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pivotTables/pivotTable1.xml" ContentType="application/vnd.openxmlformats-officedocument.spreadsheetml.pivotTable+xml"/>
  <Override PartName="/xl/drawings/drawing2.xml" ContentType="application/vnd.openxmlformats-officedocument.drawing+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drawings/drawing3.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0" yWindow="510" windowWidth="13095" windowHeight="7875"/>
  </bookViews>
  <sheets>
    <sheet name="Archive" sheetId="1" r:id="rId1"/>
    <sheet name="Summary" sheetId="2" r:id="rId2"/>
    <sheet name="Dashboard" sheetId="3" r:id="rId3"/>
    <sheet name="Readme_Settings" sheetId="4" r:id="rId4"/>
    <sheet name="Pivot Table" sheetId="14" r:id="rId5"/>
    <sheet name="Vertices" sheetId="5" state="hidden" r:id="rId6"/>
    <sheet name="QuestionsFilter" sheetId="6" state="hidden" r:id="rId7"/>
    <sheet name="TopDistributors" sheetId="7" state="hidden" r:id="rId8"/>
    <sheet name="Edges" sheetId="8" state="hidden" r:id="rId9"/>
    <sheet name="SNA Metrics" sheetId="9" state="hidden" r:id="rId10"/>
    <sheet name="TMP" sheetId="10" state="hidden" r:id="rId11"/>
  </sheets>
  <definedNames>
    <definedName name="_xlnm._FilterDatabase" localSheetId="0" hidden="1">Archive!$A$1:$X$1</definedName>
    <definedName name="BinDivisor" localSheetId="9">'SNA Metrics'!$AC$2</definedName>
    <definedName name="DynamicFilterForceCalculationRange" localSheetId="9">'SNA Metrics'!$U$81:$V$82</definedName>
    <definedName name="DynamicFilterSourceColumnRange" localSheetId="9">'SNA Metrics'!$AC$4</definedName>
    <definedName name="NoMetricMessage" localSheetId="9">'SNA Metrics'!$AC$3</definedName>
    <definedName name="NotAvailable" localSheetId="9">'SNA Metrics'!$AC$2</definedName>
    <definedName name="searchTerm">Readme_Settings!$B$9</definedName>
  </definedNames>
  <calcPr calcId="145621"/>
  <pivotCaches>
    <pivotCache cacheId="16" r:id="rId12"/>
  </pivotCaches>
  <fileRecoveryPr repairLoad="1"/>
</workbook>
</file>

<file path=xl/calcChain.xml><?xml version="1.0" encoding="utf-8"?>
<calcChain xmlns="http://schemas.openxmlformats.org/spreadsheetml/2006/main">
  <c r="X801" i="1" l="1"/>
  <c r="X889" i="1"/>
  <c r="X24" i="1"/>
  <c r="X465" i="1"/>
  <c r="X135" i="1"/>
  <c r="X4" i="1"/>
  <c r="X498" i="1"/>
  <c r="X457" i="1"/>
  <c r="X735" i="1"/>
  <c r="X932" i="1"/>
  <c r="X1260" i="1"/>
  <c r="X1066" i="1"/>
  <c r="X1016" i="1"/>
  <c r="X814" i="1"/>
  <c r="X349" i="1"/>
  <c r="X499" i="1"/>
  <c r="X530" i="1"/>
  <c r="X185" i="1"/>
  <c r="X136" i="1"/>
  <c r="X179" i="1"/>
  <c r="X531" i="1"/>
  <c r="X828" i="1"/>
  <c r="X431" i="1"/>
  <c r="X477" i="1"/>
  <c r="X501" i="1"/>
  <c r="X189" i="1"/>
  <c r="X360" i="1"/>
  <c r="X595" i="1"/>
  <c r="X142" i="1"/>
  <c r="X166" i="1"/>
  <c r="X211" i="1"/>
  <c r="X817" i="1"/>
  <c r="X819" i="1"/>
  <c r="X820" i="1"/>
  <c r="X822" i="1"/>
  <c r="X834" i="1"/>
  <c r="X838" i="1"/>
  <c r="X856" i="1"/>
  <c r="X864" i="1"/>
  <c r="X241" i="1"/>
  <c r="X246" i="1"/>
  <c r="X25" i="1"/>
  <c r="X232" i="1"/>
  <c r="X233" i="1"/>
  <c r="X234" i="1"/>
  <c r="X401" i="1"/>
  <c r="X403" i="1"/>
  <c r="X404" i="1"/>
  <c r="X422" i="1"/>
  <c r="X479" i="1"/>
  <c r="X911" i="1"/>
  <c r="X162" i="1"/>
  <c r="X210" i="1"/>
  <c r="X212" i="1"/>
  <c r="X213" i="1"/>
  <c r="X251" i="1"/>
  <c r="X273" i="1"/>
  <c r="X355" i="1"/>
  <c r="X854" i="1"/>
  <c r="X214" i="1"/>
  <c r="X371" i="1"/>
  <c r="X378" i="1"/>
  <c r="X21" i="1"/>
  <c r="X872" i="1"/>
  <c r="X873" i="1"/>
  <c r="X875" i="1"/>
  <c r="X42" i="1"/>
  <c r="X99" i="1"/>
  <c r="X124" i="1"/>
  <c r="X1020" i="1"/>
  <c r="X1021" i="1"/>
  <c r="X503" i="1"/>
  <c r="X515" i="1"/>
  <c r="X341" i="1"/>
  <c r="X357" i="1"/>
  <c r="X1258" i="1"/>
  <c r="X254" i="1"/>
  <c r="X851" i="1"/>
  <c r="X402" i="1"/>
  <c r="X426" i="1"/>
  <c r="X480" i="1"/>
  <c r="X922" i="1"/>
  <c r="X923" i="1"/>
  <c r="X34" i="1"/>
  <c r="X510" i="1"/>
  <c r="X1069" i="1"/>
  <c r="X1161" i="1"/>
  <c r="X268" i="1"/>
  <c r="X228" i="1"/>
  <c r="X230" i="1"/>
  <c r="X514" i="1"/>
  <c r="X792" i="1"/>
  <c r="X250" i="1"/>
  <c r="X513" i="1"/>
  <c r="X9" i="1"/>
  <c r="X1190" i="1"/>
  <c r="X1191" i="1"/>
  <c r="X1192" i="1"/>
  <c r="X1193" i="1"/>
  <c r="X1203" i="1"/>
  <c r="X1236" i="1"/>
  <c r="X1264" i="1"/>
  <c r="X413" i="1"/>
  <c r="X757" i="1"/>
  <c r="X885" i="1"/>
  <c r="X886" i="1"/>
  <c r="X900" i="1"/>
  <c r="X780" i="1"/>
  <c r="X795" i="1"/>
  <c r="X788" i="1"/>
  <c r="X793" i="1"/>
  <c r="X808" i="1"/>
  <c r="X823" i="1"/>
  <c r="X10" i="1"/>
  <c r="X11" i="1"/>
  <c r="X14" i="1"/>
  <c r="X100" i="1"/>
  <c r="X405" i="1"/>
  <c r="X409" i="1"/>
  <c r="X481" i="1"/>
  <c r="X901" i="1"/>
  <c r="X134" i="1"/>
  <c r="X187" i="1"/>
  <c r="X160" i="1"/>
  <c r="X456" i="1"/>
  <c r="X425" i="1"/>
  <c r="X532" i="1"/>
  <c r="X812" i="1"/>
  <c r="X848" i="1"/>
  <c r="X849" i="1"/>
  <c r="X12" i="1"/>
  <c r="X1184" i="1"/>
  <c r="X1185" i="1"/>
  <c r="X13" i="1"/>
  <c r="X564" i="1"/>
  <c r="X45" i="1"/>
  <c r="X86" i="1"/>
  <c r="X699" i="1"/>
  <c r="X751" i="1"/>
  <c r="X620" i="1"/>
  <c r="X654" i="1"/>
  <c r="X676" i="1"/>
  <c r="X677" i="1"/>
  <c r="X752" i="1"/>
  <c r="X116" i="1"/>
  <c r="X1173" i="1"/>
  <c r="X1174" i="1"/>
  <c r="X1176" i="1"/>
  <c r="X1233" i="1"/>
  <c r="X1235" i="1"/>
  <c r="X1242" i="1"/>
  <c r="X1243" i="1"/>
  <c r="X1265" i="1"/>
  <c r="X438" i="1"/>
  <c r="X442" i="1"/>
  <c r="X447" i="1"/>
  <c r="X756" i="1"/>
  <c r="X898" i="1"/>
  <c r="X609" i="1"/>
  <c r="X610" i="1"/>
  <c r="X824" i="1"/>
  <c r="X16" i="1"/>
  <c r="X692" i="1"/>
  <c r="X94" i="1"/>
  <c r="X178" i="1"/>
  <c r="X816" i="1"/>
  <c r="X240" i="1"/>
  <c r="X339" i="1"/>
  <c r="X2" i="1"/>
  <c r="X815" i="1"/>
  <c r="X1256" i="1"/>
  <c r="X1254" i="1"/>
  <c r="X247" i="1"/>
  <c r="X181" i="1"/>
  <c r="X594" i="1"/>
  <c r="X172" i="1"/>
  <c r="X153" i="1"/>
  <c r="X789" i="1"/>
  <c r="X221" i="1"/>
  <c r="X7" i="1"/>
  <c r="X19" i="1"/>
  <c r="X1188" i="1"/>
  <c r="X407" i="1"/>
  <c r="X150" i="1"/>
  <c r="X775" i="1"/>
  <c r="X393" i="1"/>
  <c r="X231" i="1"/>
  <c r="X933" i="1"/>
  <c r="X761" i="1"/>
  <c r="X398" i="1"/>
  <c r="X1172" i="1"/>
  <c r="X1183" i="1"/>
  <c r="X605" i="1"/>
  <c r="X177" i="1"/>
  <c r="X784" i="1"/>
  <c r="X1143" i="1"/>
  <c r="X1232" i="1"/>
  <c r="X359" i="1"/>
  <c r="X36" i="1"/>
  <c r="X850" i="1"/>
  <c r="X435" i="1"/>
  <c r="X175" i="1"/>
  <c r="X672" i="1"/>
  <c r="X1169" i="1"/>
  <c r="X6" i="1"/>
  <c r="X563" i="1"/>
  <c r="X40" i="1"/>
  <c r="X716" i="1"/>
  <c r="X777" i="1"/>
  <c r="X158" i="1"/>
  <c r="X163" i="1"/>
  <c r="X152" i="1"/>
  <c r="X225" i="1"/>
  <c r="X771" i="1"/>
  <c r="X760" i="1"/>
  <c r="X685" i="1"/>
  <c r="X678" i="1"/>
  <c r="X429" i="1"/>
  <c r="X641" i="1"/>
  <c r="X193" i="1"/>
  <c r="X102" i="1"/>
  <c r="X800" i="1"/>
  <c r="X370" i="1"/>
  <c r="X608" i="1"/>
  <c r="X519" i="1"/>
  <c r="X671" i="1"/>
  <c r="X313" i="1"/>
  <c r="X689" i="1"/>
  <c r="X688" i="1"/>
  <c r="X47" i="1"/>
  <c r="X526" i="1"/>
  <c r="X781" i="1"/>
  <c r="X868" i="1"/>
  <c r="X727" i="1"/>
  <c r="X1115" i="1"/>
  <c r="X486" i="1"/>
  <c r="X482" i="1"/>
  <c r="X35" i="1"/>
  <c r="X713" i="1"/>
  <c r="X588" i="1"/>
  <c r="X920" i="1"/>
  <c r="X599" i="1"/>
  <c r="X33" i="1"/>
  <c r="X415" i="1"/>
  <c r="X428" i="1"/>
  <c r="X634" i="1"/>
  <c r="X399" i="1"/>
  <c r="X674" i="1"/>
  <c r="X917" i="1"/>
  <c r="X41" i="1"/>
  <c r="X977" i="1"/>
  <c r="X1043" i="1"/>
  <c r="X5" i="1"/>
  <c r="X327" i="1"/>
  <c r="X796" i="1"/>
  <c r="X113" i="1"/>
  <c r="X114" i="1"/>
  <c r="X986" i="1"/>
  <c r="X397" i="1"/>
  <c r="X454" i="1"/>
  <c r="X455" i="1"/>
  <c r="X783" i="1"/>
  <c r="X133" i="1"/>
  <c r="X618" i="1"/>
  <c r="X194" i="1"/>
  <c r="X787" i="1"/>
  <c r="X414" i="1"/>
  <c r="X1147" i="1"/>
  <c r="X500" i="1"/>
  <c r="X237" i="1"/>
  <c r="X31" i="1"/>
  <c r="X262" i="1"/>
  <c r="X739" i="1"/>
  <c r="W1189" i="1"/>
  <c r="W1072" i="1"/>
  <c r="W1073" i="1"/>
  <c r="W1175" i="1"/>
  <c r="W734" i="1"/>
  <c r="W567" i="1"/>
  <c r="W554" i="1"/>
  <c r="W785" i="1"/>
  <c r="W1162" i="1"/>
  <c r="W1146" i="1"/>
  <c r="W569" i="1"/>
  <c r="W24" i="1"/>
  <c r="W39" i="1"/>
  <c r="W675" i="1"/>
  <c r="W1011" i="1"/>
  <c r="W652" i="1"/>
  <c r="W1111" i="1"/>
  <c r="W1140" i="1"/>
  <c r="W776" i="1"/>
  <c r="W572" i="1"/>
  <c r="W465" i="1"/>
  <c r="W914" i="1"/>
  <c r="W135" i="1"/>
  <c r="W4" i="1"/>
  <c r="W741" i="1"/>
  <c r="W188" i="1"/>
  <c r="W782" i="1"/>
  <c r="W748" i="1"/>
  <c r="W749" i="1"/>
  <c r="W408" i="1"/>
  <c r="W1238" i="1"/>
  <c r="W576" i="1"/>
  <c r="W30" i="1"/>
  <c r="W538" i="1"/>
  <c r="W715" i="1"/>
  <c r="W498" i="1"/>
  <c r="W1212" i="1"/>
  <c r="W491" i="1"/>
  <c r="W1127" i="1"/>
  <c r="W472" i="1"/>
  <c r="W720" i="1"/>
  <c r="W633" i="1"/>
  <c r="W927" i="1"/>
  <c r="W703" i="1"/>
  <c r="W457" i="1"/>
  <c r="W604" i="1"/>
  <c r="W1277" i="1"/>
  <c r="W735" i="1"/>
  <c r="W1002" i="1"/>
  <c r="W562" i="1"/>
  <c r="W827" i="1"/>
  <c r="W1080" i="1"/>
  <c r="W1003" i="1"/>
  <c r="W932" i="1"/>
  <c r="W548" i="1"/>
  <c r="W20" i="1"/>
  <c r="W991" i="1"/>
  <c r="W769" i="1"/>
  <c r="W1257" i="1"/>
  <c r="W768" i="1"/>
  <c r="W662" i="1"/>
  <c r="W639" i="1"/>
  <c r="W738" i="1"/>
  <c r="W742" i="1"/>
  <c r="W985" i="1"/>
  <c r="W603" i="1"/>
  <c r="W1260" i="1"/>
  <c r="W1065" i="1"/>
  <c r="W1262" i="1"/>
  <c r="W884" i="1"/>
  <c r="W248" i="1"/>
  <c r="W916" i="1"/>
  <c r="W928" i="1"/>
  <c r="W915" i="1"/>
  <c r="W1066" i="1"/>
  <c r="W1163" i="1"/>
  <c r="W573" i="1"/>
  <c r="W574" i="1"/>
  <c r="W1160" i="1"/>
  <c r="W1244" i="1"/>
  <c r="W488" i="1"/>
  <c r="W1029" i="1"/>
  <c r="W497" i="1"/>
  <c r="W657" i="1"/>
  <c r="W659" i="1"/>
  <c r="W626" i="1"/>
  <c r="W606" i="1"/>
  <c r="W658" i="1"/>
  <c r="W597" i="1"/>
  <c r="W3" i="1"/>
  <c r="W264" i="1"/>
  <c r="W326" i="1"/>
  <c r="W1016" i="1"/>
  <c r="W556" i="1"/>
  <c r="W373" i="1"/>
  <c r="W814" i="1"/>
  <c r="W1250" i="1"/>
  <c r="W289" i="1"/>
  <c r="W1121" i="1"/>
  <c r="W260" i="1"/>
  <c r="W1110" i="1"/>
  <c r="W23" i="1"/>
  <c r="W349" i="1"/>
  <c r="W1252" i="1"/>
  <c r="W499" i="1"/>
  <c r="W539" i="1"/>
  <c r="W540" i="1"/>
  <c r="W555" i="1"/>
  <c r="W837" i="1"/>
  <c r="W858" i="1"/>
  <c r="W530" i="1"/>
  <c r="W185" i="1"/>
  <c r="W136" i="1"/>
  <c r="W912" i="1"/>
  <c r="W866" i="1"/>
  <c r="W1153" i="1"/>
  <c r="W192" i="1"/>
  <c r="W385" i="1"/>
  <c r="W179" i="1"/>
  <c r="W236" i="1"/>
  <c r="W1165" i="1"/>
  <c r="W531" i="1"/>
  <c r="W828" i="1"/>
  <c r="W889" i="1"/>
  <c r="W431" i="1"/>
  <c r="W477" i="1"/>
  <c r="W508" i="1"/>
  <c r="W518" i="1"/>
  <c r="W888" i="1"/>
  <c r="W501" i="1"/>
  <c r="W189" i="1"/>
  <c r="W338" i="1"/>
  <c r="W421" i="1"/>
  <c r="W360" i="1"/>
  <c r="W595" i="1"/>
  <c r="W1022" i="1"/>
  <c r="W600" i="1"/>
  <c r="W142" i="1"/>
  <c r="W166" i="1"/>
  <c r="W211" i="1"/>
  <c r="W1075" i="1"/>
  <c r="W1076" i="1"/>
  <c r="W1077" i="1"/>
  <c r="W722" i="1"/>
  <c r="W905" i="1"/>
  <c r="W1088" i="1"/>
  <c r="W1005" i="1"/>
  <c r="W1008" i="1"/>
  <c r="W774" i="1"/>
  <c r="W750" i="1"/>
  <c r="W759" i="1"/>
  <c r="W951" i="1"/>
  <c r="W1091" i="1"/>
  <c r="W817" i="1"/>
  <c r="W819" i="1"/>
  <c r="W820" i="1"/>
  <c r="W822" i="1"/>
  <c r="W834" i="1"/>
  <c r="W838" i="1"/>
  <c r="W856" i="1"/>
  <c r="W864" i="1"/>
  <c r="W1094" i="1"/>
  <c r="W312" i="1"/>
  <c r="W241" i="1"/>
  <c r="W246" i="1"/>
  <c r="W1025" i="1"/>
  <c r="W147" i="1"/>
  <c r="W25" i="1"/>
  <c r="W232" i="1"/>
  <c r="W233" i="1"/>
  <c r="W234" i="1"/>
  <c r="W935" i="1"/>
  <c r="W940" i="1"/>
  <c r="W984" i="1"/>
  <c r="W1156" i="1"/>
  <c r="W401" i="1"/>
  <c r="W403" i="1"/>
  <c r="W404" i="1"/>
  <c r="W422" i="1"/>
  <c r="W479" i="1"/>
  <c r="W911" i="1"/>
  <c r="W26" i="1"/>
  <c r="W744" i="1"/>
  <c r="W881" i="1"/>
  <c r="W423" i="1"/>
  <c r="W512" i="1"/>
  <c r="W729" i="1"/>
  <c r="W732" i="1"/>
  <c r="W162" i="1"/>
  <c r="W210" i="1"/>
  <c r="W212" i="1"/>
  <c r="W213" i="1"/>
  <c r="W251" i="1"/>
  <c r="W273" i="1"/>
  <c r="W355" i="1"/>
  <c r="W854" i="1"/>
  <c r="W214" i="1"/>
  <c r="W310" i="1"/>
  <c r="W309" i="1"/>
  <c r="W308" i="1"/>
  <c r="W1087" i="1"/>
  <c r="W390" i="1"/>
  <c r="W371" i="1"/>
  <c r="W378" i="1"/>
  <c r="W1046" i="1"/>
  <c r="W758" i="1"/>
  <c r="W762" i="1"/>
  <c r="W806" i="1"/>
  <c r="W880" i="1"/>
  <c r="W21" i="1"/>
  <c r="W872" i="1"/>
  <c r="W873" i="1"/>
  <c r="W875" i="1"/>
  <c r="W867" i="1"/>
  <c r="W810" i="1"/>
  <c r="W104" i="1"/>
  <c r="W799" i="1"/>
  <c r="W614" i="1"/>
  <c r="W621" i="1"/>
  <c r="W624" i="1"/>
  <c r="W707" i="1"/>
  <c r="W804" i="1"/>
  <c r="W630" i="1"/>
  <c r="W919" i="1"/>
  <c r="W921" i="1"/>
  <c r="W878" i="1"/>
  <c r="W42" i="1"/>
  <c r="W99" i="1"/>
  <c r="W124" i="1"/>
  <c r="W957" i="1"/>
  <c r="W1020" i="1"/>
  <c r="W1021" i="1"/>
  <c r="W503" i="1"/>
  <c r="W515" i="1"/>
  <c r="W341" i="1"/>
  <c r="W357" i="1"/>
  <c r="W1258" i="1"/>
  <c r="W254" i="1"/>
  <c r="W851" i="1"/>
  <c r="W527" i="1"/>
  <c r="W528" i="1"/>
  <c r="W553" i="1"/>
  <c r="W559" i="1"/>
  <c r="W560" i="1"/>
  <c r="W1268" i="1"/>
  <c r="W1042" i="1"/>
  <c r="W307" i="1"/>
  <c r="W330" i="1"/>
  <c r="W329" i="1"/>
  <c r="W737" i="1"/>
  <c r="W402" i="1"/>
  <c r="W426" i="1"/>
  <c r="W480" i="1"/>
  <c r="W466" i="1"/>
  <c r="W467" i="1"/>
  <c r="W1220" i="1"/>
  <c r="W460" i="1"/>
  <c r="W586" i="1"/>
  <c r="W590" i="1"/>
  <c r="W1253" i="1"/>
  <c r="W578" i="1"/>
  <c r="W579" i="1"/>
  <c r="W629" i="1"/>
  <c r="W896" i="1"/>
  <c r="W922" i="1"/>
  <c r="W923" i="1"/>
  <c r="W581" i="1"/>
  <c r="W952" i="1"/>
  <c r="W953" i="1"/>
  <c r="W625" i="1"/>
  <c r="W628" i="1"/>
  <c r="W908" i="1"/>
  <c r="W918" i="1"/>
  <c r="W907" i="1"/>
  <c r="W687" i="1"/>
  <c r="W691" i="1"/>
  <c r="W906" i="1"/>
  <c r="W725" i="1"/>
  <c r="W755" i="1"/>
  <c r="W34" i="1"/>
  <c r="W510" i="1"/>
  <c r="W944" i="1"/>
  <c r="W773" i="1"/>
  <c r="W794" i="1"/>
  <c r="W950" i="1"/>
  <c r="W523" i="1"/>
  <c r="W1009" i="1"/>
  <c r="W1010" i="1"/>
  <c r="W1069" i="1"/>
  <c r="W1161" i="1"/>
  <c r="W1178" i="1"/>
  <c r="W1180" i="1"/>
  <c r="W1194" i="1"/>
  <c r="W268" i="1"/>
  <c r="W976" i="1"/>
  <c r="W1276" i="1"/>
  <c r="W228" i="1"/>
  <c r="W230" i="1"/>
  <c r="W514" i="1"/>
  <c r="W1105" i="1"/>
  <c r="W686" i="1"/>
  <c r="W724" i="1"/>
  <c r="W772" i="1"/>
  <c r="W1168" i="1"/>
  <c r="W494" i="1"/>
  <c r="W792" i="1"/>
  <c r="W561" i="1"/>
  <c r="W250" i="1"/>
  <c r="W513" i="1"/>
  <c r="W9" i="1"/>
  <c r="W1190" i="1"/>
  <c r="W1191" i="1"/>
  <c r="W1192" i="1"/>
  <c r="W1193" i="1"/>
  <c r="W1203" i="1"/>
  <c r="W1236" i="1"/>
  <c r="W1264" i="1"/>
  <c r="W413" i="1"/>
  <c r="W757" i="1"/>
  <c r="W885" i="1"/>
  <c r="W886" i="1"/>
  <c r="W900" i="1"/>
  <c r="W443" i="1"/>
  <c r="W902" i="1"/>
  <c r="W961" i="1"/>
  <c r="W249" i="1"/>
  <c r="W780" i="1"/>
  <c r="W795" i="1"/>
  <c r="W534" i="1"/>
  <c r="W433" i="1"/>
  <c r="W478" i="1"/>
  <c r="W892" i="1"/>
  <c r="W899" i="1"/>
  <c r="W788" i="1"/>
  <c r="W793" i="1"/>
  <c r="W808" i="1"/>
  <c r="W779" i="1"/>
  <c r="W802" i="1"/>
  <c r="W803" i="1"/>
  <c r="W877" i="1"/>
  <c r="W823" i="1"/>
  <c r="W1274" i="1"/>
  <c r="W1275" i="1"/>
  <c r="W10" i="1"/>
  <c r="W11" i="1"/>
  <c r="W14" i="1"/>
  <c r="W100" i="1"/>
  <c r="W405" i="1"/>
  <c r="W409" i="1"/>
  <c r="W481" i="1"/>
  <c r="W901" i="1"/>
  <c r="W958" i="1"/>
  <c r="W265" i="1"/>
  <c r="W1053" i="1"/>
  <c r="W1092" i="1"/>
  <c r="W157" i="1"/>
  <c r="W198" i="1"/>
  <c r="W207" i="1"/>
  <c r="W235" i="1"/>
  <c r="W364" i="1"/>
  <c r="W452" i="1"/>
  <c r="W335" i="1"/>
  <c r="W1095" i="1"/>
  <c r="W186" i="1"/>
  <c r="W174" i="1"/>
  <c r="W134" i="1"/>
  <c r="W853" i="1"/>
  <c r="W583" i="1"/>
  <c r="W187" i="1"/>
  <c r="W160" i="1"/>
  <c r="W278" i="1"/>
  <c r="W266" i="1"/>
  <c r="W1204" i="1"/>
  <c r="W1210" i="1"/>
  <c r="W456" i="1"/>
  <c r="W425" i="1"/>
  <c r="W532" i="1"/>
  <c r="W1149" i="1"/>
  <c r="W1152" i="1"/>
  <c r="W1179" i="1"/>
  <c r="W293" i="1"/>
  <c r="W811" i="1"/>
  <c r="W879" i="1"/>
  <c r="W948" i="1"/>
  <c r="W949" i="1"/>
  <c r="W812" i="1"/>
  <c r="W821" i="1"/>
  <c r="W870" i="1"/>
  <c r="W999" i="1"/>
  <c r="W1000" i="1"/>
  <c r="W17" i="1"/>
  <c r="W97" i="1"/>
  <c r="W98" i="1"/>
  <c r="W745" i="1"/>
  <c r="W941" i="1"/>
  <c r="W746" i="1"/>
  <c r="W704" i="1"/>
  <c r="W705" i="1"/>
  <c r="W874" i="1"/>
  <c r="W894" i="1"/>
  <c r="W176" i="1"/>
  <c r="W869" i="1"/>
  <c r="W277" i="1"/>
  <c r="W305" i="1"/>
  <c r="W350" i="1"/>
  <c r="W353" i="1"/>
  <c r="W356" i="1"/>
  <c r="W375" i="1"/>
  <c r="W441" i="1"/>
  <c r="W462" i="1"/>
  <c r="W709" i="1"/>
  <c r="W1269" i="1"/>
  <c r="W696" i="1"/>
  <c r="W697" i="1"/>
  <c r="W698" i="1"/>
  <c r="W730" i="1"/>
  <c r="W904" i="1"/>
  <c r="W909" i="1"/>
  <c r="W848" i="1"/>
  <c r="W849" i="1"/>
  <c r="W340" i="1"/>
  <c r="W412" i="1"/>
  <c r="W1090" i="1"/>
  <c r="W1102" i="1"/>
  <c r="W1218" i="1"/>
  <c r="W1017" i="1"/>
  <c r="W980" i="1"/>
  <c r="W1026" i="1"/>
  <c r="W1036" i="1"/>
  <c r="W18" i="1"/>
  <c r="W89" i="1"/>
  <c r="W119" i="1"/>
  <c r="W91" i="1"/>
  <c r="W122" i="1"/>
  <c r="W1206" i="1"/>
  <c r="W1245" i="1"/>
  <c r="W805" i="1"/>
  <c r="W882" i="1"/>
  <c r="W945" i="1"/>
  <c r="W1278" i="1"/>
  <c r="W1279" i="1"/>
  <c r="W1280" i="1"/>
  <c r="W1033" i="1"/>
  <c r="W115" i="1"/>
  <c r="W191" i="1"/>
  <c r="W12" i="1"/>
  <c r="W1184" i="1"/>
  <c r="W1185" i="1"/>
  <c r="W895" i="1"/>
  <c r="W897" i="1"/>
  <c r="W925" i="1"/>
  <c r="W1219" i="1"/>
  <c r="W1207" i="1"/>
  <c r="W13" i="1"/>
  <c r="W564" i="1"/>
  <c r="W45" i="1"/>
  <c r="W86" i="1"/>
  <c r="W87" i="1"/>
  <c r="W95" i="1"/>
  <c r="W96" i="1"/>
  <c r="W101" i="1"/>
  <c r="W106" i="1"/>
  <c r="W120" i="1"/>
  <c r="W125" i="1"/>
  <c r="W126" i="1"/>
  <c r="W127" i="1"/>
  <c r="W128" i="1"/>
  <c r="W131" i="1"/>
  <c r="W143" i="1"/>
  <c r="W334" i="1"/>
  <c r="W883" i="1"/>
  <c r="W92" i="1"/>
  <c r="W203" i="1"/>
  <c r="W536" i="1"/>
  <c r="W826" i="1"/>
  <c r="W954" i="1"/>
  <c r="W1096" i="1"/>
  <c r="W1097" i="1"/>
  <c r="W699" i="1"/>
  <c r="W751" i="1"/>
  <c r="W38" i="1"/>
  <c r="W620" i="1"/>
  <c r="W654" i="1"/>
  <c r="W676" i="1"/>
  <c r="W677" i="1"/>
  <c r="W752" i="1"/>
  <c r="W116" i="1"/>
  <c r="W1040" i="1"/>
  <c r="W1041" i="1"/>
  <c r="W386" i="1"/>
  <c r="W432" i="1"/>
  <c r="W440" i="1"/>
  <c r="W890" i="1"/>
  <c r="W975" i="1"/>
  <c r="W992" i="1"/>
  <c r="W1109" i="1"/>
  <c r="W1018" i="1"/>
  <c r="W1059" i="1"/>
  <c r="W1159" i="1"/>
  <c r="W1085" i="1"/>
  <c r="W982" i="1"/>
  <c r="W983" i="1"/>
  <c r="W1173" i="1"/>
  <c r="W1174" i="1"/>
  <c r="W1176" i="1"/>
  <c r="W297" i="1"/>
  <c r="W298" i="1"/>
  <c r="W299" i="1"/>
  <c r="W302" i="1"/>
  <c r="W314" i="1"/>
  <c r="W332" i="1"/>
  <c r="W448" i="1"/>
  <c r="W690" i="1"/>
  <c r="W714" i="1"/>
  <c r="W836" i="1"/>
  <c r="W290" i="1"/>
  <c r="W291" i="1"/>
  <c r="W296" i="1"/>
  <c r="W300" i="1"/>
  <c r="W333" i="1"/>
  <c r="W53" i="1"/>
  <c r="W54" i="1"/>
  <c r="W93" i="1"/>
  <c r="W69" i="1"/>
  <c r="W72" i="1"/>
  <c r="W83" i="1"/>
  <c r="W88" i="1"/>
  <c r="W269" i="1"/>
  <c r="W372" i="1"/>
  <c r="W63" i="1"/>
  <c r="W66" i="1"/>
  <c r="W74" i="1"/>
  <c r="W81" i="1"/>
  <c r="W82" i="1"/>
  <c r="W85" i="1"/>
  <c r="W109" i="1"/>
  <c r="W121" i="1"/>
  <c r="W345" i="1"/>
  <c r="W346" i="1"/>
  <c r="W347" i="1"/>
  <c r="W348" i="1"/>
  <c r="W351" i="1"/>
  <c r="W358" i="1"/>
  <c r="W380" i="1"/>
  <c r="W406" i="1"/>
  <c r="W446" i="1"/>
  <c r="W485" i="1"/>
  <c r="W558" i="1"/>
  <c r="W701" i="1"/>
  <c r="W509" i="1"/>
  <c r="W616" i="1"/>
  <c r="W1089" i="1"/>
  <c r="W1132" i="1"/>
  <c r="W383" i="1"/>
  <c r="W410" i="1"/>
  <c r="W502" i="1"/>
  <c r="W533" i="1"/>
  <c r="W541" i="1"/>
  <c r="W543" i="1"/>
  <c r="W544" i="1"/>
  <c r="W549" i="1"/>
  <c r="W829" i="1"/>
  <c r="W845" i="1"/>
  <c r="W55" i="1"/>
  <c r="W59" i="1"/>
  <c r="W110" i="1"/>
  <c r="W111" i="1"/>
  <c r="W80" i="1"/>
  <c r="W84" i="1"/>
  <c r="W90" i="1"/>
  <c r="W520" i="1"/>
  <c r="W763" i="1"/>
  <c r="W450" i="1"/>
  <c r="W451" i="1"/>
  <c r="W489" i="1"/>
  <c r="W490" i="1"/>
  <c r="W733" i="1"/>
  <c r="W1054" i="1"/>
  <c r="W123" i="1"/>
  <c r="W436" i="1"/>
  <c r="W476" i="1"/>
  <c r="W887" i="1"/>
  <c r="W492" i="1"/>
  <c r="W311" i="1"/>
  <c r="W1230" i="1"/>
  <c r="W1015" i="1"/>
  <c r="W1233" i="1"/>
  <c r="W1235" i="1"/>
  <c r="W1242" i="1"/>
  <c r="W1243" i="1"/>
  <c r="W1265" i="1"/>
  <c r="W1120" i="1"/>
  <c r="W387" i="1"/>
  <c r="W535" i="1"/>
  <c r="W1114" i="1"/>
  <c r="W1119" i="1"/>
  <c r="W1158" i="1"/>
  <c r="W619" i="1"/>
  <c r="W424" i="1"/>
  <c r="W427" i="1"/>
  <c r="W891" i="1"/>
  <c r="W903" i="1"/>
  <c r="W1148" i="1"/>
  <c r="W1056" i="1"/>
  <c r="W438" i="1"/>
  <c r="W442" i="1"/>
  <c r="W447" i="1"/>
  <c r="W756" i="1"/>
  <c r="W898" i="1"/>
  <c r="W609" i="1"/>
  <c r="W610" i="1"/>
  <c r="W824" i="1"/>
  <c r="W320" i="1"/>
  <c r="W1157" i="1"/>
  <c r="W930" i="1"/>
  <c r="W931" i="1"/>
  <c r="W16" i="1"/>
  <c r="W943" i="1"/>
  <c r="W692" i="1"/>
  <c r="W622" i="1"/>
  <c r="W1208" i="1"/>
  <c r="W566" i="1"/>
  <c r="W94" i="1"/>
  <c r="W1181" i="1"/>
  <c r="W1186" i="1"/>
  <c r="W542" i="1"/>
  <c r="W568" i="1"/>
  <c r="W1067" i="1"/>
  <c r="W1068" i="1"/>
  <c r="W178" i="1"/>
  <c r="W1234" i="1"/>
  <c r="W1266" i="1"/>
  <c r="W1267" i="1"/>
  <c r="W1223" i="1"/>
  <c r="W1224" i="1"/>
  <c r="W1225" i="1"/>
  <c r="W1199" i="1"/>
  <c r="W416" i="1"/>
  <c r="W524" i="1"/>
  <c r="W591" i="1"/>
  <c r="W1071" i="1"/>
  <c r="W1012" i="1"/>
  <c r="W1108" i="1"/>
  <c r="W643" i="1"/>
  <c r="W644" i="1"/>
  <c r="W1006" i="1"/>
  <c r="W636" i="1"/>
  <c r="W665" i="1"/>
  <c r="W816" i="1"/>
  <c r="W505" i="1"/>
  <c r="W1031" i="1"/>
  <c r="W1034" i="1"/>
  <c r="W638" i="1"/>
  <c r="W1240" i="1"/>
  <c r="W1246" i="1"/>
  <c r="W223" i="1"/>
  <c r="W238" i="1"/>
  <c r="W257" i="1"/>
  <c r="W261" i="1"/>
  <c r="W240" i="1"/>
  <c r="W294" i="1"/>
  <c r="W244" i="1"/>
  <c r="W270" i="1"/>
  <c r="W271" i="1"/>
  <c r="W339" i="1"/>
  <c r="W1024" i="1"/>
  <c r="W670" i="1"/>
  <c r="W1227" i="1"/>
  <c r="W1100" i="1"/>
  <c r="W570" i="1"/>
  <c r="W710" i="1"/>
  <c r="W711" i="1"/>
  <c r="W362" i="1"/>
  <c r="W1122" i="1"/>
  <c r="W2" i="1"/>
  <c r="W708" i="1"/>
  <c r="W611" i="1"/>
  <c r="W635" i="1"/>
  <c r="W229" i="1"/>
  <c r="W815" i="1"/>
  <c r="W623" i="1"/>
  <c r="W1101" i="1"/>
  <c r="W161" i="1"/>
  <c r="W1256" i="1"/>
  <c r="W1254" i="1"/>
  <c r="W247" i="1"/>
  <c r="W181" i="1"/>
  <c r="W607" i="1"/>
  <c r="W1099" i="1"/>
  <c r="W1014" i="1"/>
  <c r="W537" i="1"/>
  <c r="W934" i="1"/>
  <c r="W956" i="1"/>
  <c r="W1081" i="1"/>
  <c r="W252" i="1"/>
  <c r="W258" i="1"/>
  <c r="W594" i="1"/>
  <c r="W682" i="1"/>
  <c r="W680" i="1"/>
  <c r="W679" i="1"/>
  <c r="W167" i="1"/>
  <c r="W172" i="1"/>
  <c r="W146" i="1"/>
  <c r="W153" i="1"/>
  <c r="W392" i="1"/>
  <c r="W411" i="1"/>
  <c r="W1136" i="1"/>
  <c r="W1202" i="1"/>
  <c r="W789" i="1"/>
  <c r="W1083" i="1"/>
  <c r="W221" i="1"/>
  <c r="W994" i="1"/>
  <c r="W857" i="1"/>
  <c r="W706" i="1"/>
  <c r="W7" i="1"/>
  <c r="W137" i="1"/>
  <c r="W28" i="1"/>
  <c r="W19" i="1"/>
  <c r="W27" i="1"/>
  <c r="W8" i="1"/>
  <c r="W1188" i="1"/>
  <c r="W1118" i="1"/>
  <c r="W407" i="1"/>
  <c r="W656" i="1"/>
  <c r="W655" i="1"/>
  <c r="W813" i="1"/>
  <c r="W150" i="1"/>
  <c r="W149" i="1"/>
  <c r="W645" i="1"/>
  <c r="W775" i="1"/>
  <c r="W393" i="1"/>
  <c r="W231" i="1"/>
  <c r="W723" i="1"/>
  <c r="W361" i="1"/>
  <c r="W183" i="1"/>
  <c r="W67" i="1"/>
  <c r="W367" i="1"/>
  <c r="W368" i="1"/>
  <c r="W139" i="1"/>
  <c r="W140" i="1"/>
  <c r="W933" i="1"/>
  <c r="W1057" i="1"/>
  <c r="W761" i="1"/>
  <c r="W384" i="1"/>
  <c r="W398" i="1"/>
  <c r="W419" i="1"/>
  <c r="W587" i="1"/>
  <c r="W728" i="1"/>
  <c r="W995" i="1"/>
  <c r="W615" i="1"/>
  <c r="W301" i="1"/>
  <c r="W764" i="1"/>
  <c r="W1172" i="1"/>
  <c r="W693" i="1"/>
  <c r="W694" i="1"/>
  <c r="W449" i="1"/>
  <c r="W1098" i="1"/>
  <c r="W1013" i="1"/>
  <c r="W1079" i="1"/>
  <c r="W336" i="1"/>
  <c r="W337" i="1"/>
  <c r="W666" i="1"/>
  <c r="W640" i="1"/>
  <c r="W1049" i="1"/>
  <c r="W1051" i="1"/>
  <c r="W280" i="1"/>
  <c r="W1047" i="1"/>
  <c r="W224" i="1"/>
  <c r="W1187" i="1"/>
  <c r="W1183" i="1"/>
  <c r="W164" i="1"/>
  <c r="W989" i="1"/>
  <c r="W22" i="1"/>
  <c r="W205" i="1"/>
  <c r="W648" i="1"/>
  <c r="W1137" i="1"/>
  <c r="W321" i="1"/>
  <c r="W173" i="1"/>
  <c r="W242" i="1"/>
  <c r="W605" i="1"/>
  <c r="W1197" i="1"/>
  <c r="W1198" i="1"/>
  <c r="W1131" i="1"/>
  <c r="W797" i="1"/>
  <c r="W29" i="1"/>
  <c r="W365" i="1"/>
  <c r="W582" i="1"/>
  <c r="W177" i="1"/>
  <c r="W784" i="1"/>
  <c r="W1143" i="1"/>
  <c r="W743" i="1"/>
  <c r="W1229" i="1"/>
  <c r="W1060" i="1"/>
  <c r="W1030" i="1"/>
  <c r="W1023" i="1"/>
  <c r="W325" i="1"/>
  <c r="W1112" i="1"/>
  <c r="W825" i="1"/>
  <c r="W169" i="1"/>
  <c r="W669" i="1"/>
  <c r="W204" i="1"/>
  <c r="W1232" i="1"/>
  <c r="W893" i="1"/>
  <c r="W359" i="1"/>
  <c r="W36" i="1"/>
  <c r="W1039" i="1"/>
  <c r="W1248" i="1"/>
  <c r="W1007" i="1"/>
  <c r="W1281" i="1"/>
  <c r="W850" i="1"/>
  <c r="W435" i="1"/>
  <c r="W552" i="1"/>
  <c r="W841" i="1"/>
  <c r="W855" i="1"/>
  <c r="W1261" i="1"/>
  <c r="W681" i="1"/>
  <c r="W1222" i="1"/>
  <c r="W1239" i="1"/>
  <c r="W201" i="1"/>
  <c r="W202" i="1"/>
  <c r="W175" i="1"/>
  <c r="W182" i="1"/>
  <c r="W107" i="1"/>
  <c r="W778" i="1"/>
  <c r="W672" i="1"/>
  <c r="W1217" i="1"/>
  <c r="W1211" i="1"/>
  <c r="W642" i="1"/>
  <c r="W1205" i="1"/>
  <c r="W929" i="1"/>
  <c r="W141" i="1"/>
  <c r="W112" i="1"/>
  <c r="W1263" i="1"/>
  <c r="W1169" i="1"/>
  <c r="W77" i="1"/>
  <c r="W32" i="1"/>
  <c r="W279" i="1"/>
  <c r="W1142" i="1"/>
  <c r="W6" i="1"/>
  <c r="W563" i="1"/>
  <c r="W40" i="1"/>
  <c r="W631" i="1"/>
  <c r="W274" i="1"/>
  <c r="W649" i="1"/>
  <c r="W76" i="1"/>
  <c r="W1141" i="1"/>
  <c r="W716" i="1"/>
  <c r="W439" i="1"/>
  <c r="W969" i="1"/>
  <c r="W154" i="1"/>
  <c r="W155" i="1"/>
  <c r="W777" i="1"/>
  <c r="W522" i="1"/>
  <c r="W664" i="1"/>
  <c r="W942" i="1"/>
  <c r="W663" i="1"/>
  <c r="W988" i="1"/>
  <c r="W683" i="1"/>
  <c r="W684" i="1"/>
  <c r="W790" i="1"/>
  <c r="W791" i="1"/>
  <c r="W1241" i="1"/>
  <c r="W731" i="1"/>
  <c r="W132" i="1"/>
  <c r="W1104" i="1"/>
  <c r="W660" i="1"/>
  <c r="W1103" i="1"/>
  <c r="W158" i="1"/>
  <c r="W163" i="1"/>
  <c r="W152" i="1"/>
  <c r="W525" i="1"/>
  <c r="W1116" i="1"/>
  <c r="W159" i="1"/>
  <c r="W220" i="1"/>
  <c r="W222" i="1"/>
  <c r="W225" i="1"/>
  <c r="W1050" i="1"/>
  <c r="W1070" i="1"/>
  <c r="W217" i="1"/>
  <c r="W209" i="1"/>
  <c r="W997" i="1"/>
  <c r="W771" i="1"/>
  <c r="W760" i="1"/>
  <c r="W668" i="1"/>
  <c r="W208" i="1"/>
  <c r="W601" i="1"/>
  <c r="W673" i="1"/>
  <c r="W1125" i="1"/>
  <c r="W807" i="1"/>
  <c r="W56" i="1"/>
  <c r="W602" i="1"/>
  <c r="W1107" i="1"/>
  <c r="W292" i="1"/>
  <c r="W184" i="1"/>
  <c r="W1182" i="1"/>
  <c r="W1074" i="1"/>
  <c r="W1038" i="1"/>
  <c r="W1078" i="1"/>
  <c r="W939" i="1"/>
  <c r="W924" i="1"/>
  <c r="W685" i="1"/>
  <c r="W584" i="1"/>
  <c r="W328" i="1"/>
  <c r="W306" i="1"/>
  <c r="W973" i="1"/>
  <c r="W968" i="1"/>
  <c r="W970" i="1"/>
  <c r="W678" i="1"/>
  <c r="W200" i="1"/>
  <c r="W721" i="1"/>
  <c r="W936" i="1"/>
  <c r="W529" i="1"/>
  <c r="W429" i="1"/>
  <c r="W641" i="1"/>
  <c r="W193" i="1"/>
  <c r="W1247" i="1"/>
  <c r="W1154" i="1"/>
  <c r="W1226" i="1"/>
  <c r="W37" i="1"/>
  <c r="W102" i="1"/>
  <c r="W1171" i="1"/>
  <c r="W1082" i="1"/>
  <c r="W1084" i="1"/>
  <c r="W589" i="1"/>
  <c r="W434" i="1"/>
  <c r="W1117" i="1"/>
  <c r="W379" i="1"/>
  <c r="W382" i="1"/>
  <c r="W376" i="1"/>
  <c r="W557" i="1"/>
  <c r="W1129" i="1"/>
  <c r="W1113" i="1"/>
  <c r="W546" i="1"/>
  <c r="W547" i="1"/>
  <c r="W1134" i="1"/>
  <c r="W1135" i="1"/>
  <c r="W58" i="1"/>
  <c r="W71" i="1"/>
  <c r="W73" i="1"/>
  <c r="W70" i="1"/>
  <c r="W1058" i="1"/>
  <c r="W800" i="1"/>
  <c r="W1195" i="1"/>
  <c r="W987" i="1"/>
  <c r="W661" i="1"/>
  <c r="W627" i="1"/>
  <c r="W370" i="1"/>
  <c r="W1166" i="1"/>
  <c r="W1167" i="1"/>
  <c r="W461" i="1"/>
  <c r="W608" i="1"/>
  <c r="W519" i="1"/>
  <c r="W1063" i="1"/>
  <c r="W1037" i="1"/>
  <c r="W1196" i="1"/>
  <c r="W1123" i="1"/>
  <c r="W913" i="1"/>
  <c r="W245" i="1"/>
  <c r="W1164" i="1"/>
  <c r="W667" i="1"/>
  <c r="W671" i="1"/>
  <c r="W960" i="1"/>
  <c r="W979" i="1"/>
  <c r="W1044" i="1"/>
  <c r="W990" i="1"/>
  <c r="W972" i="1"/>
  <c r="W998" i="1"/>
  <c r="W712" i="1"/>
  <c r="W1052" i="1"/>
  <c r="W255" i="1"/>
  <c r="W313" i="1"/>
  <c r="W304" i="1"/>
  <c r="W130" i="1"/>
  <c r="W48" i="1"/>
  <c r="W689" i="1"/>
  <c r="W688" i="1"/>
  <c r="W138" i="1"/>
  <c r="W283" i="1"/>
  <c r="W47" i="1"/>
  <c r="W526" i="1"/>
  <c r="W1126" i="1"/>
  <c r="W781" i="1"/>
  <c r="W1221" i="1"/>
  <c r="W592" i="1"/>
  <c r="W632" i="1"/>
  <c r="W843" i="1"/>
  <c r="W868" i="1"/>
  <c r="W727" i="1"/>
  <c r="W1115" i="1"/>
  <c r="W842" i="1"/>
  <c r="W285" i="1"/>
  <c r="W286" i="1"/>
  <c r="W117" i="1"/>
  <c r="W118" i="1"/>
  <c r="W740" i="1"/>
  <c r="W486" i="1"/>
  <c r="W151" i="1"/>
  <c r="W482" i="1"/>
  <c r="W700" i="1"/>
  <c r="W35" i="1"/>
  <c r="W108" i="1"/>
  <c r="W860" i="1"/>
  <c r="W861" i="1"/>
  <c r="W1032" i="1"/>
  <c r="W617" i="1"/>
  <c r="W366" i="1"/>
  <c r="W713" i="1"/>
  <c r="W516" i="1"/>
  <c r="W517" i="1"/>
  <c r="W588" i="1"/>
  <c r="W981" i="1"/>
  <c r="W487" i="1"/>
  <c r="W496" i="1"/>
  <c r="W493" i="1"/>
  <c r="W920" i="1"/>
  <c r="W377" i="1"/>
  <c r="W511" i="1"/>
  <c r="W1106" i="1"/>
  <c r="W846" i="1"/>
  <c r="W847" i="1"/>
  <c r="W284" i="1"/>
  <c r="W876" i="1"/>
  <c r="W726" i="1"/>
  <c r="W206" i="1"/>
  <c r="W599" i="1"/>
  <c r="W852" i="1"/>
  <c r="W833" i="1"/>
  <c r="W839" i="1"/>
  <c r="W753" i="1"/>
  <c r="W105" i="1"/>
  <c r="W840" i="1"/>
  <c r="W937" i="1"/>
  <c r="W938" i="1"/>
  <c r="W33" i="1"/>
  <c r="W1145" i="1"/>
  <c r="W650" i="1"/>
  <c r="W651" i="1"/>
  <c r="W653" i="1"/>
  <c r="W859" i="1"/>
  <c r="W832" i="1"/>
  <c r="W947" i="1"/>
  <c r="W1150" i="1"/>
  <c r="W1151" i="1"/>
  <c r="W415" i="1"/>
  <c r="W428" i="1"/>
  <c r="W430" i="1"/>
  <c r="W634" i="1"/>
  <c r="W417" i="1"/>
  <c r="W418" i="1"/>
  <c r="W399" i="1"/>
  <c r="W719" i="1"/>
  <c r="W1048" i="1"/>
  <c r="W343" i="1"/>
  <c r="W344" i="1"/>
  <c r="W1228" i="1"/>
  <c r="W835" i="1"/>
  <c r="W844" i="1"/>
  <c r="W571" i="1"/>
  <c r="W219" i="1"/>
  <c r="W831" i="1"/>
  <c r="W79" i="1"/>
  <c r="W1201" i="1"/>
  <c r="W910" i="1"/>
  <c r="W395" i="1"/>
  <c r="W396" i="1"/>
  <c r="W926" i="1"/>
  <c r="W702" i="1"/>
  <c r="W871" i="1"/>
  <c r="W865" i="1"/>
  <c r="W1045" i="1"/>
  <c r="W1170" i="1"/>
  <c r="W484" i="1"/>
  <c r="W468" i="1"/>
  <c r="W809" i="1"/>
  <c r="W363" i="1"/>
  <c r="W75" i="1"/>
  <c r="W674" i="1"/>
  <c r="W964" i="1"/>
  <c r="W965" i="1"/>
  <c r="W475" i="1"/>
  <c r="W1270" i="1"/>
  <c r="W1133" i="1"/>
  <c r="W1128" i="1"/>
  <c r="W276" i="1"/>
  <c r="W917" i="1"/>
  <c r="W1138" i="1"/>
  <c r="W1272" i="1"/>
  <c r="W1027" i="1"/>
  <c r="W1055" i="1"/>
  <c r="W1237" i="1"/>
  <c r="W1035" i="1"/>
  <c r="W996" i="1"/>
  <c r="W637" i="1"/>
  <c r="W318" i="1"/>
  <c r="W319" i="1"/>
  <c r="W303" i="1"/>
  <c r="W1213" i="1"/>
  <c r="W41" i="1"/>
  <c r="W977" i="1"/>
  <c r="W754" i="1"/>
  <c r="W324" i="1"/>
  <c r="W1271" i="1"/>
  <c r="W437" i="1"/>
  <c r="W580" i="1"/>
  <c r="W974" i="1"/>
  <c r="W1043" i="1"/>
  <c r="W15" i="1"/>
  <c r="W506" i="1"/>
  <c r="W1231" i="1"/>
  <c r="W5" i="1"/>
  <c r="W598" i="1"/>
  <c r="W272" i="1"/>
  <c r="W1155" i="1"/>
  <c r="W830" i="1"/>
  <c r="W165" i="1"/>
  <c r="W327" i="1"/>
  <c r="W295" i="1"/>
  <c r="W196" i="1"/>
  <c r="W275" i="1"/>
  <c r="W963" i="1"/>
  <c r="W796" i="1"/>
  <c r="W388" i="1"/>
  <c r="W483" i="1"/>
  <c r="W113" i="1"/>
  <c r="W114" i="1"/>
  <c r="W170" i="1"/>
  <c r="W171" i="1"/>
  <c r="W148" i="1"/>
  <c r="W180" i="1"/>
  <c r="W765" i="1"/>
  <c r="W331" i="1"/>
  <c r="W400" i="1"/>
  <c r="W521" i="1"/>
  <c r="W216" i="1"/>
  <c r="W243" i="1"/>
  <c r="W267" i="1"/>
  <c r="W1028" i="1"/>
  <c r="W287" i="1"/>
  <c r="W798" i="1"/>
  <c r="W453" i="1"/>
  <c r="W199" i="1"/>
  <c r="W1249" i="1"/>
  <c r="W551" i="1"/>
  <c r="W50" i="1"/>
  <c r="W51" i="1"/>
  <c r="W103" i="1"/>
  <c r="W49" i="1"/>
  <c r="W68" i="1"/>
  <c r="W263" i="1"/>
  <c r="W62" i="1"/>
  <c r="W342" i="1"/>
  <c r="W253" i="1"/>
  <c r="W391" i="1"/>
  <c r="W394" i="1"/>
  <c r="W256" i="1"/>
  <c r="W156" i="1"/>
  <c r="W1086" i="1"/>
  <c r="W1064" i="1"/>
  <c r="W986" i="1"/>
  <c r="W46" i="1"/>
  <c r="W168" i="1"/>
  <c r="W736" i="1"/>
  <c r="W1061" i="1"/>
  <c r="W397" i="1"/>
  <c r="W565" i="1"/>
  <c r="W1200" i="1"/>
  <c r="W454" i="1"/>
  <c r="W455" i="1"/>
  <c r="W145" i="1"/>
  <c r="W1139" i="1"/>
  <c r="W239" i="1"/>
  <c r="W64" i="1"/>
  <c r="W317" i="1"/>
  <c r="W767" i="1"/>
  <c r="W1259" i="1"/>
  <c r="W783" i="1"/>
  <c r="W463" i="1"/>
  <c r="W955" i="1"/>
  <c r="W959" i="1"/>
  <c r="W1209" i="1"/>
  <c r="W946" i="1"/>
  <c r="W1216" i="1"/>
  <c r="W473" i="1"/>
  <c r="W474" i="1"/>
  <c r="W133" i="1"/>
  <c r="W218" i="1"/>
  <c r="W57" i="1"/>
  <c r="W962" i="1"/>
  <c r="W43" i="1"/>
  <c r="W44" i="1"/>
  <c r="W282" i="1"/>
  <c r="W61" i="1"/>
  <c r="W144" i="1"/>
  <c r="W717" i="1"/>
  <c r="W718" i="1"/>
  <c r="W288" i="1"/>
  <c r="W504" i="1"/>
  <c r="W374" i="1"/>
  <c r="W226" i="1"/>
  <c r="W618" i="1"/>
  <c r="W381" i="1"/>
  <c r="W227" i="1"/>
  <c r="W471" i="1"/>
  <c r="W1177" i="1"/>
  <c r="W786" i="1"/>
  <c r="W195" i="1"/>
  <c r="W194" i="1"/>
  <c r="W315" i="1"/>
  <c r="W593" i="1"/>
  <c r="W197" i="1"/>
  <c r="W215" i="1"/>
  <c r="W550" i="1"/>
  <c r="W787" i="1"/>
  <c r="W414" i="1"/>
  <c r="W65" i="1"/>
  <c r="W60" i="1"/>
  <c r="W52" i="1"/>
  <c r="W352" i="1"/>
  <c r="W78" i="1"/>
  <c r="W259" i="1"/>
  <c r="W646" i="1"/>
  <c r="W612" i="1"/>
  <c r="W613" i="1"/>
  <c r="W818" i="1"/>
  <c r="W1001" i="1"/>
  <c r="W978" i="1"/>
  <c r="W495" i="1"/>
  <c r="W1147" i="1"/>
  <c r="W281" i="1"/>
  <c r="W1214" i="1"/>
  <c r="W459" i="1"/>
  <c r="W577" i="1"/>
  <c r="W445" i="1"/>
  <c r="W695" i="1"/>
  <c r="W500" i="1"/>
  <c r="W237" i="1"/>
  <c r="W31" i="1"/>
  <c r="W420" i="1"/>
  <c r="W507" i="1"/>
  <c r="W971" i="1"/>
  <c r="W322" i="1"/>
  <c r="W1019" i="1"/>
  <c r="W262" i="1"/>
  <c r="W739" i="1"/>
  <c r="W766" i="1"/>
  <c r="W801" i="1"/>
  <c r="W993" i="1"/>
  <c r="W354" i="1"/>
  <c r="W545" i="1"/>
  <c r="W129" i="1"/>
  <c r="W1255" i="1"/>
  <c r="W647" i="1"/>
  <c r="W369" i="1"/>
  <c r="W190" i="1"/>
  <c r="W1062" i="1"/>
  <c r="W444" i="1"/>
  <c r="W1004" i="1"/>
  <c r="W1144" i="1"/>
  <c r="W464" i="1"/>
  <c r="W1215" i="1"/>
  <c r="W470" i="1"/>
  <c r="W469" i="1"/>
  <c r="W458" i="1"/>
  <c r="W1093" i="1"/>
  <c r="W596" i="1"/>
  <c r="W316" i="1"/>
  <c r="W585" i="1"/>
  <c r="W389" i="1"/>
  <c r="W575" i="1"/>
  <c r="W966" i="1"/>
  <c r="W967" i="1"/>
  <c r="W323" i="1"/>
  <c r="W747" i="1"/>
  <c r="W863" i="1"/>
  <c r="W1124" i="1"/>
  <c r="W1130" i="1"/>
  <c r="W1251" i="1"/>
  <c r="W770" i="1"/>
  <c r="W1273" i="1"/>
  <c r="W862" i="1"/>
  <c r="V2" i="1"/>
  <c r="V3" i="1"/>
  <c r="V4" i="1"/>
  <c r="V5" i="1"/>
  <c r="V6" i="1"/>
  <c r="V7" i="1"/>
  <c r="V8" i="1"/>
  <c r="V15" i="1"/>
  <c r="V19" i="1"/>
  <c r="V20" i="1"/>
  <c r="V22" i="1"/>
  <c r="V23" i="1"/>
  <c r="V24" i="1"/>
  <c r="V27" i="1"/>
  <c r="V28" i="1"/>
  <c r="V29" i="1"/>
  <c r="V30" i="1"/>
  <c r="V31" i="1"/>
  <c r="V32" i="1"/>
  <c r="V33" i="1"/>
  <c r="V35" i="1"/>
  <c r="V36" i="1"/>
  <c r="V37" i="1"/>
  <c r="V39" i="1"/>
  <c r="V40" i="1"/>
  <c r="V41" i="1"/>
  <c r="V43" i="1"/>
  <c r="V44" i="1"/>
  <c r="V46" i="1"/>
  <c r="V47" i="1"/>
  <c r="V48" i="1"/>
  <c r="V49" i="1"/>
  <c r="V50" i="1"/>
  <c r="V51" i="1"/>
  <c r="V52" i="1"/>
  <c r="V56" i="1"/>
  <c r="V57" i="1"/>
  <c r="V58" i="1"/>
  <c r="V60" i="1"/>
  <c r="V61" i="1"/>
  <c r="V62" i="1"/>
  <c r="V64" i="1"/>
  <c r="V65" i="1"/>
  <c r="V67" i="1"/>
  <c r="V68" i="1"/>
  <c r="V70" i="1"/>
  <c r="V71" i="1"/>
  <c r="V73" i="1"/>
  <c r="V75" i="1"/>
  <c r="V76" i="1"/>
  <c r="V77" i="1"/>
  <c r="V78" i="1"/>
  <c r="V79" i="1"/>
  <c r="V102" i="1"/>
  <c r="V103" i="1"/>
  <c r="V105" i="1"/>
  <c r="V107" i="1"/>
  <c r="V108" i="1"/>
  <c r="V112" i="1"/>
  <c r="V113" i="1"/>
  <c r="V114" i="1"/>
  <c r="V117" i="1"/>
  <c r="V118" i="1"/>
  <c r="V129" i="1"/>
  <c r="V130" i="1"/>
  <c r="V132" i="1"/>
  <c r="V133" i="1"/>
  <c r="V135" i="1"/>
  <c r="V137" i="1"/>
  <c r="V138" i="1"/>
  <c r="V139" i="1"/>
  <c r="V140" i="1"/>
  <c r="V141" i="1"/>
  <c r="V144" i="1"/>
  <c r="V145" i="1"/>
  <c r="V146" i="1"/>
  <c r="V148" i="1"/>
  <c r="V149" i="1"/>
  <c r="V150" i="1"/>
  <c r="V151" i="1"/>
  <c r="V152" i="1"/>
  <c r="V153" i="1"/>
  <c r="V154" i="1"/>
  <c r="V155" i="1"/>
  <c r="V156" i="1"/>
  <c r="V158" i="1"/>
  <c r="V159" i="1"/>
  <c r="V161" i="1"/>
  <c r="V163" i="1"/>
  <c r="V164" i="1"/>
  <c r="V165" i="1"/>
  <c r="V167" i="1"/>
  <c r="V168" i="1"/>
  <c r="V169" i="1"/>
  <c r="V170" i="1"/>
  <c r="V171" i="1"/>
  <c r="V172" i="1"/>
  <c r="V173" i="1"/>
  <c r="V175" i="1"/>
  <c r="V177" i="1"/>
  <c r="V180" i="1"/>
  <c r="V181" i="1"/>
  <c r="V182" i="1"/>
  <c r="V183" i="1"/>
  <c r="V184" i="1"/>
  <c r="V188" i="1"/>
  <c r="V190" i="1"/>
  <c r="V193" i="1"/>
  <c r="V194" i="1"/>
  <c r="V195" i="1"/>
  <c r="V196" i="1"/>
  <c r="V197" i="1"/>
  <c r="V199" i="1"/>
  <c r="V200" i="1"/>
  <c r="V201" i="1"/>
  <c r="V202" i="1"/>
  <c r="V204" i="1"/>
  <c r="V205" i="1"/>
  <c r="V206" i="1"/>
  <c r="V208" i="1"/>
  <c r="V209" i="1"/>
  <c r="V215" i="1"/>
  <c r="V216" i="1"/>
  <c r="V217" i="1"/>
  <c r="V218" i="1"/>
  <c r="V219" i="1"/>
  <c r="V220" i="1"/>
  <c r="V221" i="1"/>
  <c r="V222" i="1"/>
  <c r="V223" i="1"/>
  <c r="V224" i="1"/>
  <c r="V225" i="1"/>
  <c r="V226" i="1"/>
  <c r="V227" i="1"/>
  <c r="V229" i="1"/>
  <c r="V231" i="1"/>
  <c r="V237" i="1"/>
  <c r="V238" i="1"/>
  <c r="V239" i="1"/>
  <c r="V240" i="1"/>
  <c r="V242" i="1"/>
  <c r="V243" i="1"/>
  <c r="V244" i="1"/>
  <c r="V245" i="1"/>
  <c r="V247" i="1"/>
  <c r="V248" i="1"/>
  <c r="V252" i="1"/>
  <c r="V253" i="1"/>
  <c r="V255" i="1"/>
  <c r="V256" i="1"/>
  <c r="V257" i="1"/>
  <c r="V258" i="1"/>
  <c r="V259" i="1"/>
  <c r="V260" i="1"/>
  <c r="V261" i="1"/>
  <c r="V262" i="1"/>
  <c r="V263" i="1"/>
  <c r="V264" i="1"/>
  <c r="V267" i="1"/>
  <c r="V270" i="1"/>
  <c r="V271" i="1"/>
  <c r="V272" i="1"/>
  <c r="V274" i="1"/>
  <c r="V275" i="1"/>
  <c r="V276" i="1"/>
  <c r="V279" i="1"/>
  <c r="V280" i="1"/>
  <c r="V281" i="1"/>
  <c r="V282" i="1"/>
  <c r="V283" i="1"/>
  <c r="V284" i="1"/>
  <c r="V285" i="1"/>
  <c r="V286" i="1"/>
  <c r="V287" i="1"/>
  <c r="V288" i="1"/>
  <c r="V289" i="1"/>
  <c r="V292" i="1"/>
  <c r="V294" i="1"/>
  <c r="V295" i="1"/>
  <c r="V301" i="1"/>
  <c r="V303" i="1"/>
  <c r="V304" i="1"/>
  <c r="V306" i="1"/>
  <c r="V313" i="1"/>
  <c r="V315" i="1"/>
  <c r="V316" i="1"/>
  <c r="V317" i="1"/>
  <c r="V318" i="1"/>
  <c r="V319" i="1"/>
  <c r="V321" i="1"/>
  <c r="V322" i="1"/>
  <c r="V323" i="1"/>
  <c r="V324" i="1"/>
  <c r="V325" i="1"/>
  <c r="V326" i="1"/>
  <c r="V327" i="1"/>
  <c r="V328" i="1"/>
  <c r="V331" i="1"/>
  <c r="V336" i="1"/>
  <c r="V337" i="1"/>
  <c r="V339" i="1"/>
  <c r="V342" i="1"/>
  <c r="V343" i="1"/>
  <c r="V344" i="1"/>
  <c r="V349" i="1"/>
  <c r="V352" i="1"/>
  <c r="V354" i="1"/>
  <c r="V359" i="1"/>
  <c r="V361" i="1"/>
  <c r="V362" i="1"/>
  <c r="V363" i="1"/>
  <c r="V365" i="1"/>
  <c r="V366" i="1"/>
  <c r="V367" i="1"/>
  <c r="V368" i="1"/>
  <c r="V369" i="1"/>
  <c r="V370" i="1"/>
  <c r="V373" i="1"/>
  <c r="V374" i="1"/>
  <c r="V376" i="1"/>
  <c r="V377" i="1"/>
  <c r="V379" i="1"/>
  <c r="V381" i="1"/>
  <c r="V382" i="1"/>
  <c r="V384" i="1"/>
  <c r="V388" i="1"/>
  <c r="V389" i="1"/>
  <c r="V391" i="1"/>
  <c r="V392" i="1"/>
  <c r="V393" i="1"/>
  <c r="V394" i="1"/>
  <c r="V395" i="1"/>
  <c r="V396" i="1"/>
  <c r="V397" i="1"/>
  <c r="V398" i="1"/>
  <c r="V399" i="1"/>
  <c r="V400" i="1"/>
  <c r="V407" i="1"/>
  <c r="V408" i="1"/>
  <c r="V411" i="1"/>
  <c r="V414" i="1"/>
  <c r="V415" i="1"/>
  <c r="V416" i="1"/>
  <c r="V417" i="1"/>
  <c r="V418" i="1"/>
  <c r="V419" i="1"/>
  <c r="V420" i="1"/>
  <c r="V428" i="1"/>
  <c r="V429" i="1"/>
  <c r="V430" i="1"/>
  <c r="V434" i="1"/>
  <c r="V435" i="1"/>
  <c r="V437" i="1"/>
  <c r="V439" i="1"/>
  <c r="V444" i="1"/>
  <c r="V445" i="1"/>
  <c r="V449" i="1"/>
  <c r="V453" i="1"/>
  <c r="V454" i="1"/>
  <c r="V455" i="1"/>
  <c r="V457" i="1"/>
  <c r="V458" i="1"/>
  <c r="V459" i="1"/>
  <c r="V461" i="1"/>
  <c r="V463" i="1"/>
  <c r="V464" i="1"/>
  <c r="V465" i="1"/>
  <c r="V468" i="1"/>
  <c r="V469" i="1"/>
  <c r="V470" i="1"/>
  <c r="V471" i="1"/>
  <c r="V472" i="1"/>
  <c r="V473" i="1"/>
  <c r="V474" i="1"/>
  <c r="V475" i="1"/>
  <c r="V482" i="1"/>
  <c r="V483" i="1"/>
  <c r="V484" i="1"/>
  <c r="V486" i="1"/>
  <c r="V487" i="1"/>
  <c r="V488" i="1"/>
  <c r="V491" i="1"/>
  <c r="V493" i="1"/>
  <c r="V495" i="1"/>
  <c r="V496" i="1"/>
  <c r="V497" i="1"/>
  <c r="V498" i="1"/>
  <c r="V499" i="1"/>
  <c r="V500" i="1"/>
  <c r="V504" i="1"/>
  <c r="V505" i="1"/>
  <c r="V506" i="1"/>
  <c r="V507" i="1"/>
  <c r="V511" i="1"/>
  <c r="V516" i="1"/>
  <c r="V517" i="1"/>
  <c r="V519" i="1"/>
  <c r="V521" i="1"/>
  <c r="V522" i="1"/>
  <c r="V524" i="1"/>
  <c r="V525" i="1"/>
  <c r="V526" i="1"/>
  <c r="V529" i="1"/>
  <c r="V537" i="1"/>
  <c r="V538" i="1"/>
  <c r="V545" i="1"/>
  <c r="V546" i="1"/>
  <c r="V547" i="1"/>
  <c r="V548" i="1"/>
  <c r="V550" i="1"/>
  <c r="V551" i="1"/>
  <c r="V552" i="1"/>
  <c r="V554" i="1"/>
  <c r="V556" i="1"/>
  <c r="V557" i="1"/>
  <c r="V562" i="1"/>
  <c r="V563" i="1"/>
  <c r="V565" i="1"/>
  <c r="V567" i="1"/>
  <c r="V569" i="1"/>
  <c r="V570" i="1"/>
  <c r="V571" i="1"/>
  <c r="V572" i="1"/>
  <c r="V573" i="1"/>
  <c r="V574" i="1"/>
  <c r="V575" i="1"/>
  <c r="V576" i="1"/>
  <c r="V577" i="1"/>
  <c r="V580" i="1"/>
  <c r="V582" i="1"/>
  <c r="V584" i="1"/>
  <c r="V585" i="1"/>
  <c r="V587" i="1"/>
  <c r="V588" i="1"/>
  <c r="V589" i="1"/>
  <c r="V591" i="1"/>
  <c r="V592" i="1"/>
  <c r="V593" i="1"/>
  <c r="V594" i="1"/>
  <c r="V596" i="1"/>
  <c r="V597" i="1"/>
  <c r="V598" i="1"/>
  <c r="V599" i="1"/>
  <c r="V601" i="1"/>
  <c r="V602" i="1"/>
  <c r="V603" i="1"/>
  <c r="V604" i="1"/>
  <c r="V605" i="1"/>
  <c r="V606" i="1"/>
  <c r="V607" i="1"/>
  <c r="V611" i="1"/>
  <c r="V612" i="1"/>
  <c r="V613" i="1"/>
  <c r="V615" i="1"/>
  <c r="V617" i="1"/>
  <c r="V618" i="1"/>
  <c r="V623" i="1"/>
  <c r="V626" i="1"/>
  <c r="V627" i="1"/>
  <c r="V631" i="1"/>
  <c r="V632" i="1"/>
  <c r="V633" i="1"/>
  <c r="V634" i="1"/>
  <c r="V635" i="1"/>
  <c r="V636" i="1"/>
  <c r="V637" i="1"/>
  <c r="V638" i="1"/>
  <c r="V639" i="1"/>
  <c r="V640" i="1"/>
  <c r="V641" i="1"/>
  <c r="V642" i="1"/>
  <c r="V643" i="1"/>
  <c r="V644" i="1"/>
  <c r="V645" i="1"/>
  <c r="V646" i="1"/>
  <c r="V647" i="1"/>
  <c r="V648" i="1"/>
  <c r="V649" i="1"/>
  <c r="V650" i="1"/>
  <c r="V651" i="1"/>
  <c r="V652" i="1"/>
  <c r="V653" i="1"/>
  <c r="V655" i="1"/>
  <c r="V656" i="1"/>
  <c r="V657" i="1"/>
  <c r="V658" i="1"/>
  <c r="V659" i="1"/>
  <c r="V660" i="1"/>
  <c r="V661" i="1"/>
  <c r="V662" i="1"/>
  <c r="V663" i="1"/>
  <c r="V664" i="1"/>
  <c r="V665" i="1"/>
  <c r="V666" i="1"/>
  <c r="V667" i="1"/>
  <c r="V668" i="1"/>
  <c r="V669" i="1"/>
  <c r="V670" i="1"/>
  <c r="V671" i="1"/>
  <c r="V672" i="1"/>
  <c r="V673" i="1"/>
  <c r="V674" i="1"/>
  <c r="V675" i="1"/>
  <c r="V678" i="1"/>
  <c r="V679" i="1"/>
  <c r="V680" i="1"/>
  <c r="V681" i="1"/>
  <c r="V682" i="1"/>
  <c r="V683" i="1"/>
  <c r="V684" i="1"/>
  <c r="V685" i="1"/>
  <c r="V688" i="1"/>
  <c r="V689" i="1"/>
  <c r="V693" i="1"/>
  <c r="V694" i="1"/>
  <c r="V695" i="1"/>
  <c r="V700" i="1"/>
  <c r="V702" i="1"/>
  <c r="V703" i="1"/>
  <c r="V706" i="1"/>
  <c r="V708" i="1"/>
  <c r="V710" i="1"/>
  <c r="V711" i="1"/>
  <c r="V712" i="1"/>
  <c r="V713" i="1"/>
  <c r="V715" i="1"/>
  <c r="V716" i="1"/>
  <c r="V717" i="1"/>
  <c r="V718" i="1"/>
  <c r="V719" i="1"/>
  <c r="V720" i="1"/>
  <c r="V721" i="1"/>
  <c r="V723" i="1"/>
  <c r="V726" i="1"/>
  <c r="V727" i="1"/>
  <c r="V728" i="1"/>
  <c r="V731" i="1"/>
  <c r="V734" i="1"/>
  <c r="V735" i="1"/>
  <c r="V736" i="1"/>
  <c r="V738" i="1"/>
  <c r="V739" i="1"/>
  <c r="V740" i="1"/>
  <c r="V741" i="1"/>
  <c r="V742" i="1"/>
  <c r="V743" i="1"/>
  <c r="V747" i="1"/>
  <c r="V748" i="1"/>
  <c r="V749" i="1"/>
  <c r="V753" i="1"/>
  <c r="V754" i="1"/>
  <c r="V760" i="1"/>
  <c r="V761" i="1"/>
  <c r="V764" i="1"/>
  <c r="V765" i="1"/>
  <c r="V766" i="1"/>
  <c r="V767" i="1"/>
  <c r="V768" i="1"/>
  <c r="V769" i="1"/>
  <c r="V770" i="1"/>
  <c r="V771" i="1"/>
  <c r="V775" i="1"/>
  <c r="V776" i="1"/>
  <c r="V777" i="1"/>
  <c r="V778" i="1"/>
  <c r="V781" i="1"/>
  <c r="V782" i="1"/>
  <c r="V783" i="1"/>
  <c r="V784" i="1"/>
  <c r="V785" i="1"/>
  <c r="V786" i="1"/>
  <c r="V787" i="1"/>
  <c r="V789" i="1"/>
  <c r="V790" i="1"/>
  <c r="V791" i="1"/>
  <c r="V796" i="1"/>
  <c r="V797" i="1"/>
  <c r="V798" i="1"/>
  <c r="V800" i="1"/>
  <c r="V801" i="1"/>
  <c r="V807" i="1"/>
  <c r="V809" i="1"/>
  <c r="V813" i="1"/>
  <c r="V814" i="1"/>
  <c r="V815" i="1"/>
  <c r="V816" i="1"/>
  <c r="V818" i="1"/>
  <c r="V825" i="1"/>
  <c r="V827" i="1"/>
  <c r="V830" i="1"/>
  <c r="V831" i="1"/>
  <c r="V832" i="1"/>
  <c r="V833" i="1"/>
  <c r="V835" i="1"/>
  <c r="V839" i="1"/>
  <c r="V840" i="1"/>
  <c r="V841" i="1"/>
  <c r="V842" i="1"/>
  <c r="V843" i="1"/>
  <c r="V844" i="1"/>
  <c r="V846" i="1"/>
  <c r="V847" i="1"/>
  <c r="V850" i="1"/>
  <c r="V852" i="1"/>
  <c r="V855" i="1"/>
  <c r="V857" i="1"/>
  <c r="V859" i="1"/>
  <c r="V860" i="1"/>
  <c r="V861" i="1"/>
  <c r="V862" i="1"/>
  <c r="V863" i="1"/>
  <c r="V865" i="1"/>
  <c r="V868" i="1"/>
  <c r="V871" i="1"/>
  <c r="V876" i="1"/>
  <c r="V884" i="1"/>
  <c r="V893" i="1"/>
  <c r="V910" i="1"/>
  <c r="V913" i="1"/>
  <c r="V914" i="1"/>
  <c r="V915" i="1"/>
  <c r="V916" i="1"/>
  <c r="V917" i="1"/>
  <c r="V920" i="1"/>
  <c r="V924" i="1"/>
  <c r="V926" i="1"/>
  <c r="V927" i="1"/>
  <c r="V928" i="1"/>
  <c r="V929" i="1"/>
  <c r="V932" i="1"/>
  <c r="V933" i="1"/>
  <c r="V934" i="1"/>
  <c r="V936" i="1"/>
  <c r="V937" i="1"/>
  <c r="V938" i="1"/>
  <c r="V939" i="1"/>
  <c r="V942" i="1"/>
  <c r="V946" i="1"/>
  <c r="V947" i="1"/>
  <c r="V955" i="1"/>
  <c r="V956" i="1"/>
  <c r="V959" i="1"/>
  <c r="V960" i="1"/>
  <c r="V962" i="1"/>
  <c r="V963" i="1"/>
  <c r="V964" i="1"/>
  <c r="V965" i="1"/>
  <c r="V966" i="1"/>
  <c r="V967" i="1"/>
  <c r="V968" i="1"/>
  <c r="V969" i="1"/>
  <c r="V970" i="1"/>
  <c r="V971" i="1"/>
  <c r="V972" i="1"/>
  <c r="V973" i="1"/>
  <c r="V974" i="1"/>
  <c r="V977" i="1"/>
  <c r="V978" i="1"/>
  <c r="V979" i="1"/>
  <c r="V981" i="1"/>
  <c r="V985" i="1"/>
  <c r="V986" i="1"/>
  <c r="V987" i="1"/>
  <c r="V988" i="1"/>
  <c r="V989" i="1"/>
  <c r="V990" i="1"/>
  <c r="V991" i="1"/>
  <c r="V993" i="1"/>
  <c r="V994" i="1"/>
  <c r="V995" i="1"/>
  <c r="V996" i="1"/>
  <c r="V997" i="1"/>
  <c r="V998" i="1"/>
  <c r="V1001" i="1"/>
  <c r="V1002" i="1"/>
  <c r="V1003" i="1"/>
  <c r="V1004" i="1"/>
  <c r="V1006" i="1"/>
  <c r="V1007" i="1"/>
  <c r="V1011" i="1"/>
  <c r="V1012" i="1"/>
  <c r="V1013" i="1"/>
  <c r="V1014" i="1"/>
  <c r="V1016" i="1"/>
  <c r="V1019" i="1"/>
  <c r="V1023" i="1"/>
  <c r="V1024" i="1"/>
  <c r="V1027" i="1"/>
  <c r="V1028" i="1"/>
  <c r="V1029" i="1"/>
  <c r="V1030" i="1"/>
  <c r="V1031" i="1"/>
  <c r="V1032" i="1"/>
  <c r="V1034" i="1"/>
  <c r="V1035" i="1"/>
  <c r="V1037" i="1"/>
  <c r="V1038" i="1"/>
  <c r="V1039" i="1"/>
  <c r="V1043" i="1"/>
  <c r="V1044" i="1"/>
  <c r="V1045" i="1"/>
  <c r="V1047" i="1"/>
  <c r="V1048" i="1"/>
  <c r="V1049" i="1"/>
  <c r="V1050" i="1"/>
  <c r="V1051" i="1"/>
  <c r="V1052" i="1"/>
  <c r="V1055" i="1"/>
  <c r="V1057" i="1"/>
  <c r="V1058" i="1"/>
  <c r="V1060" i="1"/>
  <c r="V1061" i="1"/>
  <c r="V1062" i="1"/>
  <c r="V1063" i="1"/>
  <c r="V1064" i="1"/>
  <c r="V1065" i="1"/>
  <c r="V1066" i="1"/>
  <c r="V1070" i="1"/>
  <c r="V1071" i="1"/>
  <c r="V1072" i="1"/>
  <c r="V1073" i="1"/>
  <c r="V1074" i="1"/>
  <c r="V1078" i="1"/>
  <c r="V1079" i="1"/>
  <c r="V1080" i="1"/>
  <c r="V1081" i="1"/>
  <c r="V1082" i="1"/>
  <c r="V1083" i="1"/>
  <c r="V1084" i="1"/>
  <c r="V1086" i="1"/>
  <c r="V1093" i="1"/>
  <c r="V1098" i="1"/>
  <c r="V1099" i="1"/>
  <c r="V1100" i="1"/>
  <c r="V1101" i="1"/>
  <c r="V1103" i="1"/>
  <c r="V1104" i="1"/>
  <c r="V1106" i="1"/>
  <c r="V1107" i="1"/>
  <c r="V1108" i="1"/>
  <c r="V1110" i="1"/>
  <c r="V1111" i="1"/>
  <c r="V1112" i="1"/>
  <c r="V1113" i="1"/>
  <c r="V1115" i="1"/>
  <c r="V1116" i="1"/>
  <c r="V1117" i="1"/>
  <c r="V1118" i="1"/>
  <c r="V1121" i="1"/>
  <c r="V1122" i="1"/>
  <c r="V1123" i="1"/>
  <c r="V1124" i="1"/>
  <c r="V1125" i="1"/>
  <c r="V1126" i="1"/>
  <c r="V1127" i="1"/>
  <c r="V1128" i="1"/>
  <c r="V1129" i="1"/>
  <c r="V1130" i="1"/>
  <c r="V1131" i="1"/>
  <c r="V1133" i="1"/>
  <c r="V1134" i="1"/>
  <c r="V1135" i="1"/>
  <c r="V1136" i="1"/>
  <c r="V1137" i="1"/>
  <c r="V1138" i="1"/>
  <c r="V1139" i="1"/>
  <c r="V1140" i="1"/>
  <c r="V1141" i="1"/>
  <c r="V1142" i="1"/>
  <c r="V1143" i="1"/>
  <c r="V1144" i="1"/>
  <c r="V1145" i="1"/>
  <c r="V1146" i="1"/>
  <c r="V1147" i="1"/>
  <c r="V1150" i="1"/>
  <c r="V1151" i="1"/>
  <c r="V1154" i="1"/>
  <c r="V1155" i="1"/>
  <c r="V1160" i="1"/>
  <c r="V1162" i="1"/>
  <c r="V1163" i="1"/>
  <c r="V1164" i="1"/>
  <c r="V1166" i="1"/>
  <c r="V1167" i="1"/>
  <c r="V1169" i="1"/>
  <c r="V1170" i="1"/>
  <c r="V1171" i="1"/>
  <c r="V1172" i="1"/>
  <c r="V1175" i="1"/>
  <c r="V1177" i="1"/>
  <c r="V1182" i="1"/>
  <c r="V1183" i="1"/>
  <c r="V1187" i="1"/>
  <c r="V1188" i="1"/>
  <c r="V1189" i="1"/>
  <c r="V1195" i="1"/>
  <c r="V1196" i="1"/>
  <c r="V1197" i="1"/>
  <c r="V1198" i="1"/>
  <c r="V1200" i="1"/>
  <c r="V1201" i="1"/>
  <c r="V1202" i="1"/>
  <c r="V1205" i="1"/>
  <c r="V1209" i="1"/>
  <c r="V1211" i="1"/>
  <c r="V1212" i="1"/>
  <c r="V1213" i="1"/>
  <c r="V1214" i="1"/>
  <c r="V1215" i="1"/>
  <c r="V1216" i="1"/>
  <c r="V1217" i="1"/>
  <c r="V1221" i="1"/>
  <c r="V1222" i="1"/>
  <c r="V1226" i="1"/>
  <c r="V1227" i="1"/>
  <c r="V1228" i="1"/>
  <c r="V1229" i="1"/>
  <c r="V1231" i="1"/>
  <c r="V1232" i="1"/>
  <c r="V1237" i="1"/>
  <c r="V1238" i="1"/>
  <c r="V1239" i="1"/>
  <c r="V1240" i="1"/>
  <c r="V1241" i="1"/>
  <c r="V1244" i="1"/>
  <c r="V1246" i="1"/>
  <c r="V1247" i="1"/>
  <c r="V1248" i="1"/>
  <c r="V1249" i="1"/>
  <c r="V1250" i="1"/>
  <c r="V1251" i="1"/>
  <c r="V1252" i="1"/>
  <c r="V1254" i="1"/>
  <c r="V1255" i="1"/>
  <c r="V1256" i="1"/>
  <c r="V1257" i="1"/>
  <c r="V1259" i="1"/>
  <c r="V1260" i="1"/>
  <c r="V1261" i="1"/>
  <c r="V1262" i="1"/>
  <c r="V1263" i="1"/>
  <c r="V1270" i="1"/>
  <c r="V1271" i="1"/>
  <c r="V1272" i="1"/>
  <c r="V1273" i="1"/>
  <c r="V1277" i="1"/>
  <c r="V1281" i="1"/>
  <c r="V9" i="1"/>
  <c r="V10" i="1"/>
  <c r="V11" i="1"/>
  <c r="V12" i="1"/>
  <c r="V13" i="1"/>
  <c r="V14" i="1"/>
  <c r="V16" i="1"/>
  <c r="V17" i="1"/>
  <c r="V18" i="1"/>
  <c r="V21" i="1"/>
  <c r="V25" i="1"/>
  <c r="V26" i="1"/>
  <c r="V34" i="1"/>
  <c r="V38" i="1"/>
  <c r="V42" i="1"/>
  <c r="V45" i="1"/>
  <c r="V53" i="1"/>
  <c r="V54" i="1"/>
  <c r="V55" i="1"/>
  <c r="V59" i="1"/>
  <c r="V63" i="1"/>
  <c r="V66" i="1"/>
  <c r="V69" i="1"/>
  <c r="V72" i="1"/>
  <c r="V74" i="1"/>
  <c r="V80" i="1"/>
  <c r="V81" i="1"/>
  <c r="V82" i="1"/>
  <c r="V83" i="1"/>
  <c r="V84" i="1"/>
  <c r="V85" i="1"/>
  <c r="V86" i="1"/>
  <c r="V87" i="1"/>
  <c r="V88" i="1"/>
  <c r="V89" i="1"/>
  <c r="V90" i="1"/>
  <c r="V91" i="1"/>
  <c r="V92" i="1"/>
  <c r="V93" i="1"/>
  <c r="V94" i="1"/>
  <c r="V95" i="1"/>
  <c r="V96" i="1"/>
  <c r="V97" i="1"/>
  <c r="V98" i="1"/>
  <c r="V99" i="1"/>
  <c r="V100" i="1"/>
  <c r="V101" i="1"/>
  <c r="V104" i="1"/>
  <c r="V106" i="1"/>
  <c r="V109" i="1"/>
  <c r="V110" i="1"/>
  <c r="V111" i="1"/>
  <c r="V115" i="1"/>
  <c r="V116" i="1"/>
  <c r="V119" i="1"/>
  <c r="V120" i="1"/>
  <c r="V121" i="1"/>
  <c r="V122" i="1"/>
  <c r="V123" i="1"/>
  <c r="V124" i="1"/>
  <c r="V125" i="1"/>
  <c r="V126" i="1"/>
  <c r="V127" i="1"/>
  <c r="V128" i="1"/>
  <c r="V131" i="1"/>
  <c r="V134" i="1"/>
  <c r="V136" i="1"/>
  <c r="V142" i="1"/>
  <c r="V143" i="1"/>
  <c r="V147" i="1"/>
  <c r="V157" i="1"/>
  <c r="V160" i="1"/>
  <c r="V162" i="1"/>
  <c r="V166" i="1"/>
  <c r="V174" i="1"/>
  <c r="V176" i="1"/>
  <c r="V178" i="1"/>
  <c r="V179" i="1"/>
  <c r="V185" i="1"/>
  <c r="V186" i="1"/>
  <c r="V187" i="1"/>
  <c r="V189" i="1"/>
  <c r="V191" i="1"/>
  <c r="V192" i="1"/>
  <c r="V198" i="1"/>
  <c r="V203" i="1"/>
  <c r="V207" i="1"/>
  <c r="V210" i="1"/>
  <c r="V211" i="1"/>
  <c r="V212" i="1"/>
  <c r="V213" i="1"/>
  <c r="V214" i="1"/>
  <c r="V228" i="1"/>
  <c r="V230" i="1"/>
  <c r="V232" i="1"/>
  <c r="V233" i="1"/>
  <c r="V234" i="1"/>
  <c r="V235" i="1"/>
  <c r="V236" i="1"/>
  <c r="V241" i="1"/>
  <c r="V246" i="1"/>
  <c r="V249" i="1"/>
  <c r="V250" i="1"/>
  <c r="V251" i="1"/>
  <c r="V254" i="1"/>
  <c r="V265" i="1"/>
  <c r="V266" i="1"/>
  <c r="V268" i="1"/>
  <c r="V269" i="1"/>
  <c r="V273" i="1"/>
  <c r="V277" i="1"/>
  <c r="V278" i="1"/>
  <c r="V290" i="1"/>
  <c r="V291" i="1"/>
  <c r="V293" i="1"/>
  <c r="V296" i="1"/>
  <c r="V297" i="1"/>
  <c r="V298" i="1"/>
  <c r="V299" i="1"/>
  <c r="V300" i="1"/>
  <c r="V302" i="1"/>
  <c r="V305" i="1"/>
  <c r="V307" i="1"/>
  <c r="V308" i="1"/>
  <c r="V309" i="1"/>
  <c r="V310" i="1"/>
  <c r="V311" i="1"/>
  <c r="V312" i="1"/>
  <c r="V314" i="1"/>
  <c r="V320" i="1"/>
  <c r="V329" i="1"/>
  <c r="V330" i="1"/>
  <c r="V332" i="1"/>
  <c r="V333" i="1"/>
  <c r="V334" i="1"/>
  <c r="V335" i="1"/>
  <c r="V338" i="1"/>
  <c r="V340" i="1"/>
  <c r="V341" i="1"/>
  <c r="V345" i="1"/>
  <c r="V346" i="1"/>
  <c r="V347" i="1"/>
  <c r="V348" i="1"/>
  <c r="V350" i="1"/>
  <c r="V351" i="1"/>
  <c r="V353" i="1"/>
  <c r="V355" i="1"/>
  <c r="V356" i="1"/>
  <c r="V357" i="1"/>
  <c r="V358" i="1"/>
  <c r="V360" i="1"/>
  <c r="V364" i="1"/>
  <c r="V371" i="1"/>
  <c r="V372" i="1"/>
  <c r="V375" i="1"/>
  <c r="V378" i="1"/>
  <c r="V380" i="1"/>
  <c r="V383" i="1"/>
  <c r="V385" i="1"/>
  <c r="V386" i="1"/>
  <c r="V387" i="1"/>
  <c r="V390" i="1"/>
  <c r="V401" i="1"/>
  <c r="V402" i="1"/>
  <c r="V403" i="1"/>
  <c r="V404" i="1"/>
  <c r="V405" i="1"/>
  <c r="V406" i="1"/>
  <c r="V409" i="1"/>
  <c r="V410" i="1"/>
  <c r="V412" i="1"/>
  <c r="V413" i="1"/>
  <c r="V421" i="1"/>
  <c r="V422" i="1"/>
  <c r="V423" i="1"/>
  <c r="V424" i="1"/>
  <c r="V425" i="1"/>
  <c r="V426" i="1"/>
  <c r="V427" i="1"/>
  <c r="V431" i="1"/>
  <c r="V432" i="1"/>
  <c r="V433" i="1"/>
  <c r="V436" i="1"/>
  <c r="V438" i="1"/>
  <c r="V440" i="1"/>
  <c r="V441" i="1"/>
  <c r="V442" i="1"/>
  <c r="V443" i="1"/>
  <c r="V446" i="1"/>
  <c r="V447" i="1"/>
  <c r="V448" i="1"/>
  <c r="V450" i="1"/>
  <c r="V451" i="1"/>
  <c r="V452" i="1"/>
  <c r="V456" i="1"/>
  <c r="V460" i="1"/>
  <c r="V462" i="1"/>
  <c r="V466" i="1"/>
  <c r="V467" i="1"/>
  <c r="V476" i="1"/>
  <c r="V477" i="1"/>
  <c r="V478" i="1"/>
  <c r="V479" i="1"/>
  <c r="V480" i="1"/>
  <c r="V481" i="1"/>
  <c r="V485" i="1"/>
  <c r="V489" i="1"/>
  <c r="V490" i="1"/>
  <c r="V492" i="1"/>
  <c r="V494" i="1"/>
  <c r="V501" i="1"/>
  <c r="V502" i="1"/>
  <c r="V503" i="1"/>
  <c r="V508" i="1"/>
  <c r="V509" i="1"/>
  <c r="V510" i="1"/>
  <c r="V512" i="1"/>
  <c r="V513" i="1"/>
  <c r="V514" i="1"/>
  <c r="V515" i="1"/>
  <c r="V518" i="1"/>
  <c r="V520" i="1"/>
  <c r="V523" i="1"/>
  <c r="V527" i="1"/>
  <c r="V528" i="1"/>
  <c r="V530" i="1"/>
  <c r="V531" i="1"/>
  <c r="V532" i="1"/>
  <c r="V533" i="1"/>
  <c r="V534" i="1"/>
  <c r="V535" i="1"/>
  <c r="V536" i="1"/>
  <c r="V539" i="1"/>
  <c r="V540" i="1"/>
  <c r="V541" i="1"/>
  <c r="V542" i="1"/>
  <c r="V543" i="1"/>
  <c r="V544" i="1"/>
  <c r="V549" i="1"/>
  <c r="V553" i="1"/>
  <c r="V555" i="1"/>
  <c r="V558" i="1"/>
  <c r="V559" i="1"/>
  <c r="V560" i="1"/>
  <c r="V561" i="1"/>
  <c r="V564" i="1"/>
  <c r="V566" i="1"/>
  <c r="V568" i="1"/>
  <c r="V578" i="1"/>
  <c r="V579" i="1"/>
  <c r="V581" i="1"/>
  <c r="V583" i="1"/>
  <c r="V586" i="1"/>
  <c r="V590" i="1"/>
  <c r="V595" i="1"/>
  <c r="V600" i="1"/>
  <c r="V608" i="1"/>
  <c r="V609" i="1"/>
  <c r="V610" i="1"/>
  <c r="V614" i="1"/>
  <c r="V616" i="1"/>
  <c r="V619" i="1"/>
  <c r="V620" i="1"/>
  <c r="V621" i="1"/>
  <c r="V622" i="1"/>
  <c r="V624" i="1"/>
  <c r="V625" i="1"/>
  <c r="V628" i="1"/>
  <c r="V629" i="1"/>
  <c r="V630" i="1"/>
  <c r="V654" i="1"/>
  <c r="V676" i="1"/>
  <c r="V677" i="1"/>
  <c r="V686" i="1"/>
  <c r="V687" i="1"/>
  <c r="V690" i="1"/>
  <c r="V691" i="1"/>
  <c r="V692" i="1"/>
  <c r="V696" i="1"/>
  <c r="V697" i="1"/>
  <c r="V698" i="1"/>
  <c r="V699" i="1"/>
  <c r="V701" i="1"/>
  <c r="V704" i="1"/>
  <c r="V705" i="1"/>
  <c r="V707" i="1"/>
  <c r="V709" i="1"/>
  <c r="V714" i="1"/>
  <c r="V722" i="1"/>
  <c r="V724" i="1"/>
  <c r="V725" i="1"/>
  <c r="V729" i="1"/>
  <c r="V730" i="1"/>
  <c r="V732" i="1"/>
  <c r="V733" i="1"/>
  <c r="V737" i="1"/>
  <c r="V744" i="1"/>
  <c r="V745" i="1"/>
  <c r="V746" i="1"/>
  <c r="V750" i="1"/>
  <c r="V751" i="1"/>
  <c r="V752" i="1"/>
  <c r="V755" i="1"/>
  <c r="V756" i="1"/>
  <c r="V757" i="1"/>
  <c r="V758" i="1"/>
  <c r="V759" i="1"/>
  <c r="V762" i="1"/>
  <c r="V763" i="1"/>
  <c r="V772" i="1"/>
  <c r="V773" i="1"/>
  <c r="V774" i="1"/>
  <c r="V779" i="1"/>
  <c r="V780" i="1"/>
  <c r="V788" i="1"/>
  <c r="V792" i="1"/>
  <c r="V793" i="1"/>
  <c r="V794" i="1"/>
  <c r="V795" i="1"/>
  <c r="V799" i="1"/>
  <c r="V802" i="1"/>
  <c r="V803" i="1"/>
  <c r="V804" i="1"/>
  <c r="V805" i="1"/>
  <c r="V806" i="1"/>
  <c r="V808" i="1"/>
  <c r="V810" i="1"/>
  <c r="V811" i="1"/>
  <c r="V812" i="1"/>
  <c r="V817" i="1"/>
  <c r="V819" i="1"/>
  <c r="V820" i="1"/>
  <c r="V821" i="1"/>
  <c r="V822" i="1"/>
  <c r="V823" i="1"/>
  <c r="V824" i="1"/>
  <c r="V826" i="1"/>
  <c r="V828" i="1"/>
  <c r="V829" i="1"/>
  <c r="V834" i="1"/>
  <c r="V836" i="1"/>
  <c r="V837" i="1"/>
  <c r="V838" i="1"/>
  <c r="V845" i="1"/>
  <c r="V848" i="1"/>
  <c r="V849" i="1"/>
  <c r="V851" i="1"/>
  <c r="V853" i="1"/>
  <c r="V854" i="1"/>
  <c r="V856" i="1"/>
  <c r="V858" i="1"/>
  <c r="V864" i="1"/>
  <c r="V866" i="1"/>
  <c r="V867" i="1"/>
  <c r="V869" i="1"/>
  <c r="V870" i="1"/>
  <c r="V872" i="1"/>
  <c r="V873" i="1"/>
  <c r="V874" i="1"/>
  <c r="V875" i="1"/>
  <c r="V877" i="1"/>
  <c r="V878" i="1"/>
  <c r="V879" i="1"/>
  <c r="V880" i="1"/>
  <c r="V881" i="1"/>
  <c r="V882" i="1"/>
  <c r="V883" i="1"/>
  <c r="V885" i="1"/>
  <c r="V886" i="1"/>
  <c r="V887" i="1"/>
  <c r="V888" i="1"/>
  <c r="V889" i="1"/>
  <c r="V890" i="1"/>
  <c r="V891" i="1"/>
  <c r="V892" i="1"/>
  <c r="V894" i="1"/>
  <c r="V895" i="1"/>
  <c r="V896" i="1"/>
  <c r="V897" i="1"/>
  <c r="V898" i="1"/>
  <c r="V899" i="1"/>
  <c r="V900" i="1"/>
  <c r="V901" i="1"/>
  <c r="V902" i="1"/>
  <c r="V903" i="1"/>
  <c r="V904" i="1"/>
  <c r="V905" i="1"/>
  <c r="V906" i="1"/>
  <c r="V907" i="1"/>
  <c r="V908" i="1"/>
  <c r="V909" i="1"/>
  <c r="V911" i="1"/>
  <c r="V912" i="1"/>
  <c r="V918" i="1"/>
  <c r="V919" i="1"/>
  <c r="V921" i="1"/>
  <c r="V922" i="1"/>
  <c r="V923" i="1"/>
  <c r="V925" i="1"/>
  <c r="V930" i="1"/>
  <c r="V931" i="1"/>
  <c r="V935" i="1"/>
  <c r="V940" i="1"/>
  <c r="V941" i="1"/>
  <c r="V943" i="1"/>
  <c r="V944" i="1"/>
  <c r="V945" i="1"/>
  <c r="V948" i="1"/>
  <c r="V949" i="1"/>
  <c r="V950" i="1"/>
  <c r="V951" i="1"/>
  <c r="V952" i="1"/>
  <c r="V953" i="1"/>
  <c r="V954" i="1"/>
  <c r="V957" i="1"/>
  <c r="V958" i="1"/>
  <c r="V961" i="1"/>
  <c r="V975" i="1"/>
  <c r="V976" i="1"/>
  <c r="V980" i="1"/>
  <c r="V982" i="1"/>
  <c r="V983" i="1"/>
  <c r="V984" i="1"/>
  <c r="V992" i="1"/>
  <c r="V999" i="1"/>
  <c r="V1000" i="1"/>
  <c r="V1005" i="1"/>
  <c r="V1008" i="1"/>
  <c r="V1009" i="1"/>
  <c r="V1010" i="1"/>
  <c r="V1015" i="1"/>
  <c r="V1017" i="1"/>
  <c r="V1018" i="1"/>
  <c r="V1020" i="1"/>
  <c r="V1021" i="1"/>
  <c r="V1022" i="1"/>
  <c r="V1025" i="1"/>
  <c r="V1026" i="1"/>
  <c r="V1033" i="1"/>
  <c r="V1036" i="1"/>
  <c r="V1040" i="1"/>
  <c r="V1041" i="1"/>
  <c r="V1042" i="1"/>
  <c r="V1046" i="1"/>
  <c r="V1053" i="1"/>
  <c r="V1054" i="1"/>
  <c r="V1056" i="1"/>
  <c r="V1059" i="1"/>
  <c r="V1067" i="1"/>
  <c r="V1068" i="1"/>
  <c r="V1069" i="1"/>
  <c r="V1075" i="1"/>
  <c r="V1076" i="1"/>
  <c r="V1077" i="1"/>
  <c r="V1085" i="1"/>
  <c r="V1087" i="1"/>
  <c r="V1088" i="1"/>
  <c r="V1089" i="1"/>
  <c r="V1090" i="1"/>
  <c r="V1091" i="1"/>
  <c r="V1092" i="1"/>
  <c r="V1094" i="1"/>
  <c r="V1095" i="1"/>
  <c r="V1096" i="1"/>
  <c r="V1097" i="1"/>
  <c r="V1102" i="1"/>
  <c r="V1105" i="1"/>
  <c r="V1109" i="1"/>
  <c r="V1114" i="1"/>
  <c r="V1119" i="1"/>
  <c r="V1120" i="1"/>
  <c r="V1132" i="1"/>
  <c r="V1148" i="1"/>
  <c r="V1149" i="1"/>
  <c r="V1152" i="1"/>
  <c r="V1153" i="1"/>
  <c r="V1156" i="1"/>
  <c r="V1157" i="1"/>
  <c r="V1158" i="1"/>
  <c r="V1159" i="1"/>
  <c r="V1161" i="1"/>
  <c r="V1165" i="1"/>
  <c r="V1168" i="1"/>
  <c r="V1173" i="1"/>
  <c r="V1174" i="1"/>
  <c r="V1176" i="1"/>
  <c r="V1178" i="1"/>
  <c r="V1179" i="1"/>
  <c r="V1180" i="1"/>
  <c r="V1181" i="1"/>
  <c r="V1184" i="1"/>
  <c r="V1185" i="1"/>
  <c r="V1186" i="1"/>
  <c r="V1190" i="1"/>
  <c r="V1191" i="1"/>
  <c r="V1192" i="1"/>
  <c r="V1193" i="1"/>
  <c r="V1194" i="1"/>
  <c r="V1199" i="1"/>
  <c r="V1203" i="1"/>
  <c r="V1204" i="1"/>
  <c r="V1206" i="1"/>
  <c r="V1207" i="1"/>
  <c r="V1208" i="1"/>
  <c r="V1210" i="1"/>
  <c r="V1218" i="1"/>
  <c r="V1219" i="1"/>
  <c r="V1220" i="1"/>
  <c r="V1223" i="1"/>
  <c r="V1224" i="1"/>
  <c r="V1225" i="1"/>
  <c r="V1230" i="1"/>
  <c r="V1233" i="1"/>
  <c r="V1234" i="1"/>
  <c r="V1235" i="1"/>
  <c r="V1236" i="1"/>
  <c r="V1242" i="1"/>
  <c r="V1243" i="1"/>
  <c r="V1245" i="1"/>
  <c r="V1253" i="1"/>
  <c r="V1258" i="1"/>
  <c r="V1264" i="1"/>
  <c r="V1265" i="1"/>
  <c r="V1266" i="1"/>
  <c r="V1267" i="1"/>
  <c r="V1268" i="1"/>
  <c r="V1269" i="1"/>
  <c r="V1274" i="1"/>
  <c r="V1275" i="1"/>
  <c r="V1276" i="1"/>
  <c r="V1278" i="1"/>
  <c r="V1279" i="1"/>
  <c r="V1280" i="1"/>
  <c r="T2" i="1"/>
  <c r="U2" i="1" s="1"/>
  <c r="T3" i="1"/>
  <c r="U3" i="1" s="1"/>
  <c r="T4" i="1"/>
  <c r="U4" i="1" s="1"/>
  <c r="T5" i="1"/>
  <c r="U5" i="1" s="1"/>
  <c r="T6" i="1"/>
  <c r="U6" i="1" s="1"/>
  <c r="T7" i="1"/>
  <c r="U7" i="1" s="1"/>
  <c r="T8" i="1"/>
  <c r="U8" i="1" s="1"/>
  <c r="T9" i="1"/>
  <c r="U9" i="1" s="1"/>
  <c r="T10" i="1"/>
  <c r="U10" i="1" s="1"/>
  <c r="T11" i="1"/>
  <c r="U11" i="1" s="1"/>
  <c r="T12" i="1"/>
  <c r="U12" i="1" s="1"/>
  <c r="T13" i="1"/>
  <c r="U13" i="1" s="1"/>
  <c r="T14" i="1"/>
  <c r="U14" i="1" s="1"/>
  <c r="T15" i="1"/>
  <c r="U15" i="1" s="1"/>
  <c r="T16" i="1"/>
  <c r="U16" i="1" s="1"/>
  <c r="T17" i="1"/>
  <c r="U17" i="1" s="1"/>
  <c r="T18" i="1"/>
  <c r="U18" i="1" s="1"/>
  <c r="T19" i="1"/>
  <c r="U19" i="1" s="1"/>
  <c r="T20" i="1"/>
  <c r="U20" i="1" s="1"/>
  <c r="T21" i="1"/>
  <c r="U21" i="1" s="1"/>
  <c r="T22" i="1"/>
  <c r="U22" i="1" s="1"/>
  <c r="T23" i="1"/>
  <c r="U23" i="1" s="1"/>
  <c r="T24" i="1"/>
  <c r="U24" i="1" s="1"/>
  <c r="T25" i="1"/>
  <c r="U25" i="1" s="1"/>
  <c r="T26" i="1"/>
  <c r="U26" i="1" s="1"/>
  <c r="T27" i="1"/>
  <c r="U27" i="1" s="1"/>
  <c r="T28" i="1"/>
  <c r="U28" i="1" s="1"/>
  <c r="T29" i="1"/>
  <c r="U29" i="1" s="1"/>
  <c r="T30" i="1"/>
  <c r="U30" i="1" s="1"/>
  <c r="T31" i="1"/>
  <c r="U31" i="1" s="1"/>
  <c r="T32" i="1"/>
  <c r="U32" i="1" s="1"/>
  <c r="T33" i="1"/>
  <c r="U33" i="1" s="1"/>
  <c r="T34" i="1"/>
  <c r="U34" i="1" s="1"/>
  <c r="T35" i="1"/>
  <c r="U35" i="1" s="1"/>
  <c r="T36" i="1"/>
  <c r="U36" i="1" s="1"/>
  <c r="T37" i="1"/>
  <c r="U37" i="1" s="1"/>
  <c r="T38" i="1"/>
  <c r="U38" i="1" s="1"/>
  <c r="T39" i="1"/>
  <c r="U39" i="1" s="1"/>
  <c r="T40" i="1"/>
  <c r="U40" i="1" s="1"/>
  <c r="T41" i="1"/>
  <c r="U41" i="1" s="1"/>
  <c r="T42" i="1"/>
  <c r="U42" i="1" s="1"/>
  <c r="T43" i="1"/>
  <c r="U43" i="1" s="1"/>
  <c r="T44" i="1"/>
  <c r="U44" i="1" s="1"/>
  <c r="T45" i="1"/>
  <c r="U45" i="1" s="1"/>
  <c r="T46" i="1"/>
  <c r="U46" i="1" s="1"/>
  <c r="T47" i="1"/>
  <c r="U47" i="1" s="1"/>
  <c r="T48" i="1"/>
  <c r="U48" i="1" s="1"/>
  <c r="T49" i="1"/>
  <c r="U49" i="1" s="1"/>
  <c r="T50" i="1"/>
  <c r="U50" i="1" s="1"/>
  <c r="T51" i="1"/>
  <c r="U51" i="1" s="1"/>
  <c r="T52" i="1"/>
  <c r="U52" i="1" s="1"/>
  <c r="T53" i="1"/>
  <c r="U53" i="1" s="1"/>
  <c r="T54" i="1"/>
  <c r="U54" i="1" s="1"/>
  <c r="T55" i="1"/>
  <c r="U55" i="1" s="1"/>
  <c r="T56" i="1"/>
  <c r="U56" i="1" s="1"/>
  <c r="T57" i="1"/>
  <c r="U57" i="1" s="1"/>
  <c r="T58" i="1"/>
  <c r="U58" i="1" s="1"/>
  <c r="T59" i="1"/>
  <c r="U59" i="1" s="1"/>
  <c r="T60" i="1"/>
  <c r="U60" i="1" s="1"/>
  <c r="T61" i="1"/>
  <c r="U61" i="1" s="1"/>
  <c r="T62" i="1"/>
  <c r="U62" i="1" s="1"/>
  <c r="T63" i="1"/>
  <c r="U63" i="1" s="1"/>
  <c r="T64" i="1"/>
  <c r="U64" i="1" s="1"/>
  <c r="T65" i="1"/>
  <c r="U65" i="1" s="1"/>
  <c r="T66" i="1"/>
  <c r="U66" i="1" s="1"/>
  <c r="T67" i="1"/>
  <c r="U67" i="1" s="1"/>
  <c r="T68" i="1"/>
  <c r="U68" i="1" s="1"/>
  <c r="T69" i="1"/>
  <c r="U69" i="1" s="1"/>
  <c r="T70" i="1"/>
  <c r="U70" i="1" s="1"/>
  <c r="T71" i="1"/>
  <c r="U71" i="1" s="1"/>
  <c r="T72" i="1"/>
  <c r="U72" i="1" s="1"/>
  <c r="T73" i="1"/>
  <c r="U73" i="1" s="1"/>
  <c r="T74" i="1"/>
  <c r="U74" i="1" s="1"/>
  <c r="T75" i="1"/>
  <c r="U75" i="1" s="1"/>
  <c r="T76" i="1"/>
  <c r="U76" i="1" s="1"/>
  <c r="T77" i="1"/>
  <c r="U77" i="1" s="1"/>
  <c r="T78" i="1"/>
  <c r="U78" i="1" s="1"/>
  <c r="T79" i="1"/>
  <c r="U79" i="1" s="1"/>
  <c r="T80" i="1"/>
  <c r="U80" i="1" s="1"/>
  <c r="T81" i="1"/>
  <c r="U81" i="1" s="1"/>
  <c r="T82" i="1"/>
  <c r="U82" i="1" s="1"/>
  <c r="T83" i="1"/>
  <c r="U83" i="1" s="1"/>
  <c r="T84" i="1"/>
  <c r="U84" i="1" s="1"/>
  <c r="T85" i="1"/>
  <c r="U85" i="1" s="1"/>
  <c r="T86" i="1"/>
  <c r="U86" i="1" s="1"/>
  <c r="T87" i="1"/>
  <c r="U87" i="1" s="1"/>
  <c r="T88" i="1"/>
  <c r="U88" i="1" s="1"/>
  <c r="T89" i="1"/>
  <c r="U89" i="1" s="1"/>
  <c r="T90" i="1"/>
  <c r="U90" i="1" s="1"/>
  <c r="T91" i="1"/>
  <c r="U91" i="1" s="1"/>
  <c r="T92" i="1"/>
  <c r="U92" i="1" s="1"/>
  <c r="T93" i="1"/>
  <c r="U93" i="1" s="1"/>
  <c r="T94" i="1"/>
  <c r="U94" i="1" s="1"/>
  <c r="T95" i="1"/>
  <c r="U95" i="1" s="1"/>
  <c r="T96" i="1"/>
  <c r="U96" i="1" s="1"/>
  <c r="T97" i="1"/>
  <c r="U97" i="1" s="1"/>
  <c r="T98" i="1"/>
  <c r="U98" i="1" s="1"/>
  <c r="T99" i="1"/>
  <c r="U99" i="1" s="1"/>
  <c r="T100" i="1"/>
  <c r="U100" i="1" s="1"/>
  <c r="T101" i="1"/>
  <c r="U101" i="1" s="1"/>
  <c r="T102" i="1"/>
  <c r="U102" i="1" s="1"/>
  <c r="T103" i="1"/>
  <c r="U103" i="1" s="1"/>
  <c r="T104" i="1"/>
  <c r="U104" i="1" s="1"/>
  <c r="T105" i="1"/>
  <c r="U105" i="1" s="1"/>
  <c r="T106" i="1"/>
  <c r="U106" i="1" s="1"/>
  <c r="T107" i="1"/>
  <c r="U107" i="1" s="1"/>
  <c r="T108" i="1"/>
  <c r="U108" i="1" s="1"/>
  <c r="T109" i="1"/>
  <c r="U109" i="1" s="1"/>
  <c r="T110" i="1"/>
  <c r="U110" i="1" s="1"/>
  <c r="T111" i="1"/>
  <c r="U111" i="1" s="1"/>
  <c r="T112" i="1"/>
  <c r="U112" i="1" s="1"/>
  <c r="T113" i="1"/>
  <c r="U113" i="1" s="1"/>
  <c r="T114" i="1"/>
  <c r="U114" i="1" s="1"/>
  <c r="T115" i="1"/>
  <c r="U115" i="1" s="1"/>
  <c r="T116" i="1"/>
  <c r="U116" i="1" s="1"/>
  <c r="T117" i="1"/>
  <c r="U117" i="1" s="1"/>
  <c r="T118" i="1"/>
  <c r="U118" i="1" s="1"/>
  <c r="T119" i="1"/>
  <c r="U119" i="1" s="1"/>
  <c r="T120" i="1"/>
  <c r="U120" i="1" s="1"/>
  <c r="T121" i="1"/>
  <c r="U121" i="1" s="1"/>
  <c r="T122" i="1"/>
  <c r="U122" i="1" s="1"/>
  <c r="T123" i="1"/>
  <c r="U123" i="1" s="1"/>
  <c r="T124" i="1"/>
  <c r="U124" i="1" s="1"/>
  <c r="T125" i="1"/>
  <c r="U125" i="1" s="1"/>
  <c r="T126" i="1"/>
  <c r="U126" i="1" s="1"/>
  <c r="T127" i="1"/>
  <c r="U127" i="1" s="1"/>
  <c r="T128" i="1"/>
  <c r="U128" i="1" s="1"/>
  <c r="T129" i="1"/>
  <c r="U129" i="1" s="1"/>
  <c r="T130" i="1"/>
  <c r="U130" i="1" s="1"/>
  <c r="T131" i="1"/>
  <c r="U131" i="1" s="1"/>
  <c r="T132" i="1"/>
  <c r="U132" i="1" s="1"/>
  <c r="T133" i="1"/>
  <c r="U133" i="1" s="1"/>
  <c r="T134" i="1"/>
  <c r="U134" i="1" s="1"/>
  <c r="T135" i="1"/>
  <c r="U135" i="1" s="1"/>
  <c r="T136" i="1"/>
  <c r="U136" i="1" s="1"/>
  <c r="T137" i="1"/>
  <c r="U137" i="1" s="1"/>
  <c r="T138" i="1"/>
  <c r="U138" i="1" s="1"/>
  <c r="T139" i="1"/>
  <c r="U139" i="1" s="1"/>
  <c r="T140" i="1"/>
  <c r="U140" i="1" s="1"/>
  <c r="T141" i="1"/>
  <c r="U141" i="1" s="1"/>
  <c r="T142" i="1"/>
  <c r="U142" i="1" s="1"/>
  <c r="T143" i="1"/>
  <c r="U143" i="1" s="1"/>
  <c r="T144" i="1"/>
  <c r="U144" i="1" s="1"/>
  <c r="T145" i="1"/>
  <c r="U145" i="1" s="1"/>
  <c r="T146" i="1"/>
  <c r="U146" i="1" s="1"/>
  <c r="T147" i="1"/>
  <c r="U147" i="1" s="1"/>
  <c r="T148" i="1"/>
  <c r="U148" i="1" s="1"/>
  <c r="T149" i="1"/>
  <c r="U149" i="1" s="1"/>
  <c r="T150" i="1"/>
  <c r="U150" i="1" s="1"/>
  <c r="T151" i="1"/>
  <c r="U151" i="1" s="1"/>
  <c r="T152" i="1"/>
  <c r="U152" i="1" s="1"/>
  <c r="T153" i="1"/>
  <c r="U153" i="1" s="1"/>
  <c r="T154" i="1"/>
  <c r="U154" i="1" s="1"/>
  <c r="T155" i="1"/>
  <c r="U155" i="1" s="1"/>
  <c r="T156" i="1"/>
  <c r="U156" i="1" s="1"/>
  <c r="T157" i="1"/>
  <c r="U157" i="1" s="1"/>
  <c r="T158" i="1"/>
  <c r="U158" i="1" s="1"/>
  <c r="T159" i="1"/>
  <c r="U159" i="1" s="1"/>
  <c r="T160" i="1"/>
  <c r="U160" i="1" s="1"/>
  <c r="T161" i="1"/>
  <c r="U161" i="1" s="1"/>
  <c r="T162" i="1"/>
  <c r="U162" i="1" s="1"/>
  <c r="T163" i="1"/>
  <c r="U163" i="1" s="1"/>
  <c r="T164" i="1"/>
  <c r="U164" i="1" s="1"/>
  <c r="T165" i="1"/>
  <c r="U165" i="1" s="1"/>
  <c r="T166" i="1"/>
  <c r="U166" i="1" s="1"/>
  <c r="T167" i="1"/>
  <c r="U167" i="1" s="1"/>
  <c r="T168" i="1"/>
  <c r="U168" i="1" s="1"/>
  <c r="T169" i="1"/>
  <c r="U169" i="1" s="1"/>
  <c r="T170" i="1"/>
  <c r="U170" i="1" s="1"/>
  <c r="T171" i="1"/>
  <c r="U171" i="1" s="1"/>
  <c r="T172" i="1"/>
  <c r="U172" i="1" s="1"/>
  <c r="T173" i="1"/>
  <c r="U173" i="1" s="1"/>
  <c r="T174" i="1"/>
  <c r="U174" i="1" s="1"/>
  <c r="T175" i="1"/>
  <c r="U175" i="1" s="1"/>
  <c r="T176" i="1"/>
  <c r="U176" i="1" s="1"/>
  <c r="T177" i="1"/>
  <c r="U177" i="1" s="1"/>
  <c r="T178" i="1"/>
  <c r="U178" i="1" s="1"/>
  <c r="T179" i="1"/>
  <c r="U179" i="1" s="1"/>
  <c r="T180" i="1"/>
  <c r="U180" i="1" s="1"/>
  <c r="T181" i="1"/>
  <c r="U181" i="1" s="1"/>
  <c r="T182" i="1"/>
  <c r="U182" i="1" s="1"/>
  <c r="T183" i="1"/>
  <c r="U183" i="1" s="1"/>
  <c r="T184" i="1"/>
  <c r="U184" i="1" s="1"/>
  <c r="T185" i="1"/>
  <c r="U185" i="1" s="1"/>
  <c r="T186" i="1"/>
  <c r="U186" i="1" s="1"/>
  <c r="T187" i="1"/>
  <c r="U187" i="1" s="1"/>
  <c r="T188" i="1"/>
  <c r="U188" i="1" s="1"/>
  <c r="T189" i="1"/>
  <c r="U189" i="1" s="1"/>
  <c r="T190" i="1"/>
  <c r="U190" i="1" s="1"/>
  <c r="T191" i="1"/>
  <c r="U191" i="1" s="1"/>
  <c r="T192" i="1"/>
  <c r="U192" i="1" s="1"/>
  <c r="T193" i="1"/>
  <c r="U193" i="1" s="1"/>
  <c r="T194" i="1"/>
  <c r="U194" i="1" s="1"/>
  <c r="T195" i="1"/>
  <c r="U195" i="1" s="1"/>
  <c r="T196" i="1"/>
  <c r="U196" i="1" s="1"/>
  <c r="T197" i="1"/>
  <c r="U197" i="1" s="1"/>
  <c r="T198" i="1"/>
  <c r="U198" i="1" s="1"/>
  <c r="T199" i="1"/>
  <c r="U199" i="1" s="1"/>
  <c r="T200" i="1"/>
  <c r="U200" i="1" s="1"/>
  <c r="T201" i="1"/>
  <c r="U201" i="1" s="1"/>
  <c r="T202" i="1"/>
  <c r="U202" i="1" s="1"/>
  <c r="T203" i="1"/>
  <c r="U203" i="1" s="1"/>
  <c r="T204" i="1"/>
  <c r="U204" i="1" s="1"/>
  <c r="T205" i="1"/>
  <c r="U205" i="1" s="1"/>
  <c r="T206" i="1"/>
  <c r="U206" i="1" s="1"/>
  <c r="T207" i="1"/>
  <c r="U207" i="1" s="1"/>
  <c r="T208" i="1"/>
  <c r="U208" i="1" s="1"/>
  <c r="T209" i="1"/>
  <c r="U209" i="1" s="1"/>
  <c r="T210" i="1"/>
  <c r="U210" i="1" s="1"/>
  <c r="T211" i="1"/>
  <c r="U211" i="1" s="1"/>
  <c r="T212" i="1"/>
  <c r="U212" i="1" s="1"/>
  <c r="T213" i="1"/>
  <c r="U213" i="1" s="1"/>
  <c r="T214" i="1"/>
  <c r="U214" i="1" s="1"/>
  <c r="T215" i="1"/>
  <c r="U215" i="1" s="1"/>
  <c r="T216" i="1"/>
  <c r="U216" i="1" s="1"/>
  <c r="T217" i="1"/>
  <c r="U217" i="1" s="1"/>
  <c r="T218" i="1"/>
  <c r="U218" i="1" s="1"/>
  <c r="T219" i="1"/>
  <c r="U219" i="1" s="1"/>
  <c r="T220" i="1"/>
  <c r="U220" i="1" s="1"/>
  <c r="T221" i="1"/>
  <c r="U221" i="1" s="1"/>
  <c r="T222" i="1"/>
  <c r="U222" i="1" s="1"/>
  <c r="T223" i="1"/>
  <c r="U223" i="1" s="1"/>
  <c r="T224" i="1"/>
  <c r="U224" i="1" s="1"/>
  <c r="T225" i="1"/>
  <c r="U225" i="1" s="1"/>
  <c r="T226" i="1"/>
  <c r="U226" i="1" s="1"/>
  <c r="T227" i="1"/>
  <c r="U227" i="1" s="1"/>
  <c r="T228" i="1"/>
  <c r="U228" i="1" s="1"/>
  <c r="T229" i="1"/>
  <c r="U229" i="1" s="1"/>
  <c r="T230" i="1"/>
  <c r="U230" i="1" s="1"/>
  <c r="T231" i="1"/>
  <c r="U231" i="1" s="1"/>
  <c r="T232" i="1"/>
  <c r="U232" i="1" s="1"/>
  <c r="T233" i="1"/>
  <c r="U233" i="1" s="1"/>
  <c r="T234" i="1"/>
  <c r="U234" i="1" s="1"/>
  <c r="T235" i="1"/>
  <c r="U235" i="1" s="1"/>
  <c r="T236" i="1"/>
  <c r="U236" i="1" s="1"/>
  <c r="T237" i="1"/>
  <c r="U237" i="1" s="1"/>
  <c r="T238" i="1"/>
  <c r="U238" i="1" s="1"/>
  <c r="T239" i="1"/>
  <c r="U239" i="1" s="1"/>
  <c r="T240" i="1"/>
  <c r="U240" i="1" s="1"/>
  <c r="T241" i="1"/>
  <c r="U241" i="1" s="1"/>
  <c r="T242" i="1"/>
  <c r="U242" i="1" s="1"/>
  <c r="T243" i="1"/>
  <c r="U243" i="1" s="1"/>
  <c r="T244" i="1"/>
  <c r="U244" i="1" s="1"/>
  <c r="T245" i="1"/>
  <c r="U245" i="1" s="1"/>
  <c r="T246" i="1"/>
  <c r="U246" i="1" s="1"/>
  <c r="T247" i="1"/>
  <c r="U247" i="1" s="1"/>
  <c r="T248" i="1"/>
  <c r="U248" i="1" s="1"/>
  <c r="T249" i="1"/>
  <c r="U249" i="1" s="1"/>
  <c r="T250" i="1"/>
  <c r="U250" i="1" s="1"/>
  <c r="T251" i="1"/>
  <c r="U251" i="1" s="1"/>
  <c r="T252" i="1"/>
  <c r="U252" i="1" s="1"/>
  <c r="T253" i="1"/>
  <c r="U253" i="1" s="1"/>
  <c r="T254" i="1"/>
  <c r="U254" i="1" s="1"/>
  <c r="T255" i="1"/>
  <c r="U255" i="1" s="1"/>
  <c r="T256" i="1"/>
  <c r="U256" i="1" s="1"/>
  <c r="T257" i="1"/>
  <c r="U257" i="1" s="1"/>
  <c r="T258" i="1"/>
  <c r="U258" i="1" s="1"/>
  <c r="T259" i="1"/>
  <c r="U259" i="1" s="1"/>
  <c r="T260" i="1"/>
  <c r="U260" i="1" s="1"/>
  <c r="T261" i="1"/>
  <c r="U261" i="1" s="1"/>
  <c r="T262" i="1"/>
  <c r="U262" i="1" s="1"/>
  <c r="T263" i="1"/>
  <c r="U263" i="1" s="1"/>
  <c r="T264" i="1"/>
  <c r="U264" i="1" s="1"/>
  <c r="T265" i="1"/>
  <c r="U265" i="1" s="1"/>
  <c r="T266" i="1"/>
  <c r="U266" i="1" s="1"/>
  <c r="T267" i="1"/>
  <c r="U267" i="1" s="1"/>
  <c r="T268" i="1"/>
  <c r="U268" i="1" s="1"/>
  <c r="T269" i="1"/>
  <c r="U269" i="1" s="1"/>
  <c r="T270" i="1"/>
  <c r="U270" i="1" s="1"/>
  <c r="T271" i="1"/>
  <c r="U271" i="1" s="1"/>
  <c r="T272" i="1"/>
  <c r="U272" i="1" s="1"/>
  <c r="T273" i="1"/>
  <c r="U273" i="1" s="1"/>
  <c r="T274" i="1"/>
  <c r="U274" i="1" s="1"/>
  <c r="T275" i="1"/>
  <c r="U275" i="1" s="1"/>
  <c r="T276" i="1"/>
  <c r="U276" i="1" s="1"/>
  <c r="T277" i="1"/>
  <c r="U277" i="1" s="1"/>
  <c r="T278" i="1"/>
  <c r="U278" i="1" s="1"/>
  <c r="T279" i="1"/>
  <c r="U279" i="1" s="1"/>
  <c r="T280" i="1"/>
  <c r="U280" i="1" s="1"/>
  <c r="T281" i="1"/>
  <c r="U281" i="1" s="1"/>
  <c r="T282" i="1"/>
  <c r="U282" i="1" s="1"/>
  <c r="T283" i="1"/>
  <c r="U283" i="1" s="1"/>
  <c r="T284" i="1"/>
  <c r="U284" i="1" s="1"/>
  <c r="T285" i="1"/>
  <c r="U285" i="1" s="1"/>
  <c r="T286" i="1"/>
  <c r="U286" i="1" s="1"/>
  <c r="T287" i="1"/>
  <c r="U287" i="1" s="1"/>
  <c r="T288" i="1"/>
  <c r="U288" i="1" s="1"/>
  <c r="T289" i="1"/>
  <c r="U289" i="1" s="1"/>
  <c r="T290" i="1"/>
  <c r="U290" i="1" s="1"/>
  <c r="T291" i="1"/>
  <c r="U291" i="1" s="1"/>
  <c r="T292" i="1"/>
  <c r="U292" i="1" s="1"/>
  <c r="T293" i="1"/>
  <c r="U293" i="1" s="1"/>
  <c r="T294" i="1"/>
  <c r="U294" i="1" s="1"/>
  <c r="T295" i="1"/>
  <c r="U295" i="1" s="1"/>
  <c r="T296" i="1"/>
  <c r="U296" i="1" s="1"/>
  <c r="T297" i="1"/>
  <c r="U297" i="1" s="1"/>
  <c r="T298" i="1"/>
  <c r="U298" i="1" s="1"/>
  <c r="T299" i="1"/>
  <c r="U299" i="1" s="1"/>
  <c r="T300" i="1"/>
  <c r="U300" i="1" s="1"/>
  <c r="T301" i="1"/>
  <c r="U301" i="1" s="1"/>
  <c r="T302" i="1"/>
  <c r="U302" i="1" s="1"/>
  <c r="T303" i="1"/>
  <c r="U303" i="1" s="1"/>
  <c r="T304" i="1"/>
  <c r="U304" i="1" s="1"/>
  <c r="T305" i="1"/>
  <c r="U305" i="1" s="1"/>
  <c r="T306" i="1"/>
  <c r="U306" i="1" s="1"/>
  <c r="T307" i="1"/>
  <c r="U307" i="1" s="1"/>
  <c r="T308" i="1"/>
  <c r="U308" i="1" s="1"/>
  <c r="T309" i="1"/>
  <c r="U309" i="1" s="1"/>
  <c r="T310" i="1"/>
  <c r="U310" i="1" s="1"/>
  <c r="T311" i="1"/>
  <c r="U311" i="1" s="1"/>
  <c r="T312" i="1"/>
  <c r="U312" i="1" s="1"/>
  <c r="T313" i="1"/>
  <c r="U313" i="1" s="1"/>
  <c r="T314" i="1"/>
  <c r="U314" i="1" s="1"/>
  <c r="T315" i="1"/>
  <c r="U315" i="1" s="1"/>
  <c r="T316" i="1"/>
  <c r="U316" i="1" s="1"/>
  <c r="T317" i="1"/>
  <c r="U317" i="1" s="1"/>
  <c r="T318" i="1"/>
  <c r="U318" i="1" s="1"/>
  <c r="T319" i="1"/>
  <c r="U319" i="1" s="1"/>
  <c r="T320" i="1"/>
  <c r="U320" i="1" s="1"/>
  <c r="T321" i="1"/>
  <c r="U321" i="1" s="1"/>
  <c r="T322" i="1"/>
  <c r="U322" i="1" s="1"/>
  <c r="T323" i="1"/>
  <c r="U323" i="1" s="1"/>
  <c r="T324" i="1"/>
  <c r="U324" i="1" s="1"/>
  <c r="T325" i="1"/>
  <c r="U325" i="1" s="1"/>
  <c r="T326" i="1"/>
  <c r="U326" i="1" s="1"/>
  <c r="T327" i="1"/>
  <c r="U327" i="1" s="1"/>
  <c r="T328" i="1"/>
  <c r="U328" i="1" s="1"/>
  <c r="T329" i="1"/>
  <c r="U329" i="1" s="1"/>
  <c r="T330" i="1"/>
  <c r="U330" i="1" s="1"/>
  <c r="T331" i="1"/>
  <c r="U331" i="1" s="1"/>
  <c r="T332" i="1"/>
  <c r="U332" i="1" s="1"/>
  <c r="T333" i="1"/>
  <c r="U333" i="1" s="1"/>
  <c r="T334" i="1"/>
  <c r="U334" i="1" s="1"/>
  <c r="T335" i="1"/>
  <c r="U335" i="1" s="1"/>
  <c r="T336" i="1"/>
  <c r="U336" i="1" s="1"/>
  <c r="T337" i="1"/>
  <c r="U337" i="1" s="1"/>
  <c r="T338" i="1"/>
  <c r="U338" i="1" s="1"/>
  <c r="T339" i="1"/>
  <c r="U339" i="1" s="1"/>
  <c r="T340" i="1"/>
  <c r="U340" i="1" s="1"/>
  <c r="T341" i="1"/>
  <c r="U341" i="1" s="1"/>
  <c r="T342" i="1"/>
  <c r="U342" i="1" s="1"/>
  <c r="T343" i="1"/>
  <c r="U343" i="1" s="1"/>
  <c r="T344" i="1"/>
  <c r="U344" i="1" s="1"/>
  <c r="T345" i="1"/>
  <c r="U345" i="1" s="1"/>
  <c r="T346" i="1"/>
  <c r="U346" i="1" s="1"/>
  <c r="T347" i="1"/>
  <c r="U347" i="1" s="1"/>
  <c r="T348" i="1"/>
  <c r="U348" i="1" s="1"/>
  <c r="T349" i="1"/>
  <c r="U349" i="1" s="1"/>
  <c r="T350" i="1"/>
  <c r="U350" i="1" s="1"/>
  <c r="T351" i="1"/>
  <c r="U351" i="1" s="1"/>
  <c r="T352" i="1"/>
  <c r="U352" i="1" s="1"/>
  <c r="T353" i="1"/>
  <c r="U353" i="1" s="1"/>
  <c r="T354" i="1"/>
  <c r="U354" i="1" s="1"/>
  <c r="T355" i="1"/>
  <c r="U355" i="1" s="1"/>
  <c r="T356" i="1"/>
  <c r="U356" i="1" s="1"/>
  <c r="T357" i="1"/>
  <c r="U357" i="1" s="1"/>
  <c r="T358" i="1"/>
  <c r="U358" i="1" s="1"/>
  <c r="T359" i="1"/>
  <c r="U359" i="1" s="1"/>
  <c r="T360" i="1"/>
  <c r="U360" i="1" s="1"/>
  <c r="T361" i="1"/>
  <c r="U361" i="1" s="1"/>
  <c r="T362" i="1"/>
  <c r="U362" i="1" s="1"/>
  <c r="T363" i="1"/>
  <c r="U363" i="1" s="1"/>
  <c r="T364" i="1"/>
  <c r="U364" i="1" s="1"/>
  <c r="T365" i="1"/>
  <c r="U365" i="1" s="1"/>
  <c r="T366" i="1"/>
  <c r="U366" i="1" s="1"/>
  <c r="T367" i="1"/>
  <c r="U367" i="1" s="1"/>
  <c r="T368" i="1"/>
  <c r="U368" i="1" s="1"/>
  <c r="T369" i="1"/>
  <c r="U369" i="1" s="1"/>
  <c r="T370" i="1"/>
  <c r="U370" i="1" s="1"/>
  <c r="T371" i="1"/>
  <c r="U371" i="1" s="1"/>
  <c r="T372" i="1"/>
  <c r="U372" i="1" s="1"/>
  <c r="T373" i="1"/>
  <c r="U373" i="1" s="1"/>
  <c r="T374" i="1"/>
  <c r="U374" i="1" s="1"/>
  <c r="T375" i="1"/>
  <c r="U375" i="1" s="1"/>
  <c r="T376" i="1"/>
  <c r="U376" i="1" s="1"/>
  <c r="T377" i="1"/>
  <c r="U377" i="1" s="1"/>
  <c r="T378" i="1"/>
  <c r="U378" i="1" s="1"/>
  <c r="T379" i="1"/>
  <c r="U379" i="1" s="1"/>
  <c r="T380" i="1"/>
  <c r="U380" i="1" s="1"/>
  <c r="T381" i="1"/>
  <c r="U381" i="1" s="1"/>
  <c r="T382" i="1"/>
  <c r="U382" i="1" s="1"/>
  <c r="T383" i="1"/>
  <c r="U383" i="1" s="1"/>
  <c r="T384" i="1"/>
  <c r="U384" i="1" s="1"/>
  <c r="T385" i="1"/>
  <c r="U385" i="1" s="1"/>
  <c r="T386" i="1"/>
  <c r="U386" i="1" s="1"/>
  <c r="T387" i="1"/>
  <c r="U387" i="1" s="1"/>
  <c r="T388" i="1"/>
  <c r="U388" i="1" s="1"/>
  <c r="T389" i="1"/>
  <c r="U389" i="1" s="1"/>
  <c r="T390" i="1"/>
  <c r="U390" i="1" s="1"/>
  <c r="T391" i="1"/>
  <c r="U391" i="1" s="1"/>
  <c r="T392" i="1"/>
  <c r="U392" i="1" s="1"/>
  <c r="T393" i="1"/>
  <c r="U393" i="1" s="1"/>
  <c r="T394" i="1"/>
  <c r="U394" i="1" s="1"/>
  <c r="T395" i="1"/>
  <c r="U395" i="1" s="1"/>
  <c r="T396" i="1"/>
  <c r="U396" i="1" s="1"/>
  <c r="T397" i="1"/>
  <c r="U397" i="1" s="1"/>
  <c r="T398" i="1"/>
  <c r="U398" i="1" s="1"/>
  <c r="T399" i="1"/>
  <c r="U399" i="1" s="1"/>
  <c r="T400" i="1"/>
  <c r="U400" i="1" s="1"/>
  <c r="T401" i="1"/>
  <c r="U401" i="1" s="1"/>
  <c r="T402" i="1"/>
  <c r="U402" i="1" s="1"/>
  <c r="T403" i="1"/>
  <c r="U403" i="1" s="1"/>
  <c r="T404" i="1"/>
  <c r="U404" i="1" s="1"/>
  <c r="T405" i="1"/>
  <c r="U405" i="1" s="1"/>
  <c r="T406" i="1"/>
  <c r="U406" i="1" s="1"/>
  <c r="T407" i="1"/>
  <c r="U407" i="1" s="1"/>
  <c r="T408" i="1"/>
  <c r="U408" i="1" s="1"/>
  <c r="T409" i="1"/>
  <c r="U409" i="1" s="1"/>
  <c r="T410" i="1"/>
  <c r="U410" i="1" s="1"/>
  <c r="T411" i="1"/>
  <c r="U411" i="1" s="1"/>
  <c r="T412" i="1"/>
  <c r="U412" i="1" s="1"/>
  <c r="T413" i="1"/>
  <c r="U413" i="1" s="1"/>
  <c r="T414" i="1"/>
  <c r="U414" i="1" s="1"/>
  <c r="T415" i="1"/>
  <c r="U415" i="1" s="1"/>
  <c r="T416" i="1"/>
  <c r="U416" i="1" s="1"/>
  <c r="T417" i="1"/>
  <c r="U417" i="1" s="1"/>
  <c r="T418" i="1"/>
  <c r="U418" i="1" s="1"/>
  <c r="T419" i="1"/>
  <c r="U419" i="1" s="1"/>
  <c r="T420" i="1"/>
  <c r="U420" i="1" s="1"/>
  <c r="T421" i="1"/>
  <c r="U421" i="1" s="1"/>
  <c r="T422" i="1"/>
  <c r="U422" i="1" s="1"/>
  <c r="T423" i="1"/>
  <c r="U423" i="1" s="1"/>
  <c r="T424" i="1"/>
  <c r="U424" i="1" s="1"/>
  <c r="T425" i="1"/>
  <c r="U425" i="1" s="1"/>
  <c r="T426" i="1"/>
  <c r="U426" i="1" s="1"/>
  <c r="T427" i="1"/>
  <c r="U427" i="1" s="1"/>
  <c r="T428" i="1"/>
  <c r="U428" i="1" s="1"/>
  <c r="T429" i="1"/>
  <c r="U429" i="1" s="1"/>
  <c r="T430" i="1"/>
  <c r="U430" i="1" s="1"/>
  <c r="T431" i="1"/>
  <c r="U431" i="1" s="1"/>
  <c r="T432" i="1"/>
  <c r="U432" i="1" s="1"/>
  <c r="T433" i="1"/>
  <c r="U433" i="1" s="1"/>
  <c r="T434" i="1"/>
  <c r="U434" i="1" s="1"/>
  <c r="T435" i="1"/>
  <c r="U435" i="1" s="1"/>
  <c r="T436" i="1"/>
  <c r="U436" i="1" s="1"/>
  <c r="T437" i="1"/>
  <c r="U437" i="1" s="1"/>
  <c r="T438" i="1"/>
  <c r="U438" i="1" s="1"/>
  <c r="T439" i="1"/>
  <c r="U439" i="1" s="1"/>
  <c r="T440" i="1"/>
  <c r="U440" i="1" s="1"/>
  <c r="T441" i="1"/>
  <c r="U441" i="1" s="1"/>
  <c r="T442" i="1"/>
  <c r="U442" i="1" s="1"/>
  <c r="T443" i="1"/>
  <c r="U443" i="1" s="1"/>
  <c r="T444" i="1"/>
  <c r="U444" i="1" s="1"/>
  <c r="T445" i="1"/>
  <c r="U445" i="1" s="1"/>
  <c r="T446" i="1"/>
  <c r="U446" i="1" s="1"/>
  <c r="T447" i="1"/>
  <c r="U447" i="1" s="1"/>
  <c r="T448" i="1"/>
  <c r="U448" i="1" s="1"/>
  <c r="T449" i="1"/>
  <c r="U449" i="1" s="1"/>
  <c r="T450" i="1"/>
  <c r="U450" i="1" s="1"/>
  <c r="T451" i="1"/>
  <c r="U451" i="1" s="1"/>
  <c r="T452" i="1"/>
  <c r="U452" i="1" s="1"/>
  <c r="T453" i="1"/>
  <c r="U453" i="1" s="1"/>
  <c r="T454" i="1"/>
  <c r="U454" i="1" s="1"/>
  <c r="T455" i="1"/>
  <c r="U455" i="1" s="1"/>
  <c r="T456" i="1"/>
  <c r="U456" i="1" s="1"/>
  <c r="T457" i="1"/>
  <c r="U457" i="1" s="1"/>
  <c r="T458" i="1"/>
  <c r="U458" i="1" s="1"/>
  <c r="T459" i="1"/>
  <c r="U459" i="1" s="1"/>
  <c r="T460" i="1"/>
  <c r="U460" i="1" s="1"/>
  <c r="T461" i="1"/>
  <c r="U461" i="1" s="1"/>
  <c r="T462" i="1"/>
  <c r="U462" i="1" s="1"/>
  <c r="T463" i="1"/>
  <c r="U463" i="1" s="1"/>
  <c r="T464" i="1"/>
  <c r="U464" i="1" s="1"/>
  <c r="T465" i="1"/>
  <c r="U465" i="1" s="1"/>
  <c r="T466" i="1"/>
  <c r="U466" i="1" s="1"/>
  <c r="T467" i="1"/>
  <c r="U467" i="1" s="1"/>
  <c r="T468" i="1"/>
  <c r="U468" i="1" s="1"/>
  <c r="T469" i="1"/>
  <c r="U469" i="1" s="1"/>
  <c r="T470" i="1"/>
  <c r="U470" i="1" s="1"/>
  <c r="T471" i="1"/>
  <c r="U471" i="1" s="1"/>
  <c r="T472" i="1"/>
  <c r="U472" i="1" s="1"/>
  <c r="T473" i="1"/>
  <c r="U473" i="1" s="1"/>
  <c r="T474" i="1"/>
  <c r="U474" i="1" s="1"/>
  <c r="T475" i="1"/>
  <c r="U475" i="1" s="1"/>
  <c r="T476" i="1"/>
  <c r="U476" i="1" s="1"/>
  <c r="T477" i="1"/>
  <c r="U477" i="1" s="1"/>
  <c r="T478" i="1"/>
  <c r="U478" i="1" s="1"/>
  <c r="T479" i="1"/>
  <c r="U479" i="1" s="1"/>
  <c r="T480" i="1"/>
  <c r="U480" i="1" s="1"/>
  <c r="T481" i="1"/>
  <c r="U481" i="1" s="1"/>
  <c r="T482" i="1"/>
  <c r="U482" i="1" s="1"/>
  <c r="T483" i="1"/>
  <c r="U483" i="1" s="1"/>
  <c r="T484" i="1"/>
  <c r="U484" i="1" s="1"/>
  <c r="T485" i="1"/>
  <c r="U485" i="1" s="1"/>
  <c r="T486" i="1"/>
  <c r="U486" i="1" s="1"/>
  <c r="T487" i="1"/>
  <c r="U487" i="1" s="1"/>
  <c r="T488" i="1"/>
  <c r="U488" i="1" s="1"/>
  <c r="T489" i="1"/>
  <c r="U489" i="1" s="1"/>
  <c r="T490" i="1"/>
  <c r="U490" i="1" s="1"/>
  <c r="T491" i="1"/>
  <c r="U491" i="1" s="1"/>
  <c r="T492" i="1"/>
  <c r="U492" i="1" s="1"/>
  <c r="T493" i="1"/>
  <c r="U493" i="1" s="1"/>
  <c r="T494" i="1"/>
  <c r="U494" i="1" s="1"/>
  <c r="T495" i="1"/>
  <c r="U495" i="1" s="1"/>
  <c r="T496" i="1"/>
  <c r="U496" i="1" s="1"/>
  <c r="T497" i="1"/>
  <c r="U497" i="1" s="1"/>
  <c r="T498" i="1"/>
  <c r="U498" i="1" s="1"/>
  <c r="T499" i="1"/>
  <c r="U499" i="1" s="1"/>
  <c r="T500" i="1"/>
  <c r="U500" i="1" s="1"/>
  <c r="T501" i="1"/>
  <c r="U501" i="1" s="1"/>
  <c r="T502" i="1"/>
  <c r="U502" i="1" s="1"/>
  <c r="T503" i="1"/>
  <c r="U503" i="1" s="1"/>
  <c r="T504" i="1"/>
  <c r="U504" i="1" s="1"/>
  <c r="T505" i="1"/>
  <c r="U505" i="1" s="1"/>
  <c r="T506" i="1"/>
  <c r="U506" i="1" s="1"/>
  <c r="T507" i="1"/>
  <c r="U507" i="1" s="1"/>
  <c r="T508" i="1"/>
  <c r="U508" i="1" s="1"/>
  <c r="T509" i="1"/>
  <c r="U509" i="1" s="1"/>
  <c r="T510" i="1"/>
  <c r="U510" i="1" s="1"/>
  <c r="T511" i="1"/>
  <c r="U511" i="1" s="1"/>
  <c r="T512" i="1"/>
  <c r="U512" i="1" s="1"/>
  <c r="T513" i="1"/>
  <c r="U513" i="1" s="1"/>
  <c r="T514" i="1"/>
  <c r="U514" i="1" s="1"/>
  <c r="T515" i="1"/>
  <c r="U515" i="1" s="1"/>
  <c r="T516" i="1"/>
  <c r="U516" i="1" s="1"/>
  <c r="T517" i="1"/>
  <c r="U517" i="1" s="1"/>
  <c r="T518" i="1"/>
  <c r="U518" i="1" s="1"/>
  <c r="T519" i="1"/>
  <c r="U519" i="1" s="1"/>
  <c r="T520" i="1"/>
  <c r="U520" i="1" s="1"/>
  <c r="T521" i="1"/>
  <c r="U521" i="1" s="1"/>
  <c r="T522" i="1"/>
  <c r="U522" i="1" s="1"/>
  <c r="T523" i="1"/>
  <c r="U523" i="1" s="1"/>
  <c r="T524" i="1"/>
  <c r="U524" i="1" s="1"/>
  <c r="T525" i="1"/>
  <c r="U525" i="1" s="1"/>
  <c r="T526" i="1"/>
  <c r="U526" i="1" s="1"/>
  <c r="T527" i="1"/>
  <c r="U527" i="1" s="1"/>
  <c r="T528" i="1"/>
  <c r="U528" i="1" s="1"/>
  <c r="T529" i="1"/>
  <c r="U529" i="1" s="1"/>
  <c r="T530" i="1"/>
  <c r="U530" i="1" s="1"/>
  <c r="T531" i="1"/>
  <c r="U531" i="1" s="1"/>
  <c r="T532" i="1"/>
  <c r="U532" i="1" s="1"/>
  <c r="T533" i="1"/>
  <c r="U533" i="1" s="1"/>
  <c r="T534" i="1"/>
  <c r="U534" i="1" s="1"/>
  <c r="T535" i="1"/>
  <c r="U535" i="1" s="1"/>
  <c r="T536" i="1"/>
  <c r="U536" i="1" s="1"/>
  <c r="T537" i="1"/>
  <c r="U537" i="1" s="1"/>
  <c r="T538" i="1"/>
  <c r="U538" i="1" s="1"/>
  <c r="T539" i="1"/>
  <c r="U539" i="1" s="1"/>
  <c r="T540" i="1"/>
  <c r="U540" i="1" s="1"/>
  <c r="T541" i="1"/>
  <c r="U541" i="1" s="1"/>
  <c r="T542" i="1"/>
  <c r="U542" i="1" s="1"/>
  <c r="T543" i="1"/>
  <c r="U543" i="1" s="1"/>
  <c r="T544" i="1"/>
  <c r="U544" i="1" s="1"/>
  <c r="T545" i="1"/>
  <c r="U545" i="1" s="1"/>
  <c r="T546" i="1"/>
  <c r="U546" i="1" s="1"/>
  <c r="T547" i="1"/>
  <c r="U547" i="1" s="1"/>
  <c r="T548" i="1"/>
  <c r="U548" i="1" s="1"/>
  <c r="T549" i="1"/>
  <c r="U549" i="1" s="1"/>
  <c r="T550" i="1"/>
  <c r="U550" i="1" s="1"/>
  <c r="T551" i="1"/>
  <c r="U551" i="1" s="1"/>
  <c r="T552" i="1"/>
  <c r="U552" i="1" s="1"/>
  <c r="T553" i="1"/>
  <c r="U553" i="1" s="1"/>
  <c r="T554" i="1"/>
  <c r="U554" i="1" s="1"/>
  <c r="T555" i="1"/>
  <c r="U555" i="1" s="1"/>
  <c r="T556" i="1"/>
  <c r="U556" i="1" s="1"/>
  <c r="T557" i="1"/>
  <c r="U557" i="1" s="1"/>
  <c r="T558" i="1"/>
  <c r="U558" i="1" s="1"/>
  <c r="T559" i="1"/>
  <c r="U559" i="1" s="1"/>
  <c r="T560" i="1"/>
  <c r="U560" i="1" s="1"/>
  <c r="T561" i="1"/>
  <c r="U561" i="1" s="1"/>
  <c r="T562" i="1"/>
  <c r="U562" i="1" s="1"/>
  <c r="T563" i="1"/>
  <c r="U563" i="1" s="1"/>
  <c r="T564" i="1"/>
  <c r="U564" i="1" s="1"/>
  <c r="T565" i="1"/>
  <c r="U565" i="1" s="1"/>
  <c r="T566" i="1"/>
  <c r="U566" i="1" s="1"/>
  <c r="T567" i="1"/>
  <c r="U567" i="1" s="1"/>
  <c r="T568" i="1"/>
  <c r="U568" i="1" s="1"/>
  <c r="T569" i="1"/>
  <c r="U569" i="1" s="1"/>
  <c r="T570" i="1"/>
  <c r="U570" i="1" s="1"/>
  <c r="T571" i="1"/>
  <c r="U571" i="1" s="1"/>
  <c r="T572" i="1"/>
  <c r="U572" i="1" s="1"/>
  <c r="T573" i="1"/>
  <c r="U573" i="1" s="1"/>
  <c r="T574" i="1"/>
  <c r="U574" i="1" s="1"/>
  <c r="T575" i="1"/>
  <c r="U575" i="1" s="1"/>
  <c r="T576" i="1"/>
  <c r="U576" i="1" s="1"/>
  <c r="T577" i="1"/>
  <c r="U577" i="1" s="1"/>
  <c r="T578" i="1"/>
  <c r="U578" i="1" s="1"/>
  <c r="T579" i="1"/>
  <c r="U579" i="1" s="1"/>
  <c r="T580" i="1"/>
  <c r="U580" i="1" s="1"/>
  <c r="T581" i="1"/>
  <c r="U581" i="1" s="1"/>
  <c r="T582" i="1"/>
  <c r="U582" i="1" s="1"/>
  <c r="T583" i="1"/>
  <c r="U583" i="1" s="1"/>
  <c r="T584" i="1"/>
  <c r="U584" i="1" s="1"/>
  <c r="T585" i="1"/>
  <c r="U585" i="1" s="1"/>
  <c r="T586" i="1"/>
  <c r="U586" i="1" s="1"/>
  <c r="T587" i="1"/>
  <c r="U587" i="1" s="1"/>
  <c r="T588" i="1"/>
  <c r="U588" i="1" s="1"/>
  <c r="T589" i="1"/>
  <c r="U589" i="1" s="1"/>
  <c r="T590" i="1"/>
  <c r="U590" i="1" s="1"/>
  <c r="T591" i="1"/>
  <c r="U591" i="1" s="1"/>
  <c r="T592" i="1"/>
  <c r="U592" i="1" s="1"/>
  <c r="T593" i="1"/>
  <c r="U593" i="1" s="1"/>
  <c r="T594" i="1"/>
  <c r="U594" i="1" s="1"/>
  <c r="T595" i="1"/>
  <c r="U595" i="1" s="1"/>
  <c r="T596" i="1"/>
  <c r="U596" i="1" s="1"/>
  <c r="T597" i="1"/>
  <c r="U597" i="1" s="1"/>
  <c r="T598" i="1"/>
  <c r="U598" i="1" s="1"/>
  <c r="T599" i="1"/>
  <c r="U599" i="1" s="1"/>
  <c r="T600" i="1"/>
  <c r="U600" i="1" s="1"/>
  <c r="T601" i="1"/>
  <c r="U601" i="1" s="1"/>
  <c r="T602" i="1"/>
  <c r="U602" i="1" s="1"/>
  <c r="T603" i="1"/>
  <c r="U603" i="1" s="1"/>
  <c r="T604" i="1"/>
  <c r="U604" i="1" s="1"/>
  <c r="T605" i="1"/>
  <c r="U605" i="1" s="1"/>
  <c r="T606" i="1"/>
  <c r="U606" i="1" s="1"/>
  <c r="T607" i="1"/>
  <c r="U607" i="1" s="1"/>
  <c r="T608" i="1"/>
  <c r="U608" i="1" s="1"/>
  <c r="T609" i="1"/>
  <c r="U609" i="1" s="1"/>
  <c r="T610" i="1"/>
  <c r="U610" i="1" s="1"/>
  <c r="T611" i="1"/>
  <c r="U611" i="1" s="1"/>
  <c r="T612" i="1"/>
  <c r="U612" i="1" s="1"/>
  <c r="T613" i="1"/>
  <c r="U613" i="1" s="1"/>
  <c r="T614" i="1"/>
  <c r="U614" i="1" s="1"/>
  <c r="T615" i="1"/>
  <c r="U615" i="1" s="1"/>
  <c r="T616" i="1"/>
  <c r="U616" i="1" s="1"/>
  <c r="T617" i="1"/>
  <c r="U617" i="1" s="1"/>
  <c r="T618" i="1"/>
  <c r="U618" i="1" s="1"/>
  <c r="T619" i="1"/>
  <c r="U619" i="1" s="1"/>
  <c r="T620" i="1"/>
  <c r="U620" i="1" s="1"/>
  <c r="T621" i="1"/>
  <c r="U621" i="1" s="1"/>
  <c r="T622" i="1"/>
  <c r="U622" i="1" s="1"/>
  <c r="T623" i="1"/>
  <c r="U623" i="1" s="1"/>
  <c r="T624" i="1"/>
  <c r="U624" i="1" s="1"/>
  <c r="T625" i="1"/>
  <c r="U625" i="1" s="1"/>
  <c r="T626" i="1"/>
  <c r="U626" i="1" s="1"/>
  <c r="T627" i="1"/>
  <c r="U627" i="1" s="1"/>
  <c r="T628" i="1"/>
  <c r="U628" i="1" s="1"/>
  <c r="T629" i="1"/>
  <c r="U629" i="1" s="1"/>
  <c r="T630" i="1"/>
  <c r="U630" i="1" s="1"/>
  <c r="T631" i="1"/>
  <c r="U631" i="1" s="1"/>
  <c r="T632" i="1"/>
  <c r="U632" i="1" s="1"/>
  <c r="T633" i="1"/>
  <c r="U633" i="1" s="1"/>
  <c r="T634" i="1"/>
  <c r="U634" i="1" s="1"/>
  <c r="T635" i="1"/>
  <c r="U635" i="1" s="1"/>
  <c r="T636" i="1"/>
  <c r="U636" i="1" s="1"/>
  <c r="T637" i="1"/>
  <c r="U637" i="1" s="1"/>
  <c r="T638" i="1"/>
  <c r="U638" i="1" s="1"/>
  <c r="T639" i="1"/>
  <c r="U639" i="1" s="1"/>
  <c r="T640" i="1"/>
  <c r="U640" i="1" s="1"/>
  <c r="T641" i="1"/>
  <c r="U641" i="1" s="1"/>
  <c r="T642" i="1"/>
  <c r="U642" i="1" s="1"/>
  <c r="T643" i="1"/>
  <c r="U643" i="1" s="1"/>
  <c r="T644" i="1"/>
  <c r="U644" i="1" s="1"/>
  <c r="T645" i="1"/>
  <c r="U645" i="1" s="1"/>
  <c r="T646" i="1"/>
  <c r="U646" i="1" s="1"/>
  <c r="T647" i="1"/>
  <c r="U647" i="1" s="1"/>
  <c r="T648" i="1"/>
  <c r="U648" i="1" s="1"/>
  <c r="T649" i="1"/>
  <c r="U649" i="1" s="1"/>
  <c r="T650" i="1"/>
  <c r="U650" i="1" s="1"/>
  <c r="T651" i="1"/>
  <c r="U651" i="1" s="1"/>
  <c r="T652" i="1"/>
  <c r="U652" i="1" s="1"/>
  <c r="T653" i="1"/>
  <c r="U653" i="1" s="1"/>
  <c r="T654" i="1"/>
  <c r="U654" i="1" s="1"/>
  <c r="T655" i="1"/>
  <c r="U655" i="1" s="1"/>
  <c r="T656" i="1"/>
  <c r="U656" i="1" s="1"/>
  <c r="T657" i="1"/>
  <c r="U657" i="1" s="1"/>
  <c r="T658" i="1"/>
  <c r="U658" i="1" s="1"/>
  <c r="T659" i="1"/>
  <c r="U659" i="1" s="1"/>
  <c r="T660" i="1"/>
  <c r="U660" i="1" s="1"/>
  <c r="T661" i="1"/>
  <c r="U661" i="1" s="1"/>
  <c r="T662" i="1"/>
  <c r="U662" i="1" s="1"/>
  <c r="T663" i="1"/>
  <c r="U663" i="1" s="1"/>
  <c r="T664" i="1"/>
  <c r="U664" i="1" s="1"/>
  <c r="T665" i="1"/>
  <c r="U665" i="1" s="1"/>
  <c r="T666" i="1"/>
  <c r="U666" i="1" s="1"/>
  <c r="T667" i="1"/>
  <c r="U667" i="1" s="1"/>
  <c r="T668" i="1"/>
  <c r="U668" i="1" s="1"/>
  <c r="T669" i="1"/>
  <c r="U669" i="1" s="1"/>
  <c r="T670" i="1"/>
  <c r="U670" i="1" s="1"/>
  <c r="T671" i="1"/>
  <c r="U671" i="1" s="1"/>
  <c r="T672" i="1"/>
  <c r="U672" i="1" s="1"/>
  <c r="T673" i="1"/>
  <c r="U673" i="1" s="1"/>
  <c r="T674" i="1"/>
  <c r="U674" i="1" s="1"/>
  <c r="T675" i="1"/>
  <c r="U675" i="1" s="1"/>
  <c r="T676" i="1"/>
  <c r="U676" i="1" s="1"/>
  <c r="T677" i="1"/>
  <c r="U677" i="1" s="1"/>
  <c r="T678" i="1"/>
  <c r="U678" i="1" s="1"/>
  <c r="T679" i="1"/>
  <c r="U679" i="1" s="1"/>
  <c r="T680" i="1"/>
  <c r="U680" i="1" s="1"/>
  <c r="T681" i="1"/>
  <c r="U681" i="1" s="1"/>
  <c r="T682" i="1"/>
  <c r="U682" i="1" s="1"/>
  <c r="T683" i="1"/>
  <c r="U683" i="1" s="1"/>
  <c r="T684" i="1"/>
  <c r="U684" i="1" s="1"/>
  <c r="T685" i="1"/>
  <c r="U685" i="1" s="1"/>
  <c r="T686" i="1"/>
  <c r="U686" i="1" s="1"/>
  <c r="T687" i="1"/>
  <c r="U687" i="1" s="1"/>
  <c r="T688" i="1"/>
  <c r="U688" i="1" s="1"/>
  <c r="T689" i="1"/>
  <c r="U689" i="1" s="1"/>
  <c r="T690" i="1"/>
  <c r="U690" i="1" s="1"/>
  <c r="T691" i="1"/>
  <c r="U691" i="1" s="1"/>
  <c r="T692" i="1"/>
  <c r="U692" i="1" s="1"/>
  <c r="T693" i="1"/>
  <c r="U693" i="1" s="1"/>
  <c r="T694" i="1"/>
  <c r="U694" i="1" s="1"/>
  <c r="T695" i="1"/>
  <c r="U695" i="1" s="1"/>
  <c r="T696" i="1"/>
  <c r="U696" i="1" s="1"/>
  <c r="T697" i="1"/>
  <c r="U697" i="1" s="1"/>
  <c r="T698" i="1"/>
  <c r="U698" i="1" s="1"/>
  <c r="T699" i="1"/>
  <c r="U699" i="1" s="1"/>
  <c r="T700" i="1"/>
  <c r="U700" i="1" s="1"/>
  <c r="T701" i="1"/>
  <c r="U701" i="1" s="1"/>
  <c r="T702" i="1"/>
  <c r="U702" i="1" s="1"/>
  <c r="T703" i="1"/>
  <c r="U703" i="1" s="1"/>
  <c r="T704" i="1"/>
  <c r="U704" i="1" s="1"/>
  <c r="T705" i="1"/>
  <c r="U705" i="1" s="1"/>
  <c r="T706" i="1"/>
  <c r="U706" i="1" s="1"/>
  <c r="T707" i="1"/>
  <c r="U707" i="1" s="1"/>
  <c r="T708" i="1"/>
  <c r="U708" i="1" s="1"/>
  <c r="T709" i="1"/>
  <c r="U709" i="1" s="1"/>
  <c r="T710" i="1"/>
  <c r="U710" i="1" s="1"/>
  <c r="T711" i="1"/>
  <c r="U711" i="1" s="1"/>
  <c r="T712" i="1"/>
  <c r="U712" i="1" s="1"/>
  <c r="T713" i="1"/>
  <c r="U713" i="1" s="1"/>
  <c r="T714" i="1"/>
  <c r="U714" i="1" s="1"/>
  <c r="T715" i="1"/>
  <c r="U715" i="1" s="1"/>
  <c r="T716" i="1"/>
  <c r="U716" i="1" s="1"/>
  <c r="T717" i="1"/>
  <c r="U717" i="1" s="1"/>
  <c r="T718" i="1"/>
  <c r="U718" i="1" s="1"/>
  <c r="T719" i="1"/>
  <c r="U719" i="1" s="1"/>
  <c r="T720" i="1"/>
  <c r="U720" i="1" s="1"/>
  <c r="T721" i="1"/>
  <c r="U721" i="1" s="1"/>
  <c r="T722" i="1"/>
  <c r="U722" i="1" s="1"/>
  <c r="T723" i="1"/>
  <c r="U723" i="1" s="1"/>
  <c r="T724" i="1"/>
  <c r="U724" i="1" s="1"/>
  <c r="T725" i="1"/>
  <c r="U725" i="1" s="1"/>
  <c r="T726" i="1"/>
  <c r="U726" i="1" s="1"/>
  <c r="T727" i="1"/>
  <c r="U727" i="1" s="1"/>
  <c r="T728" i="1"/>
  <c r="U728" i="1" s="1"/>
  <c r="T729" i="1"/>
  <c r="U729" i="1" s="1"/>
  <c r="T730" i="1"/>
  <c r="U730" i="1" s="1"/>
  <c r="T731" i="1"/>
  <c r="U731" i="1" s="1"/>
  <c r="T732" i="1"/>
  <c r="U732" i="1" s="1"/>
  <c r="T733" i="1"/>
  <c r="U733" i="1" s="1"/>
  <c r="T734" i="1"/>
  <c r="U734" i="1" s="1"/>
  <c r="T735" i="1"/>
  <c r="U735" i="1" s="1"/>
  <c r="T736" i="1"/>
  <c r="U736" i="1" s="1"/>
  <c r="T737" i="1"/>
  <c r="U737" i="1" s="1"/>
  <c r="T738" i="1"/>
  <c r="U738" i="1" s="1"/>
  <c r="T739" i="1"/>
  <c r="U739" i="1" s="1"/>
  <c r="T740" i="1"/>
  <c r="U740" i="1" s="1"/>
  <c r="T741" i="1"/>
  <c r="U741" i="1" s="1"/>
  <c r="T742" i="1"/>
  <c r="U742" i="1" s="1"/>
  <c r="T743" i="1"/>
  <c r="U743" i="1" s="1"/>
  <c r="T744" i="1"/>
  <c r="U744" i="1" s="1"/>
  <c r="T745" i="1"/>
  <c r="U745" i="1" s="1"/>
  <c r="T746" i="1"/>
  <c r="U746" i="1" s="1"/>
  <c r="T747" i="1"/>
  <c r="U747" i="1" s="1"/>
  <c r="T748" i="1"/>
  <c r="U748" i="1" s="1"/>
  <c r="T749" i="1"/>
  <c r="U749" i="1" s="1"/>
  <c r="T750" i="1"/>
  <c r="U750" i="1" s="1"/>
  <c r="T751" i="1"/>
  <c r="U751" i="1" s="1"/>
  <c r="T752" i="1"/>
  <c r="U752" i="1" s="1"/>
  <c r="T753" i="1"/>
  <c r="U753" i="1" s="1"/>
  <c r="T754" i="1"/>
  <c r="U754" i="1" s="1"/>
  <c r="T755" i="1"/>
  <c r="U755" i="1" s="1"/>
  <c r="T756" i="1"/>
  <c r="U756" i="1" s="1"/>
  <c r="T757" i="1"/>
  <c r="U757" i="1" s="1"/>
  <c r="T758" i="1"/>
  <c r="U758" i="1" s="1"/>
  <c r="T759" i="1"/>
  <c r="U759" i="1" s="1"/>
  <c r="T760" i="1"/>
  <c r="U760" i="1" s="1"/>
  <c r="T761" i="1"/>
  <c r="U761" i="1" s="1"/>
  <c r="T762" i="1"/>
  <c r="U762" i="1" s="1"/>
  <c r="T763" i="1"/>
  <c r="U763" i="1" s="1"/>
  <c r="T764" i="1"/>
  <c r="U764" i="1" s="1"/>
  <c r="T765" i="1"/>
  <c r="U765" i="1" s="1"/>
  <c r="T766" i="1"/>
  <c r="U766" i="1" s="1"/>
  <c r="T767" i="1"/>
  <c r="U767" i="1" s="1"/>
  <c r="T768" i="1"/>
  <c r="U768" i="1" s="1"/>
  <c r="T769" i="1"/>
  <c r="U769" i="1" s="1"/>
  <c r="T770" i="1"/>
  <c r="U770" i="1" s="1"/>
  <c r="T771" i="1"/>
  <c r="U771" i="1" s="1"/>
  <c r="T772" i="1"/>
  <c r="U772" i="1" s="1"/>
  <c r="T773" i="1"/>
  <c r="U773" i="1" s="1"/>
  <c r="T774" i="1"/>
  <c r="U774" i="1" s="1"/>
  <c r="T775" i="1"/>
  <c r="U775" i="1" s="1"/>
  <c r="T776" i="1"/>
  <c r="U776" i="1" s="1"/>
  <c r="T777" i="1"/>
  <c r="U777" i="1" s="1"/>
  <c r="T778" i="1"/>
  <c r="U778" i="1" s="1"/>
  <c r="T779" i="1"/>
  <c r="U779" i="1" s="1"/>
  <c r="T780" i="1"/>
  <c r="U780" i="1" s="1"/>
  <c r="T781" i="1"/>
  <c r="U781" i="1" s="1"/>
  <c r="T782" i="1"/>
  <c r="U782" i="1" s="1"/>
  <c r="T783" i="1"/>
  <c r="U783" i="1" s="1"/>
  <c r="T784" i="1"/>
  <c r="U784" i="1" s="1"/>
  <c r="T785" i="1"/>
  <c r="U785" i="1" s="1"/>
  <c r="T786" i="1"/>
  <c r="U786" i="1" s="1"/>
  <c r="T787" i="1"/>
  <c r="U787" i="1" s="1"/>
  <c r="T788" i="1"/>
  <c r="U788" i="1" s="1"/>
  <c r="T789" i="1"/>
  <c r="U789" i="1" s="1"/>
  <c r="T790" i="1"/>
  <c r="U790" i="1" s="1"/>
  <c r="T791" i="1"/>
  <c r="U791" i="1" s="1"/>
  <c r="T792" i="1"/>
  <c r="U792" i="1" s="1"/>
  <c r="T793" i="1"/>
  <c r="U793" i="1" s="1"/>
  <c r="T794" i="1"/>
  <c r="U794" i="1" s="1"/>
  <c r="T795" i="1"/>
  <c r="U795" i="1" s="1"/>
  <c r="T796" i="1"/>
  <c r="U796" i="1" s="1"/>
  <c r="T797" i="1"/>
  <c r="U797" i="1" s="1"/>
  <c r="T798" i="1"/>
  <c r="U798" i="1" s="1"/>
  <c r="T799" i="1"/>
  <c r="U799" i="1" s="1"/>
  <c r="T800" i="1"/>
  <c r="U800" i="1" s="1"/>
  <c r="T801" i="1"/>
  <c r="U801" i="1" s="1"/>
  <c r="T802" i="1"/>
  <c r="U802" i="1" s="1"/>
  <c r="T803" i="1"/>
  <c r="U803" i="1" s="1"/>
  <c r="T804" i="1"/>
  <c r="U804" i="1" s="1"/>
  <c r="T805" i="1"/>
  <c r="U805" i="1" s="1"/>
  <c r="T806" i="1"/>
  <c r="U806" i="1" s="1"/>
  <c r="T807" i="1"/>
  <c r="U807" i="1" s="1"/>
  <c r="T808" i="1"/>
  <c r="U808" i="1" s="1"/>
  <c r="T809" i="1"/>
  <c r="U809" i="1" s="1"/>
  <c r="T810" i="1"/>
  <c r="U810" i="1" s="1"/>
  <c r="T811" i="1"/>
  <c r="U811" i="1" s="1"/>
  <c r="T812" i="1"/>
  <c r="U812" i="1" s="1"/>
  <c r="T813" i="1"/>
  <c r="U813" i="1" s="1"/>
  <c r="T814" i="1"/>
  <c r="U814" i="1" s="1"/>
  <c r="T815" i="1"/>
  <c r="U815" i="1" s="1"/>
  <c r="T816" i="1"/>
  <c r="U816" i="1" s="1"/>
  <c r="T817" i="1"/>
  <c r="U817" i="1" s="1"/>
  <c r="T818" i="1"/>
  <c r="U818" i="1" s="1"/>
  <c r="T819" i="1"/>
  <c r="U819" i="1" s="1"/>
  <c r="T820" i="1"/>
  <c r="U820" i="1" s="1"/>
  <c r="T821" i="1"/>
  <c r="U821" i="1" s="1"/>
  <c r="T822" i="1"/>
  <c r="U822" i="1" s="1"/>
  <c r="T823" i="1"/>
  <c r="U823" i="1" s="1"/>
  <c r="T824" i="1"/>
  <c r="U824" i="1" s="1"/>
  <c r="T825" i="1"/>
  <c r="U825" i="1" s="1"/>
  <c r="T826" i="1"/>
  <c r="U826" i="1" s="1"/>
  <c r="T827" i="1"/>
  <c r="U827" i="1" s="1"/>
  <c r="T828" i="1"/>
  <c r="U828" i="1" s="1"/>
  <c r="T829" i="1"/>
  <c r="U829" i="1" s="1"/>
  <c r="T830" i="1"/>
  <c r="U830" i="1" s="1"/>
  <c r="T831" i="1"/>
  <c r="U831" i="1" s="1"/>
  <c r="T832" i="1"/>
  <c r="U832" i="1" s="1"/>
  <c r="T833" i="1"/>
  <c r="U833" i="1" s="1"/>
  <c r="T834" i="1"/>
  <c r="U834" i="1" s="1"/>
  <c r="T835" i="1"/>
  <c r="U835" i="1" s="1"/>
  <c r="T836" i="1"/>
  <c r="U836" i="1" s="1"/>
  <c r="T837" i="1"/>
  <c r="U837" i="1" s="1"/>
  <c r="T838" i="1"/>
  <c r="U838" i="1" s="1"/>
  <c r="T839" i="1"/>
  <c r="U839" i="1" s="1"/>
  <c r="T840" i="1"/>
  <c r="U840" i="1" s="1"/>
  <c r="T841" i="1"/>
  <c r="U841" i="1" s="1"/>
  <c r="T842" i="1"/>
  <c r="U842" i="1" s="1"/>
  <c r="T843" i="1"/>
  <c r="U843" i="1" s="1"/>
  <c r="T844" i="1"/>
  <c r="U844" i="1" s="1"/>
  <c r="T845" i="1"/>
  <c r="U845" i="1" s="1"/>
  <c r="T846" i="1"/>
  <c r="U846" i="1" s="1"/>
  <c r="T847" i="1"/>
  <c r="U847" i="1" s="1"/>
  <c r="T848" i="1"/>
  <c r="U848" i="1" s="1"/>
  <c r="T849" i="1"/>
  <c r="U849" i="1" s="1"/>
  <c r="T850" i="1"/>
  <c r="U850" i="1" s="1"/>
  <c r="T851" i="1"/>
  <c r="U851" i="1" s="1"/>
  <c r="T852" i="1"/>
  <c r="U852" i="1" s="1"/>
  <c r="T853" i="1"/>
  <c r="U853" i="1" s="1"/>
  <c r="T854" i="1"/>
  <c r="U854" i="1" s="1"/>
  <c r="T855" i="1"/>
  <c r="U855" i="1" s="1"/>
  <c r="T856" i="1"/>
  <c r="U856" i="1" s="1"/>
  <c r="T857" i="1"/>
  <c r="U857" i="1" s="1"/>
  <c r="T858" i="1"/>
  <c r="U858" i="1" s="1"/>
  <c r="T859" i="1"/>
  <c r="U859" i="1" s="1"/>
  <c r="T860" i="1"/>
  <c r="U860" i="1" s="1"/>
  <c r="T861" i="1"/>
  <c r="U861" i="1" s="1"/>
  <c r="T862" i="1"/>
  <c r="U862" i="1" s="1"/>
  <c r="T863" i="1"/>
  <c r="U863" i="1" s="1"/>
  <c r="T864" i="1"/>
  <c r="U864" i="1" s="1"/>
  <c r="T865" i="1"/>
  <c r="U865" i="1" s="1"/>
  <c r="T866" i="1"/>
  <c r="U866" i="1" s="1"/>
  <c r="T867" i="1"/>
  <c r="U867" i="1" s="1"/>
  <c r="T868" i="1"/>
  <c r="U868" i="1" s="1"/>
  <c r="T869" i="1"/>
  <c r="U869" i="1" s="1"/>
  <c r="T870" i="1"/>
  <c r="U870" i="1" s="1"/>
  <c r="T871" i="1"/>
  <c r="U871" i="1" s="1"/>
  <c r="T872" i="1"/>
  <c r="U872" i="1" s="1"/>
  <c r="T873" i="1"/>
  <c r="U873" i="1" s="1"/>
  <c r="T874" i="1"/>
  <c r="U874" i="1" s="1"/>
  <c r="T875" i="1"/>
  <c r="U875" i="1" s="1"/>
  <c r="T876" i="1"/>
  <c r="U876" i="1" s="1"/>
  <c r="T877" i="1"/>
  <c r="U877" i="1" s="1"/>
  <c r="T878" i="1"/>
  <c r="U878" i="1" s="1"/>
  <c r="T879" i="1"/>
  <c r="U879" i="1" s="1"/>
  <c r="T880" i="1"/>
  <c r="U880" i="1" s="1"/>
  <c r="T881" i="1"/>
  <c r="U881" i="1" s="1"/>
  <c r="T882" i="1"/>
  <c r="U882" i="1" s="1"/>
  <c r="T883" i="1"/>
  <c r="U883" i="1" s="1"/>
  <c r="T884" i="1"/>
  <c r="U884" i="1" s="1"/>
  <c r="T885" i="1"/>
  <c r="U885" i="1" s="1"/>
  <c r="T886" i="1"/>
  <c r="U886" i="1" s="1"/>
  <c r="T887" i="1"/>
  <c r="U887" i="1" s="1"/>
  <c r="T888" i="1"/>
  <c r="U888" i="1" s="1"/>
  <c r="T889" i="1"/>
  <c r="U889" i="1" s="1"/>
  <c r="T890" i="1"/>
  <c r="U890" i="1" s="1"/>
  <c r="T891" i="1"/>
  <c r="U891" i="1" s="1"/>
  <c r="T892" i="1"/>
  <c r="U892" i="1" s="1"/>
  <c r="T893" i="1"/>
  <c r="U893" i="1" s="1"/>
  <c r="T894" i="1"/>
  <c r="U894" i="1" s="1"/>
  <c r="T895" i="1"/>
  <c r="U895" i="1" s="1"/>
  <c r="T896" i="1"/>
  <c r="U896" i="1" s="1"/>
  <c r="T897" i="1"/>
  <c r="U897" i="1" s="1"/>
  <c r="T898" i="1"/>
  <c r="U898" i="1" s="1"/>
  <c r="T899" i="1"/>
  <c r="U899" i="1" s="1"/>
  <c r="T900" i="1"/>
  <c r="U900" i="1" s="1"/>
  <c r="T901" i="1"/>
  <c r="U901" i="1" s="1"/>
  <c r="T902" i="1"/>
  <c r="U902" i="1" s="1"/>
  <c r="T903" i="1"/>
  <c r="U903" i="1" s="1"/>
  <c r="T904" i="1"/>
  <c r="U904" i="1" s="1"/>
  <c r="T905" i="1"/>
  <c r="U905" i="1" s="1"/>
  <c r="T906" i="1"/>
  <c r="U906" i="1" s="1"/>
  <c r="T907" i="1"/>
  <c r="U907" i="1" s="1"/>
  <c r="T908" i="1"/>
  <c r="U908" i="1" s="1"/>
  <c r="T909" i="1"/>
  <c r="U909" i="1" s="1"/>
  <c r="T910" i="1"/>
  <c r="U910" i="1" s="1"/>
  <c r="T911" i="1"/>
  <c r="U911" i="1" s="1"/>
  <c r="T912" i="1"/>
  <c r="U912" i="1" s="1"/>
  <c r="T913" i="1"/>
  <c r="U913" i="1" s="1"/>
  <c r="T914" i="1"/>
  <c r="U914" i="1" s="1"/>
  <c r="T915" i="1"/>
  <c r="U915" i="1" s="1"/>
  <c r="T916" i="1"/>
  <c r="U916" i="1" s="1"/>
  <c r="T917" i="1"/>
  <c r="U917" i="1" s="1"/>
  <c r="T918" i="1"/>
  <c r="U918" i="1" s="1"/>
  <c r="T919" i="1"/>
  <c r="U919" i="1" s="1"/>
  <c r="T920" i="1"/>
  <c r="U920" i="1" s="1"/>
  <c r="T921" i="1"/>
  <c r="U921" i="1" s="1"/>
  <c r="T922" i="1"/>
  <c r="U922" i="1" s="1"/>
  <c r="T923" i="1"/>
  <c r="U923" i="1" s="1"/>
  <c r="T924" i="1"/>
  <c r="U924" i="1" s="1"/>
  <c r="T925" i="1"/>
  <c r="U925" i="1" s="1"/>
  <c r="T926" i="1"/>
  <c r="U926" i="1" s="1"/>
  <c r="T927" i="1"/>
  <c r="U927" i="1" s="1"/>
  <c r="T928" i="1"/>
  <c r="U928" i="1" s="1"/>
  <c r="T929" i="1"/>
  <c r="U929" i="1" s="1"/>
  <c r="T930" i="1"/>
  <c r="U930" i="1" s="1"/>
  <c r="T931" i="1"/>
  <c r="U931" i="1" s="1"/>
  <c r="T932" i="1"/>
  <c r="U932" i="1" s="1"/>
  <c r="T933" i="1"/>
  <c r="U933" i="1" s="1"/>
  <c r="T934" i="1"/>
  <c r="U934" i="1" s="1"/>
  <c r="T935" i="1"/>
  <c r="U935" i="1" s="1"/>
  <c r="T936" i="1"/>
  <c r="U936" i="1" s="1"/>
  <c r="T937" i="1"/>
  <c r="U937" i="1" s="1"/>
  <c r="T938" i="1"/>
  <c r="U938" i="1" s="1"/>
  <c r="T939" i="1"/>
  <c r="U939" i="1" s="1"/>
  <c r="T940" i="1"/>
  <c r="U940" i="1" s="1"/>
  <c r="T941" i="1"/>
  <c r="U941" i="1" s="1"/>
  <c r="T942" i="1"/>
  <c r="U942" i="1" s="1"/>
  <c r="T943" i="1"/>
  <c r="U943" i="1" s="1"/>
  <c r="T944" i="1"/>
  <c r="U944" i="1" s="1"/>
  <c r="T945" i="1"/>
  <c r="U945" i="1" s="1"/>
  <c r="T946" i="1"/>
  <c r="U946" i="1" s="1"/>
  <c r="T947" i="1"/>
  <c r="U947" i="1" s="1"/>
  <c r="T948" i="1"/>
  <c r="U948" i="1" s="1"/>
  <c r="T949" i="1"/>
  <c r="U949" i="1" s="1"/>
  <c r="T950" i="1"/>
  <c r="U950" i="1" s="1"/>
  <c r="T951" i="1"/>
  <c r="U951" i="1" s="1"/>
  <c r="T952" i="1"/>
  <c r="U952" i="1" s="1"/>
  <c r="T953" i="1"/>
  <c r="U953" i="1" s="1"/>
  <c r="T954" i="1"/>
  <c r="U954" i="1" s="1"/>
  <c r="T955" i="1"/>
  <c r="U955" i="1" s="1"/>
  <c r="T956" i="1"/>
  <c r="U956" i="1" s="1"/>
  <c r="T957" i="1"/>
  <c r="U957" i="1" s="1"/>
  <c r="T958" i="1"/>
  <c r="U958" i="1" s="1"/>
  <c r="T959" i="1"/>
  <c r="U959" i="1" s="1"/>
  <c r="T960" i="1"/>
  <c r="U960" i="1" s="1"/>
  <c r="T961" i="1"/>
  <c r="U961" i="1" s="1"/>
  <c r="T962" i="1"/>
  <c r="U962" i="1" s="1"/>
  <c r="T963" i="1"/>
  <c r="U963" i="1" s="1"/>
  <c r="T964" i="1"/>
  <c r="U964" i="1" s="1"/>
  <c r="T965" i="1"/>
  <c r="U965" i="1" s="1"/>
  <c r="T966" i="1"/>
  <c r="U966" i="1" s="1"/>
  <c r="T967" i="1"/>
  <c r="U967" i="1" s="1"/>
  <c r="T968" i="1"/>
  <c r="U968" i="1" s="1"/>
  <c r="T969" i="1"/>
  <c r="U969" i="1" s="1"/>
  <c r="T970" i="1"/>
  <c r="U970" i="1" s="1"/>
  <c r="T971" i="1"/>
  <c r="U971" i="1" s="1"/>
  <c r="T972" i="1"/>
  <c r="U972" i="1" s="1"/>
  <c r="T973" i="1"/>
  <c r="U973" i="1" s="1"/>
  <c r="T974" i="1"/>
  <c r="U974" i="1" s="1"/>
  <c r="T975" i="1"/>
  <c r="U975" i="1" s="1"/>
  <c r="T976" i="1"/>
  <c r="U976" i="1" s="1"/>
  <c r="T977" i="1"/>
  <c r="U977" i="1" s="1"/>
  <c r="T978" i="1"/>
  <c r="U978" i="1" s="1"/>
  <c r="T979" i="1"/>
  <c r="U979" i="1" s="1"/>
  <c r="T980" i="1"/>
  <c r="U980" i="1" s="1"/>
  <c r="T981" i="1"/>
  <c r="U981" i="1" s="1"/>
  <c r="T982" i="1"/>
  <c r="U982" i="1" s="1"/>
  <c r="T983" i="1"/>
  <c r="U983" i="1" s="1"/>
  <c r="T984" i="1"/>
  <c r="U984" i="1" s="1"/>
  <c r="T985" i="1"/>
  <c r="U985" i="1" s="1"/>
  <c r="T986" i="1"/>
  <c r="U986" i="1" s="1"/>
  <c r="T987" i="1"/>
  <c r="U987" i="1" s="1"/>
  <c r="T988" i="1"/>
  <c r="U988" i="1" s="1"/>
  <c r="T989" i="1"/>
  <c r="U989" i="1" s="1"/>
  <c r="T990" i="1"/>
  <c r="U990" i="1" s="1"/>
  <c r="T991" i="1"/>
  <c r="U991" i="1" s="1"/>
  <c r="T992" i="1"/>
  <c r="U992" i="1" s="1"/>
  <c r="T993" i="1"/>
  <c r="U993" i="1" s="1"/>
  <c r="T994" i="1"/>
  <c r="U994" i="1" s="1"/>
  <c r="T995" i="1"/>
  <c r="U995" i="1" s="1"/>
  <c r="T996" i="1"/>
  <c r="U996" i="1" s="1"/>
  <c r="T997" i="1"/>
  <c r="U997" i="1" s="1"/>
  <c r="T998" i="1"/>
  <c r="U998" i="1" s="1"/>
  <c r="T999" i="1"/>
  <c r="U999" i="1" s="1"/>
  <c r="T1000" i="1"/>
  <c r="U1000" i="1" s="1"/>
  <c r="T1001" i="1"/>
  <c r="U1001" i="1" s="1"/>
  <c r="T1002" i="1"/>
  <c r="U1002" i="1" s="1"/>
  <c r="T1003" i="1"/>
  <c r="U1003" i="1" s="1"/>
  <c r="T1004" i="1"/>
  <c r="U1004" i="1" s="1"/>
  <c r="T1005" i="1"/>
  <c r="U1005" i="1" s="1"/>
  <c r="T1006" i="1"/>
  <c r="U1006" i="1" s="1"/>
  <c r="T1007" i="1"/>
  <c r="U1007" i="1" s="1"/>
  <c r="T1008" i="1"/>
  <c r="U1008" i="1" s="1"/>
  <c r="T1009" i="1"/>
  <c r="U1009" i="1" s="1"/>
  <c r="T1010" i="1"/>
  <c r="U1010" i="1" s="1"/>
  <c r="T1011" i="1"/>
  <c r="U1011" i="1" s="1"/>
  <c r="T1012" i="1"/>
  <c r="U1012" i="1" s="1"/>
  <c r="T1013" i="1"/>
  <c r="U1013" i="1" s="1"/>
  <c r="T1014" i="1"/>
  <c r="U1014" i="1" s="1"/>
  <c r="T1015" i="1"/>
  <c r="U1015" i="1" s="1"/>
  <c r="T1016" i="1"/>
  <c r="U1016" i="1" s="1"/>
  <c r="T1017" i="1"/>
  <c r="U1017" i="1" s="1"/>
  <c r="T1018" i="1"/>
  <c r="U1018" i="1" s="1"/>
  <c r="T1019" i="1"/>
  <c r="U1019" i="1" s="1"/>
  <c r="T1020" i="1"/>
  <c r="U1020" i="1" s="1"/>
  <c r="T1021" i="1"/>
  <c r="U1021" i="1" s="1"/>
  <c r="T1022" i="1"/>
  <c r="U1022" i="1" s="1"/>
  <c r="T1023" i="1"/>
  <c r="U1023" i="1" s="1"/>
  <c r="T1024" i="1"/>
  <c r="U1024" i="1" s="1"/>
  <c r="T1025" i="1"/>
  <c r="U1025" i="1" s="1"/>
  <c r="T1026" i="1"/>
  <c r="U1026" i="1" s="1"/>
  <c r="T1027" i="1"/>
  <c r="U1027" i="1" s="1"/>
  <c r="T1028" i="1"/>
  <c r="U1028" i="1" s="1"/>
  <c r="T1029" i="1"/>
  <c r="U1029" i="1" s="1"/>
  <c r="T1030" i="1"/>
  <c r="U1030" i="1" s="1"/>
  <c r="T1031" i="1"/>
  <c r="U1031" i="1" s="1"/>
  <c r="T1032" i="1"/>
  <c r="U1032" i="1" s="1"/>
  <c r="T1033" i="1"/>
  <c r="U1033" i="1" s="1"/>
  <c r="T1034" i="1"/>
  <c r="U1034" i="1" s="1"/>
  <c r="T1035" i="1"/>
  <c r="U1035" i="1" s="1"/>
  <c r="T1036" i="1"/>
  <c r="U1036" i="1" s="1"/>
  <c r="T1037" i="1"/>
  <c r="U1037" i="1" s="1"/>
  <c r="T1038" i="1"/>
  <c r="U1038" i="1" s="1"/>
  <c r="T1039" i="1"/>
  <c r="U1039" i="1" s="1"/>
  <c r="T1040" i="1"/>
  <c r="U1040" i="1" s="1"/>
  <c r="T1041" i="1"/>
  <c r="U1041" i="1" s="1"/>
  <c r="T1042" i="1"/>
  <c r="U1042" i="1" s="1"/>
  <c r="T1043" i="1"/>
  <c r="U1043" i="1" s="1"/>
  <c r="T1044" i="1"/>
  <c r="U1044" i="1" s="1"/>
  <c r="T1045" i="1"/>
  <c r="U1045" i="1" s="1"/>
  <c r="T1046" i="1"/>
  <c r="U1046" i="1" s="1"/>
  <c r="T1047" i="1"/>
  <c r="U1047" i="1" s="1"/>
  <c r="T1048" i="1"/>
  <c r="U1048" i="1" s="1"/>
  <c r="T1049" i="1"/>
  <c r="U1049" i="1" s="1"/>
  <c r="T1050" i="1"/>
  <c r="U1050" i="1" s="1"/>
  <c r="T1051" i="1"/>
  <c r="U1051" i="1" s="1"/>
  <c r="T1052" i="1"/>
  <c r="U1052" i="1" s="1"/>
  <c r="T1053" i="1"/>
  <c r="U1053" i="1" s="1"/>
  <c r="T1054" i="1"/>
  <c r="U1054" i="1" s="1"/>
  <c r="T1055" i="1"/>
  <c r="U1055" i="1" s="1"/>
  <c r="T1056" i="1"/>
  <c r="U1056" i="1" s="1"/>
  <c r="T1057" i="1"/>
  <c r="U1057" i="1" s="1"/>
  <c r="T1058" i="1"/>
  <c r="U1058" i="1" s="1"/>
  <c r="T1059" i="1"/>
  <c r="U1059" i="1" s="1"/>
  <c r="T1060" i="1"/>
  <c r="U1060" i="1" s="1"/>
  <c r="T1061" i="1"/>
  <c r="U1061" i="1" s="1"/>
  <c r="T1062" i="1"/>
  <c r="U1062" i="1" s="1"/>
  <c r="T1063" i="1"/>
  <c r="U1063" i="1" s="1"/>
  <c r="T1064" i="1"/>
  <c r="U1064" i="1" s="1"/>
  <c r="T1065" i="1"/>
  <c r="U1065" i="1" s="1"/>
  <c r="T1066" i="1"/>
  <c r="U1066" i="1" s="1"/>
  <c r="T1067" i="1"/>
  <c r="U1067" i="1" s="1"/>
  <c r="T1068" i="1"/>
  <c r="U1068" i="1" s="1"/>
  <c r="T1069" i="1"/>
  <c r="U1069" i="1" s="1"/>
  <c r="T1070" i="1"/>
  <c r="U1070" i="1" s="1"/>
  <c r="T1071" i="1"/>
  <c r="U1071" i="1" s="1"/>
  <c r="T1072" i="1"/>
  <c r="U1072" i="1" s="1"/>
  <c r="T1073" i="1"/>
  <c r="U1073" i="1" s="1"/>
  <c r="T1074" i="1"/>
  <c r="U1074" i="1" s="1"/>
  <c r="T1075" i="1"/>
  <c r="U1075" i="1" s="1"/>
  <c r="T1076" i="1"/>
  <c r="U1076" i="1" s="1"/>
  <c r="T1077" i="1"/>
  <c r="U1077" i="1" s="1"/>
  <c r="T1078" i="1"/>
  <c r="U1078" i="1" s="1"/>
  <c r="T1079" i="1"/>
  <c r="U1079" i="1" s="1"/>
  <c r="T1080" i="1"/>
  <c r="U1080" i="1" s="1"/>
  <c r="T1081" i="1"/>
  <c r="U1081" i="1" s="1"/>
  <c r="T1082" i="1"/>
  <c r="U1082" i="1" s="1"/>
  <c r="T1083" i="1"/>
  <c r="U1083" i="1" s="1"/>
  <c r="T1084" i="1"/>
  <c r="U1084" i="1" s="1"/>
  <c r="T1085" i="1"/>
  <c r="U1085" i="1" s="1"/>
  <c r="T1086" i="1"/>
  <c r="U1086" i="1" s="1"/>
  <c r="T1087" i="1"/>
  <c r="U1087" i="1" s="1"/>
  <c r="T1088" i="1"/>
  <c r="U1088" i="1" s="1"/>
  <c r="T1089" i="1"/>
  <c r="U1089" i="1" s="1"/>
  <c r="T1090" i="1"/>
  <c r="U1090" i="1" s="1"/>
  <c r="T1091" i="1"/>
  <c r="U1091" i="1" s="1"/>
  <c r="T1092" i="1"/>
  <c r="U1092" i="1" s="1"/>
  <c r="T1093" i="1"/>
  <c r="U1093" i="1" s="1"/>
  <c r="T1094" i="1"/>
  <c r="U1094" i="1" s="1"/>
  <c r="T1095" i="1"/>
  <c r="U1095" i="1" s="1"/>
  <c r="T1096" i="1"/>
  <c r="U1096" i="1" s="1"/>
  <c r="T1097" i="1"/>
  <c r="U1097" i="1" s="1"/>
  <c r="T1098" i="1"/>
  <c r="U1098" i="1" s="1"/>
  <c r="T1099" i="1"/>
  <c r="U1099" i="1" s="1"/>
  <c r="T1100" i="1"/>
  <c r="U1100" i="1" s="1"/>
  <c r="T1101" i="1"/>
  <c r="U1101" i="1" s="1"/>
  <c r="T1102" i="1"/>
  <c r="U1102" i="1" s="1"/>
  <c r="T1103" i="1"/>
  <c r="U1103" i="1" s="1"/>
  <c r="T1104" i="1"/>
  <c r="U1104" i="1" s="1"/>
  <c r="T1105" i="1"/>
  <c r="U1105" i="1" s="1"/>
  <c r="T1106" i="1"/>
  <c r="U1106" i="1" s="1"/>
  <c r="T1107" i="1"/>
  <c r="U1107" i="1" s="1"/>
  <c r="T1108" i="1"/>
  <c r="U1108" i="1" s="1"/>
  <c r="T1109" i="1"/>
  <c r="U1109" i="1" s="1"/>
  <c r="T1110" i="1"/>
  <c r="U1110" i="1" s="1"/>
  <c r="T1111" i="1"/>
  <c r="U1111" i="1" s="1"/>
  <c r="T1112" i="1"/>
  <c r="U1112" i="1" s="1"/>
  <c r="T1113" i="1"/>
  <c r="U1113" i="1" s="1"/>
  <c r="T1114" i="1"/>
  <c r="U1114" i="1" s="1"/>
  <c r="T1115" i="1"/>
  <c r="U1115" i="1" s="1"/>
  <c r="T1116" i="1"/>
  <c r="U1116" i="1" s="1"/>
  <c r="T1117" i="1"/>
  <c r="U1117" i="1" s="1"/>
  <c r="T1118" i="1"/>
  <c r="U1118" i="1" s="1"/>
  <c r="T1119" i="1"/>
  <c r="U1119" i="1" s="1"/>
  <c r="T1120" i="1"/>
  <c r="U1120" i="1" s="1"/>
  <c r="T1121" i="1"/>
  <c r="U1121" i="1" s="1"/>
  <c r="T1122" i="1"/>
  <c r="U1122" i="1" s="1"/>
  <c r="T1123" i="1"/>
  <c r="U1123" i="1" s="1"/>
  <c r="T1124" i="1"/>
  <c r="U1124" i="1" s="1"/>
  <c r="T1125" i="1"/>
  <c r="U1125" i="1" s="1"/>
  <c r="T1126" i="1"/>
  <c r="U1126" i="1" s="1"/>
  <c r="T1127" i="1"/>
  <c r="U1127" i="1" s="1"/>
  <c r="T1128" i="1"/>
  <c r="U1128" i="1" s="1"/>
  <c r="T1129" i="1"/>
  <c r="U1129" i="1" s="1"/>
  <c r="T1130" i="1"/>
  <c r="U1130" i="1" s="1"/>
  <c r="T1131" i="1"/>
  <c r="U1131" i="1" s="1"/>
  <c r="T1132" i="1"/>
  <c r="U1132" i="1" s="1"/>
  <c r="T1133" i="1"/>
  <c r="U1133" i="1" s="1"/>
  <c r="T1134" i="1"/>
  <c r="U1134" i="1" s="1"/>
  <c r="T1135" i="1"/>
  <c r="U1135" i="1" s="1"/>
  <c r="T1136" i="1"/>
  <c r="U1136" i="1" s="1"/>
  <c r="T1137" i="1"/>
  <c r="U1137" i="1" s="1"/>
  <c r="T1138" i="1"/>
  <c r="U1138" i="1" s="1"/>
  <c r="T1139" i="1"/>
  <c r="U1139" i="1" s="1"/>
  <c r="T1140" i="1"/>
  <c r="U1140" i="1" s="1"/>
  <c r="T1141" i="1"/>
  <c r="U1141" i="1" s="1"/>
  <c r="T1142" i="1"/>
  <c r="U1142" i="1" s="1"/>
  <c r="T1143" i="1"/>
  <c r="U1143" i="1" s="1"/>
  <c r="T1144" i="1"/>
  <c r="U1144" i="1" s="1"/>
  <c r="T1145" i="1"/>
  <c r="U1145" i="1" s="1"/>
  <c r="T1146" i="1"/>
  <c r="U1146" i="1" s="1"/>
  <c r="T1147" i="1"/>
  <c r="U1147" i="1" s="1"/>
  <c r="T1148" i="1"/>
  <c r="U1148" i="1" s="1"/>
  <c r="T1149" i="1"/>
  <c r="U1149" i="1" s="1"/>
  <c r="T1150" i="1"/>
  <c r="U1150" i="1" s="1"/>
  <c r="T1151" i="1"/>
  <c r="U1151" i="1" s="1"/>
  <c r="T1152" i="1"/>
  <c r="U1152" i="1" s="1"/>
  <c r="T1153" i="1"/>
  <c r="U1153" i="1" s="1"/>
  <c r="T1154" i="1"/>
  <c r="U1154" i="1" s="1"/>
  <c r="T1155" i="1"/>
  <c r="U1155" i="1" s="1"/>
  <c r="T1156" i="1"/>
  <c r="U1156" i="1" s="1"/>
  <c r="T1157" i="1"/>
  <c r="U1157" i="1" s="1"/>
  <c r="T1158" i="1"/>
  <c r="U1158" i="1" s="1"/>
  <c r="T1159" i="1"/>
  <c r="U1159" i="1" s="1"/>
  <c r="T1160" i="1"/>
  <c r="U1160" i="1" s="1"/>
  <c r="T1161" i="1"/>
  <c r="U1161" i="1" s="1"/>
  <c r="T1162" i="1"/>
  <c r="U1162" i="1" s="1"/>
  <c r="T1163" i="1"/>
  <c r="U1163" i="1" s="1"/>
  <c r="T1164" i="1"/>
  <c r="U1164" i="1" s="1"/>
  <c r="T1165" i="1"/>
  <c r="U1165" i="1" s="1"/>
  <c r="T1166" i="1"/>
  <c r="U1166" i="1" s="1"/>
  <c r="T1167" i="1"/>
  <c r="U1167" i="1" s="1"/>
  <c r="T1168" i="1"/>
  <c r="U1168" i="1" s="1"/>
  <c r="T1169" i="1"/>
  <c r="U1169" i="1" s="1"/>
  <c r="T1170" i="1"/>
  <c r="U1170" i="1" s="1"/>
  <c r="T1171" i="1"/>
  <c r="U1171" i="1" s="1"/>
  <c r="T1172" i="1"/>
  <c r="U1172" i="1" s="1"/>
  <c r="T1173" i="1"/>
  <c r="U1173" i="1" s="1"/>
  <c r="T1174" i="1"/>
  <c r="U1174" i="1" s="1"/>
  <c r="T1175" i="1"/>
  <c r="U1175" i="1" s="1"/>
  <c r="T1176" i="1"/>
  <c r="U1176" i="1" s="1"/>
  <c r="T1177" i="1"/>
  <c r="U1177" i="1" s="1"/>
  <c r="T1178" i="1"/>
  <c r="U1178" i="1" s="1"/>
  <c r="T1179" i="1"/>
  <c r="U1179" i="1" s="1"/>
  <c r="T1180" i="1"/>
  <c r="U1180" i="1" s="1"/>
  <c r="T1181" i="1"/>
  <c r="U1181" i="1" s="1"/>
  <c r="T1182" i="1"/>
  <c r="U1182" i="1" s="1"/>
  <c r="T1183" i="1"/>
  <c r="U1183" i="1" s="1"/>
  <c r="T1184" i="1"/>
  <c r="U1184" i="1" s="1"/>
  <c r="T1185" i="1"/>
  <c r="U1185" i="1" s="1"/>
  <c r="T1186" i="1"/>
  <c r="U1186" i="1" s="1"/>
  <c r="T1187" i="1"/>
  <c r="U1187" i="1" s="1"/>
  <c r="T1188" i="1"/>
  <c r="U1188" i="1" s="1"/>
  <c r="T1189" i="1"/>
  <c r="U1189" i="1" s="1"/>
  <c r="T1190" i="1"/>
  <c r="U1190" i="1" s="1"/>
  <c r="T1191" i="1"/>
  <c r="U1191" i="1" s="1"/>
  <c r="T1192" i="1"/>
  <c r="U1192" i="1" s="1"/>
  <c r="T1193" i="1"/>
  <c r="U1193" i="1" s="1"/>
  <c r="T1194" i="1"/>
  <c r="U1194" i="1" s="1"/>
  <c r="T1195" i="1"/>
  <c r="U1195" i="1" s="1"/>
  <c r="T1196" i="1"/>
  <c r="U1196" i="1" s="1"/>
  <c r="T1197" i="1"/>
  <c r="U1197" i="1" s="1"/>
  <c r="T1198" i="1"/>
  <c r="U1198" i="1" s="1"/>
  <c r="T1199" i="1"/>
  <c r="U1199" i="1" s="1"/>
  <c r="T1200" i="1"/>
  <c r="U1200" i="1" s="1"/>
  <c r="T1201" i="1"/>
  <c r="U1201" i="1" s="1"/>
  <c r="T1202" i="1"/>
  <c r="U1202" i="1" s="1"/>
  <c r="T1203" i="1"/>
  <c r="U1203" i="1" s="1"/>
  <c r="T1204" i="1"/>
  <c r="U1204" i="1" s="1"/>
  <c r="T1205" i="1"/>
  <c r="U1205" i="1" s="1"/>
  <c r="T1206" i="1"/>
  <c r="U1206" i="1" s="1"/>
  <c r="T1207" i="1"/>
  <c r="U1207" i="1" s="1"/>
  <c r="T1208" i="1"/>
  <c r="U1208" i="1" s="1"/>
  <c r="T1209" i="1"/>
  <c r="U1209" i="1" s="1"/>
  <c r="T1210" i="1"/>
  <c r="U1210" i="1" s="1"/>
  <c r="T1211" i="1"/>
  <c r="U1211" i="1" s="1"/>
  <c r="T1212" i="1"/>
  <c r="U1212" i="1" s="1"/>
  <c r="T1213" i="1"/>
  <c r="U1213" i="1" s="1"/>
  <c r="T1214" i="1"/>
  <c r="U1214" i="1" s="1"/>
  <c r="T1215" i="1"/>
  <c r="U1215" i="1" s="1"/>
  <c r="T1216" i="1"/>
  <c r="U1216" i="1" s="1"/>
  <c r="T1217" i="1"/>
  <c r="U1217" i="1" s="1"/>
  <c r="T1218" i="1"/>
  <c r="U1218" i="1" s="1"/>
  <c r="T1219" i="1"/>
  <c r="U1219" i="1" s="1"/>
  <c r="T1220" i="1"/>
  <c r="U1220" i="1" s="1"/>
  <c r="T1221" i="1"/>
  <c r="U1221" i="1" s="1"/>
  <c r="T1222" i="1"/>
  <c r="U1222" i="1" s="1"/>
  <c r="T1223" i="1"/>
  <c r="U1223" i="1" s="1"/>
  <c r="T1224" i="1"/>
  <c r="U1224" i="1" s="1"/>
  <c r="T1225" i="1"/>
  <c r="U1225" i="1" s="1"/>
  <c r="T1226" i="1"/>
  <c r="U1226" i="1" s="1"/>
  <c r="T1227" i="1"/>
  <c r="U1227" i="1" s="1"/>
  <c r="T1228" i="1"/>
  <c r="U1228" i="1" s="1"/>
  <c r="T1229" i="1"/>
  <c r="U1229" i="1" s="1"/>
  <c r="T1230" i="1"/>
  <c r="U1230" i="1" s="1"/>
  <c r="T1231" i="1"/>
  <c r="U1231" i="1" s="1"/>
  <c r="T1232" i="1"/>
  <c r="U1232" i="1" s="1"/>
  <c r="T1233" i="1"/>
  <c r="U1233" i="1" s="1"/>
  <c r="T1234" i="1"/>
  <c r="U1234" i="1" s="1"/>
  <c r="T1235" i="1"/>
  <c r="U1235" i="1" s="1"/>
  <c r="T1236" i="1"/>
  <c r="U1236" i="1" s="1"/>
  <c r="T1237" i="1"/>
  <c r="U1237" i="1" s="1"/>
  <c r="T1238" i="1"/>
  <c r="U1238" i="1" s="1"/>
  <c r="T1239" i="1"/>
  <c r="U1239" i="1" s="1"/>
  <c r="T1240" i="1"/>
  <c r="U1240" i="1" s="1"/>
  <c r="T1241" i="1"/>
  <c r="U1241" i="1" s="1"/>
  <c r="T1242" i="1"/>
  <c r="U1242" i="1" s="1"/>
  <c r="T1243" i="1"/>
  <c r="U1243" i="1" s="1"/>
  <c r="T1244" i="1"/>
  <c r="U1244" i="1" s="1"/>
  <c r="T1245" i="1"/>
  <c r="U1245" i="1" s="1"/>
  <c r="T1246" i="1"/>
  <c r="U1246" i="1" s="1"/>
  <c r="T1247" i="1"/>
  <c r="U1247" i="1" s="1"/>
  <c r="T1248" i="1"/>
  <c r="U1248" i="1" s="1"/>
  <c r="T1249" i="1"/>
  <c r="U1249" i="1" s="1"/>
  <c r="T1250" i="1"/>
  <c r="U1250" i="1" s="1"/>
  <c r="T1251" i="1"/>
  <c r="U1251" i="1" s="1"/>
  <c r="T1252" i="1"/>
  <c r="U1252" i="1" s="1"/>
  <c r="T1253" i="1"/>
  <c r="U1253" i="1" s="1"/>
  <c r="T1254" i="1"/>
  <c r="U1254" i="1" s="1"/>
  <c r="T1255" i="1"/>
  <c r="U1255" i="1" s="1"/>
  <c r="T1256" i="1"/>
  <c r="U1256" i="1" s="1"/>
  <c r="T1257" i="1"/>
  <c r="U1257" i="1" s="1"/>
  <c r="T1258" i="1"/>
  <c r="U1258" i="1" s="1"/>
  <c r="T1259" i="1"/>
  <c r="U1259" i="1" s="1"/>
  <c r="T1260" i="1"/>
  <c r="U1260" i="1" s="1"/>
  <c r="T1261" i="1"/>
  <c r="U1261" i="1" s="1"/>
  <c r="T1262" i="1"/>
  <c r="U1262" i="1" s="1"/>
  <c r="T1263" i="1"/>
  <c r="U1263" i="1" s="1"/>
  <c r="T1264" i="1"/>
  <c r="U1264" i="1" s="1"/>
  <c r="T1265" i="1"/>
  <c r="U1265" i="1" s="1"/>
  <c r="T1266" i="1"/>
  <c r="U1266" i="1" s="1"/>
  <c r="T1267" i="1"/>
  <c r="U1267" i="1" s="1"/>
  <c r="T1268" i="1"/>
  <c r="U1268" i="1" s="1"/>
  <c r="T1269" i="1"/>
  <c r="U1269" i="1" s="1"/>
  <c r="T1270" i="1"/>
  <c r="U1270" i="1" s="1"/>
  <c r="T1271" i="1"/>
  <c r="U1271" i="1" s="1"/>
  <c r="T1272" i="1"/>
  <c r="U1272" i="1" s="1"/>
  <c r="T1273" i="1"/>
  <c r="U1273" i="1" s="1"/>
  <c r="T1274" i="1"/>
  <c r="U1274" i="1" s="1"/>
  <c r="T1275" i="1"/>
  <c r="U1275" i="1" s="1"/>
  <c r="T1276" i="1"/>
  <c r="U1276" i="1" s="1"/>
  <c r="T1277" i="1"/>
  <c r="U1277" i="1" s="1"/>
  <c r="T1278" i="1"/>
  <c r="U1278" i="1" s="1"/>
  <c r="T1279" i="1"/>
  <c r="U1279" i="1" s="1"/>
  <c r="T1280" i="1"/>
  <c r="U1280" i="1" s="1"/>
  <c r="T1281" i="1"/>
  <c r="U1281" i="1" s="1"/>
  <c r="B95" i="9"/>
  <c r="B94" i="9"/>
  <c r="B93" i="9"/>
  <c r="B92" i="9"/>
  <c r="F80" i="9"/>
  <c r="F79" i="9"/>
  <c r="F78" i="9"/>
  <c r="F77" i="9"/>
  <c r="F67" i="9"/>
  <c r="F66" i="9"/>
  <c r="F65" i="9"/>
  <c r="F64" i="9"/>
  <c r="F54" i="9"/>
  <c r="F53" i="9"/>
  <c r="F52" i="9"/>
  <c r="F51" i="9"/>
  <c r="X45" i="9"/>
  <c r="W45" i="9"/>
  <c r="U45" i="9"/>
  <c r="V45" i="9" s="1"/>
  <c r="S45" i="9"/>
  <c r="T45" i="9" s="1"/>
  <c r="R45" i="9"/>
  <c r="Q45" i="9"/>
  <c r="O45" i="9"/>
  <c r="P45" i="9" s="1"/>
  <c r="M45" i="9"/>
  <c r="N45" i="9" s="1"/>
  <c r="L45" i="9"/>
  <c r="K45" i="9"/>
  <c r="J45" i="9"/>
  <c r="I45" i="9"/>
  <c r="X44" i="9"/>
  <c r="R44" i="9"/>
  <c r="X43" i="9"/>
  <c r="R43" i="9"/>
  <c r="X42" i="9"/>
  <c r="R42" i="9"/>
  <c r="X41" i="9"/>
  <c r="R41" i="9"/>
  <c r="F41" i="9"/>
  <c r="X40" i="9"/>
  <c r="R40" i="9"/>
  <c r="F40" i="9"/>
  <c r="X39" i="9"/>
  <c r="R39" i="9"/>
  <c r="F39" i="9"/>
  <c r="X38" i="9"/>
  <c r="R38" i="9"/>
  <c r="F38" i="9"/>
  <c r="X37" i="9"/>
  <c r="R37" i="9"/>
  <c r="X36" i="9"/>
  <c r="R36" i="9"/>
  <c r="X35" i="9"/>
  <c r="R35" i="9"/>
  <c r="X34" i="9"/>
  <c r="R34" i="9"/>
  <c r="X33" i="9"/>
  <c r="R33" i="9"/>
  <c r="X32" i="9"/>
  <c r="R32" i="9"/>
  <c r="X31" i="9"/>
  <c r="R31" i="9"/>
  <c r="X30" i="9"/>
  <c r="R30" i="9"/>
  <c r="X29" i="9"/>
  <c r="R29" i="9"/>
  <c r="X28" i="9"/>
  <c r="R28" i="9"/>
  <c r="F28" i="9"/>
  <c r="X27" i="9"/>
  <c r="R27" i="9"/>
  <c r="F27" i="9"/>
  <c r="X26" i="9"/>
  <c r="R26" i="9"/>
  <c r="F26" i="9"/>
  <c r="X25" i="9"/>
  <c r="R25" i="9"/>
  <c r="F25" i="9"/>
  <c r="X24" i="9"/>
  <c r="R24" i="9"/>
  <c r="X23" i="9"/>
  <c r="R23" i="9"/>
  <c r="X22" i="9"/>
  <c r="R22" i="9"/>
  <c r="X21" i="9"/>
  <c r="R21" i="9"/>
  <c r="X20" i="9"/>
  <c r="R20" i="9"/>
  <c r="X19" i="9"/>
  <c r="R19" i="9"/>
  <c r="X18" i="9"/>
  <c r="R18" i="9"/>
  <c r="X17" i="9"/>
  <c r="R17" i="9"/>
  <c r="X16" i="9"/>
  <c r="R16" i="9"/>
  <c r="X15" i="9"/>
  <c r="R15" i="9"/>
  <c r="F15" i="9"/>
  <c r="X14" i="9"/>
  <c r="R14" i="9"/>
  <c r="F14" i="9"/>
  <c r="X13" i="9"/>
  <c r="R13" i="9"/>
  <c r="F13" i="9"/>
  <c r="X12" i="9"/>
  <c r="R12" i="9"/>
  <c r="F12" i="9"/>
  <c r="X11" i="9"/>
  <c r="R11" i="9"/>
  <c r="X10" i="9"/>
  <c r="R10" i="9"/>
  <c r="X9" i="9"/>
  <c r="R9" i="9"/>
  <c r="X8" i="9"/>
  <c r="R8" i="9"/>
  <c r="X7" i="9"/>
  <c r="R7" i="9"/>
  <c r="X6" i="9"/>
  <c r="R6" i="9"/>
  <c r="X5" i="9"/>
  <c r="R5" i="9"/>
  <c r="X4" i="9"/>
  <c r="R4" i="9"/>
  <c r="M4" i="9"/>
  <c r="X3" i="9"/>
  <c r="W3" i="9"/>
  <c r="W4" i="9" s="1"/>
  <c r="W5" i="9" s="1"/>
  <c r="W6" i="9" s="1"/>
  <c r="W7" i="9" s="1"/>
  <c r="W8" i="9" s="1"/>
  <c r="W9" i="9" s="1"/>
  <c r="W10" i="9" s="1"/>
  <c r="W11" i="9" s="1"/>
  <c r="W12" i="9" s="1"/>
  <c r="W13" i="9" s="1"/>
  <c r="W14" i="9" s="1"/>
  <c r="W15" i="9" s="1"/>
  <c r="W16" i="9" s="1"/>
  <c r="W17" i="9" s="1"/>
  <c r="W18" i="9" s="1"/>
  <c r="W19" i="9" s="1"/>
  <c r="W20" i="9" s="1"/>
  <c r="W21" i="9" s="1"/>
  <c r="W22" i="9" s="1"/>
  <c r="W23" i="9" s="1"/>
  <c r="W24" i="9" s="1"/>
  <c r="W25" i="9" s="1"/>
  <c r="W26" i="9" s="1"/>
  <c r="W27" i="9" s="1"/>
  <c r="W28" i="9" s="1"/>
  <c r="W29" i="9" s="1"/>
  <c r="W30" i="9" s="1"/>
  <c r="W31" i="9" s="1"/>
  <c r="W32" i="9" s="1"/>
  <c r="W33" i="9" s="1"/>
  <c r="W34" i="9" s="1"/>
  <c r="W35" i="9" s="1"/>
  <c r="W36" i="9" s="1"/>
  <c r="W37" i="9" s="1"/>
  <c r="W38" i="9" s="1"/>
  <c r="W39" i="9" s="1"/>
  <c r="W40" i="9" s="1"/>
  <c r="W41" i="9" s="1"/>
  <c r="W42" i="9" s="1"/>
  <c r="W43" i="9" s="1"/>
  <c r="W44" i="9" s="1"/>
  <c r="S3" i="9"/>
  <c r="R3" i="9"/>
  <c r="O3" i="9"/>
  <c r="K3" i="9"/>
  <c r="J3" i="9"/>
  <c r="AC2" i="9"/>
  <c r="X2" i="9"/>
  <c r="W2" i="9"/>
  <c r="U2" i="9"/>
  <c r="U3" i="9" s="1"/>
  <c r="S2" i="9"/>
  <c r="T2" i="9" s="1"/>
  <c r="R2" i="9"/>
  <c r="Q2" i="9"/>
  <c r="Q3" i="9" s="1"/>
  <c r="Q4" i="9" s="1"/>
  <c r="Q5" i="9" s="1"/>
  <c r="Q6" i="9" s="1"/>
  <c r="Q7" i="9" s="1"/>
  <c r="Q8" i="9" s="1"/>
  <c r="Q9" i="9" s="1"/>
  <c r="Q10" i="9" s="1"/>
  <c r="Q11" i="9" s="1"/>
  <c r="Q12" i="9" s="1"/>
  <c r="Q13" i="9" s="1"/>
  <c r="Q14" i="9" s="1"/>
  <c r="Q15" i="9" s="1"/>
  <c r="Q16" i="9" s="1"/>
  <c r="Q17" i="9" s="1"/>
  <c r="Q18" i="9" s="1"/>
  <c r="Q19" i="9" s="1"/>
  <c r="Q20" i="9" s="1"/>
  <c r="Q21" i="9" s="1"/>
  <c r="Q22" i="9" s="1"/>
  <c r="Q23" i="9" s="1"/>
  <c r="Q24" i="9" s="1"/>
  <c r="Q25" i="9" s="1"/>
  <c r="Q26" i="9" s="1"/>
  <c r="Q27" i="9" s="1"/>
  <c r="Q28" i="9" s="1"/>
  <c r="Q29" i="9" s="1"/>
  <c r="Q30" i="9" s="1"/>
  <c r="Q31" i="9" s="1"/>
  <c r="Q32" i="9" s="1"/>
  <c r="Q33" i="9" s="1"/>
  <c r="Q34" i="9" s="1"/>
  <c r="Q35" i="9" s="1"/>
  <c r="Q36" i="9" s="1"/>
  <c r="Q37" i="9" s="1"/>
  <c r="Q38" i="9" s="1"/>
  <c r="Q39" i="9" s="1"/>
  <c r="Q40" i="9" s="1"/>
  <c r="Q41" i="9" s="1"/>
  <c r="Q42" i="9" s="1"/>
  <c r="Q43" i="9" s="1"/>
  <c r="Q44" i="9" s="1"/>
  <c r="O2" i="9"/>
  <c r="P2" i="9" s="1"/>
  <c r="N2" i="9"/>
  <c r="M2" i="9"/>
  <c r="M3" i="9" s="1"/>
  <c r="K2" i="9"/>
  <c r="L2" i="9" s="1"/>
  <c r="J2" i="9"/>
  <c r="I2" i="9"/>
  <c r="I3" i="9" s="1"/>
  <c r="I4" i="9" s="1"/>
  <c r="D17" i="7"/>
  <c r="C17" i="7" s="1"/>
  <c r="D4" i="7"/>
  <c r="C4" i="7" s="1"/>
  <c r="I37" i="3"/>
  <c r="I36" i="3"/>
  <c r="I35" i="3"/>
  <c r="I34" i="3"/>
  <c r="I33" i="3"/>
  <c r="I32" i="3"/>
  <c r="I31" i="3"/>
  <c r="I30" i="3"/>
  <c r="I29" i="3"/>
  <c r="I28" i="3"/>
  <c r="I27" i="3"/>
  <c r="I26" i="3"/>
  <c r="R12" i="3"/>
  <c r="Q12" i="3"/>
  <c r="R11" i="3"/>
  <c r="Q11" i="3"/>
  <c r="R10" i="3"/>
  <c r="Q10" i="3"/>
  <c r="R9" i="3"/>
  <c r="Q9" i="3"/>
  <c r="R8" i="3"/>
  <c r="Q8" i="3"/>
  <c r="R7" i="3"/>
  <c r="Q7" i="3"/>
  <c r="R6" i="3"/>
  <c r="Q6" i="3"/>
  <c r="R5" i="3"/>
  <c r="Q5" i="3"/>
  <c r="R4" i="3"/>
  <c r="Q4" i="3"/>
  <c r="B4" i="3"/>
  <c r="R3" i="3"/>
  <c r="Q3" i="3"/>
  <c r="L3" i="3" a="1"/>
  <c r="L15" i="3" s="1"/>
  <c r="B1" i="3"/>
  <c r="M20" i="2"/>
  <c r="M19" i="2"/>
  <c r="M18" i="2"/>
  <c r="M17" i="2"/>
  <c r="M16" i="2"/>
  <c r="M15" i="2"/>
  <c r="M14" i="2"/>
  <c r="M13" i="2"/>
  <c r="J13" i="2"/>
  <c r="M12" i="2"/>
  <c r="J12" i="2"/>
  <c r="M11" i="2"/>
  <c r="M10" i="2"/>
  <c r="M9" i="2"/>
  <c r="M8" i="2"/>
  <c r="J8" i="2"/>
  <c r="M7" i="2"/>
  <c r="J7" i="2"/>
  <c r="J10" i="2" s="1"/>
  <c r="M6" i="2"/>
  <c r="J6" i="2"/>
  <c r="C4" i="3" s="1"/>
  <c r="M5" i="2"/>
  <c r="M4" i="2"/>
  <c r="J4" i="2"/>
  <c r="M3" i="2"/>
  <c r="J3" i="2" a="1"/>
  <c r="J3" i="2" s="1"/>
  <c r="J2" i="2" a="1"/>
  <c r="J2" i="2" s="1"/>
  <c r="Y45" i="9"/>
  <c r="C39" i="3"/>
  <c r="Y2" i="9"/>
  <c r="C40" i="3"/>
  <c r="J15" i="2"/>
  <c r="B5" i="7" a="1"/>
  <c r="B18" i="7" a="1"/>
  <c r="J16" i="2"/>
  <c r="B5" i="3" l="1"/>
  <c r="L11" i="3"/>
  <c r="E28" i="7"/>
  <c r="E27" i="7"/>
  <c r="E26" i="7"/>
  <c r="E25" i="7"/>
  <c r="E24" i="7"/>
  <c r="E23" i="7"/>
  <c r="E22" i="7"/>
  <c r="E21" i="7"/>
  <c r="E20" i="7"/>
  <c r="E19" i="7"/>
  <c r="E18" i="7"/>
  <c r="B18" i="7"/>
  <c r="D28" i="7"/>
  <c r="D27" i="7"/>
  <c r="D26" i="7"/>
  <c r="D25" i="7"/>
  <c r="D24" i="7"/>
  <c r="D23" i="7"/>
  <c r="D22" i="7"/>
  <c r="D21" i="7"/>
  <c r="D20" i="7"/>
  <c r="D19" i="7"/>
  <c r="D18" i="7"/>
  <c r="C28" i="7"/>
  <c r="C26" i="7"/>
  <c r="C24" i="7"/>
  <c r="C22" i="7"/>
  <c r="C20" i="7"/>
  <c r="C18" i="7"/>
  <c r="B28" i="7"/>
  <c r="C25" i="7"/>
  <c r="B23" i="7"/>
  <c r="B20" i="7"/>
  <c r="C27" i="7"/>
  <c r="B25" i="7"/>
  <c r="B22" i="7"/>
  <c r="C19" i="7"/>
  <c r="B26" i="7"/>
  <c r="C23" i="7"/>
  <c r="B21" i="7"/>
  <c r="B27" i="7"/>
  <c r="B24" i="7"/>
  <c r="C21" i="7"/>
  <c r="B19" i="7"/>
  <c r="D15" i="7"/>
  <c r="D14" i="7"/>
  <c r="D13" i="7"/>
  <c r="D12" i="7"/>
  <c r="D11" i="7"/>
  <c r="D10" i="7"/>
  <c r="D9" i="7"/>
  <c r="D8" i="7"/>
  <c r="D7" i="7"/>
  <c r="D6" i="7"/>
  <c r="D5" i="7"/>
  <c r="C15" i="7"/>
  <c r="C14" i="7"/>
  <c r="C13" i="7"/>
  <c r="C12" i="7"/>
  <c r="C11" i="7"/>
  <c r="C10" i="7"/>
  <c r="C9" i="7"/>
  <c r="C8" i="7"/>
  <c r="C7" i="7"/>
  <c r="C6" i="7"/>
  <c r="C5" i="7"/>
  <c r="E15" i="7"/>
  <c r="E13" i="7"/>
  <c r="E11" i="7"/>
  <c r="E9" i="7"/>
  <c r="E7" i="7"/>
  <c r="E5" i="7"/>
  <c r="B14" i="7"/>
  <c r="B11" i="7"/>
  <c r="E8" i="7"/>
  <c r="B6" i="7"/>
  <c r="B13" i="7"/>
  <c r="E10" i="7"/>
  <c r="B8" i="7"/>
  <c r="E14" i="7"/>
  <c r="B12" i="7"/>
  <c r="B9" i="7"/>
  <c r="E6" i="7"/>
  <c r="B15" i="7"/>
  <c r="E12" i="7"/>
  <c r="B10" i="7"/>
  <c r="B7" i="7"/>
  <c r="B5" i="7"/>
  <c r="Y3" i="9"/>
  <c r="L33" i="3"/>
  <c r="L29" i="3"/>
  <c r="L25" i="3"/>
  <c r="L21" i="3"/>
  <c r="L17" i="3"/>
  <c r="L13" i="3"/>
  <c r="L9" i="3"/>
  <c r="L5" i="3"/>
  <c r="L28" i="3"/>
  <c r="L16" i="3"/>
  <c r="L4" i="3"/>
  <c r="L34" i="3"/>
  <c r="L30" i="3"/>
  <c r="L26" i="3"/>
  <c r="L22" i="3"/>
  <c r="L18" i="3"/>
  <c r="L14" i="3"/>
  <c r="L10" i="3"/>
  <c r="L6" i="3"/>
  <c r="L3" i="3"/>
  <c r="L32" i="3"/>
  <c r="L24" i="3"/>
  <c r="L20" i="3"/>
  <c r="L12" i="3"/>
  <c r="L8" i="3"/>
  <c r="L31" i="3"/>
  <c r="L27" i="3"/>
  <c r="L19" i="3"/>
  <c r="L7" i="3"/>
  <c r="L23" i="3"/>
  <c r="I5" i="9"/>
  <c r="J4" i="9"/>
  <c r="M5" i="9"/>
  <c r="N4" i="9" s="1"/>
  <c r="N3" i="9"/>
  <c r="R13" i="3"/>
  <c r="D4" i="3"/>
  <c r="M3" i="3" s="1"/>
  <c r="O4" i="9"/>
  <c r="P3" i="9"/>
  <c r="K4" i="9"/>
  <c r="S4" i="9"/>
  <c r="T3" i="9"/>
  <c r="U4" i="9"/>
  <c r="V2" i="9"/>
  <c r="Z45" i="9"/>
  <c r="Z2" i="9"/>
  <c r="U5" i="9" l="1"/>
  <c r="V4" i="9" s="1"/>
  <c r="K5" i="9"/>
  <c r="L4" i="9"/>
  <c r="I6" i="9"/>
  <c r="J5" i="9" s="1"/>
  <c r="S5" i="9"/>
  <c r="T4" i="9"/>
  <c r="P4" i="9"/>
  <c r="O5" i="9"/>
  <c r="V3" i="9"/>
  <c r="L3" i="9"/>
  <c r="M4" i="3"/>
  <c r="M5" i="3" s="1"/>
  <c r="M6" i="3" s="1"/>
  <c r="M7" i="3" s="1"/>
  <c r="M8" i="3" s="1"/>
  <c r="M9" i="3" s="1"/>
  <c r="M10" i="3" s="1"/>
  <c r="M11" i="3" s="1"/>
  <c r="M12" i="3" s="1"/>
  <c r="M13" i="3" s="1"/>
  <c r="M14" i="3" s="1"/>
  <c r="M15" i="3" s="1"/>
  <c r="M16" i="3" s="1"/>
  <c r="M17" i="3" s="1"/>
  <c r="M18" i="3" s="1"/>
  <c r="M19" i="3" s="1"/>
  <c r="M20" i="3" s="1"/>
  <c r="M21" i="3" s="1"/>
  <c r="M22" i="3" s="1"/>
  <c r="M23" i="3" s="1"/>
  <c r="M24" i="3" s="1"/>
  <c r="M25" i="3" s="1"/>
  <c r="M26" i="3" s="1"/>
  <c r="M27" i="3" s="1"/>
  <c r="M28" i="3" s="1"/>
  <c r="M29" i="3" s="1"/>
  <c r="M30" i="3" s="1"/>
  <c r="M31" i="3" s="1"/>
  <c r="M32" i="3" s="1"/>
  <c r="M33" i="3" s="1"/>
  <c r="M34" i="3" s="1"/>
  <c r="M35" i="3" s="1"/>
  <c r="M36" i="3" s="1"/>
  <c r="M37" i="3" s="1"/>
  <c r="M38" i="3" s="1"/>
  <c r="M39" i="3" s="1"/>
  <c r="M40" i="3" s="1"/>
  <c r="M41" i="3" s="1"/>
  <c r="M42" i="3" s="1"/>
  <c r="M43" i="3" s="1"/>
  <c r="M44" i="3" s="1"/>
  <c r="M45" i="3" s="1"/>
  <c r="M46" i="3" s="1"/>
  <c r="M47" i="3" s="1"/>
  <c r="M48" i="3" s="1"/>
  <c r="M49" i="3" s="1"/>
  <c r="M50" i="3" s="1"/>
  <c r="M51" i="3" s="1"/>
  <c r="M52" i="3" s="1"/>
  <c r="M53" i="3" s="1"/>
  <c r="M54" i="3" s="1"/>
  <c r="M55" i="3" s="1"/>
  <c r="M56" i="3" s="1"/>
  <c r="M57" i="3" s="1"/>
  <c r="M58" i="3" s="1"/>
  <c r="M59" i="3" s="1"/>
  <c r="M60" i="3" s="1"/>
  <c r="M61" i="3" s="1"/>
  <c r="M62" i="3" s="1"/>
  <c r="M63" i="3" s="1"/>
  <c r="M64" i="3" s="1"/>
  <c r="M65" i="3" s="1"/>
  <c r="M66" i="3" s="1"/>
  <c r="M67" i="3" s="1"/>
  <c r="M68" i="3" s="1"/>
  <c r="M69" i="3" s="1"/>
  <c r="M70" i="3" s="1"/>
  <c r="M71" i="3" s="1"/>
  <c r="M72" i="3" s="1"/>
  <c r="M73" i="3" s="1"/>
  <c r="M74" i="3" s="1"/>
  <c r="M75" i="3" s="1"/>
  <c r="M76" i="3" s="1"/>
  <c r="M77" i="3" s="1"/>
  <c r="M78" i="3" s="1"/>
  <c r="M79" i="3" s="1"/>
  <c r="M80" i="3" s="1"/>
  <c r="M81" i="3" s="1"/>
  <c r="M82" i="3" s="1"/>
  <c r="M83" i="3" s="1"/>
  <c r="M84" i="3" s="1"/>
  <c r="M85" i="3" s="1"/>
  <c r="M86" i="3" s="1"/>
  <c r="M87" i="3" s="1"/>
  <c r="M88" i="3" s="1"/>
  <c r="M89" i="3" s="1"/>
  <c r="M90" i="3" s="1"/>
  <c r="M91" i="3" s="1"/>
  <c r="M92" i="3" s="1"/>
  <c r="M93" i="3" s="1"/>
  <c r="M94" i="3" s="1"/>
  <c r="M95" i="3" s="1"/>
  <c r="M96" i="3" s="1"/>
  <c r="M97" i="3" s="1"/>
  <c r="M98" i="3" s="1"/>
  <c r="M99" i="3" s="1"/>
  <c r="M100" i="3" s="1"/>
  <c r="M101" i="3" s="1"/>
  <c r="M102" i="3" s="1"/>
  <c r="M103" i="3" s="1"/>
  <c r="M104" i="3" s="1"/>
  <c r="M105" i="3" s="1"/>
  <c r="M106" i="3" s="1"/>
  <c r="M107" i="3" s="1"/>
  <c r="M108" i="3" s="1"/>
  <c r="M109" i="3" s="1"/>
  <c r="M110" i="3" s="1"/>
  <c r="M111" i="3" s="1"/>
  <c r="M112" i="3" s="1"/>
  <c r="M113" i="3" s="1"/>
  <c r="M114" i="3" s="1"/>
  <c r="M115" i="3" s="1"/>
  <c r="M116" i="3" s="1"/>
  <c r="M117" i="3" s="1"/>
  <c r="M118" i="3" s="1"/>
  <c r="M119" i="3" s="1"/>
  <c r="M120" i="3" s="1"/>
  <c r="M121" i="3" s="1"/>
  <c r="M122" i="3" s="1"/>
  <c r="M123" i="3" s="1"/>
  <c r="M124" i="3" s="1"/>
  <c r="M125" i="3" s="1"/>
  <c r="M126" i="3" s="1"/>
  <c r="M127" i="3" s="1"/>
  <c r="M128" i="3" s="1"/>
  <c r="M129" i="3" s="1"/>
  <c r="M130" i="3" s="1"/>
  <c r="M131" i="3" s="1"/>
  <c r="M132" i="3" s="1"/>
  <c r="M133" i="3" s="1"/>
  <c r="M134" i="3" s="1"/>
  <c r="M135" i="3" s="1"/>
  <c r="M136" i="3" s="1"/>
  <c r="M137" i="3" s="1"/>
  <c r="M138" i="3" s="1"/>
  <c r="M139" i="3" s="1"/>
  <c r="M140" i="3" s="1"/>
  <c r="M141" i="3" s="1"/>
  <c r="M142" i="3" s="1"/>
  <c r="M143" i="3" s="1"/>
  <c r="M144" i="3" s="1"/>
  <c r="M145" i="3" s="1"/>
  <c r="M146" i="3" s="1"/>
  <c r="M147" i="3" s="1"/>
  <c r="M148" i="3" s="1"/>
  <c r="M6" i="9"/>
  <c r="Y4" i="9"/>
  <c r="Z3" i="9"/>
  <c r="M7" i="9" l="1"/>
  <c r="N5" i="9"/>
  <c r="S6" i="9"/>
  <c r="T5" i="9"/>
  <c r="K6" i="9"/>
  <c r="L5" i="9"/>
  <c r="Y5" i="9"/>
  <c r="N3" i="3" a="1"/>
  <c r="O6" i="9"/>
  <c r="I7" i="9"/>
  <c r="J6" i="9"/>
  <c r="V5" i="9"/>
  <c r="U6" i="9"/>
  <c r="Z4" i="9"/>
  <c r="O7" i="9" l="1"/>
  <c r="I8" i="9"/>
  <c r="J7" i="9"/>
  <c r="M8" i="9"/>
  <c r="U7" i="9"/>
  <c r="V6" i="9"/>
  <c r="P5" i="9"/>
  <c r="Y6" i="9"/>
  <c r="S7" i="9"/>
  <c r="N148" i="3"/>
  <c r="N144" i="3"/>
  <c r="N140" i="3"/>
  <c r="N136" i="3"/>
  <c r="N132" i="3"/>
  <c r="N128" i="3"/>
  <c r="N124" i="3"/>
  <c r="N120" i="3"/>
  <c r="N146" i="3"/>
  <c r="N141" i="3"/>
  <c r="N135" i="3"/>
  <c r="N130" i="3"/>
  <c r="N125" i="3"/>
  <c r="N119" i="3"/>
  <c r="N115" i="3"/>
  <c r="N111" i="3"/>
  <c r="N107" i="3"/>
  <c r="N103" i="3"/>
  <c r="N99" i="3"/>
  <c r="N95" i="3"/>
  <c r="N91" i="3"/>
  <c r="N87" i="3"/>
  <c r="N83" i="3"/>
  <c r="N79" i="3"/>
  <c r="N75" i="3"/>
  <c r="N71" i="3"/>
  <c r="N67" i="3"/>
  <c r="N63" i="3"/>
  <c r="N59" i="3"/>
  <c r="N55" i="3"/>
  <c r="N51" i="3"/>
  <c r="N47" i="3"/>
  <c r="N43" i="3"/>
  <c r="N39" i="3"/>
  <c r="N35" i="3"/>
  <c r="N31" i="3"/>
  <c r="N27" i="3"/>
  <c r="N23" i="3"/>
  <c r="N19" i="3"/>
  <c r="N15" i="3"/>
  <c r="N11" i="3"/>
  <c r="N7" i="3"/>
  <c r="N139" i="3"/>
  <c r="N134" i="3"/>
  <c r="N129" i="3"/>
  <c r="N123" i="3"/>
  <c r="N118" i="3"/>
  <c r="N114" i="3"/>
  <c r="N110" i="3"/>
  <c r="N102" i="3"/>
  <c r="N90" i="3"/>
  <c r="N78" i="3"/>
  <c r="N66" i="3"/>
  <c r="N54" i="3"/>
  <c r="N38" i="3"/>
  <c r="N26" i="3"/>
  <c r="N10" i="3"/>
  <c r="N147" i="3"/>
  <c r="N142" i="3"/>
  <c r="N137" i="3"/>
  <c r="N131" i="3"/>
  <c r="N126" i="3"/>
  <c r="N121" i="3"/>
  <c r="N116" i="3"/>
  <c r="N112" i="3"/>
  <c r="N108" i="3"/>
  <c r="N104" i="3"/>
  <c r="N100" i="3"/>
  <c r="N96" i="3"/>
  <c r="N92" i="3"/>
  <c r="N88" i="3"/>
  <c r="N84" i="3"/>
  <c r="N80" i="3"/>
  <c r="N76" i="3"/>
  <c r="N72" i="3"/>
  <c r="N68" i="3"/>
  <c r="N64" i="3"/>
  <c r="N60" i="3"/>
  <c r="N56" i="3"/>
  <c r="N52" i="3"/>
  <c r="N48" i="3"/>
  <c r="N44" i="3"/>
  <c r="N40" i="3"/>
  <c r="N36" i="3"/>
  <c r="N32" i="3"/>
  <c r="N28" i="3"/>
  <c r="N24" i="3"/>
  <c r="N20" i="3"/>
  <c r="N16" i="3"/>
  <c r="N12" i="3"/>
  <c r="N8" i="3"/>
  <c r="N4" i="3"/>
  <c r="N145" i="3"/>
  <c r="N106" i="3"/>
  <c r="N98" i="3"/>
  <c r="N94" i="3"/>
  <c r="N86" i="3"/>
  <c r="N82" i="3"/>
  <c r="N74" i="3"/>
  <c r="N70" i="3"/>
  <c r="N62" i="3"/>
  <c r="N58" i="3"/>
  <c r="N50" i="3"/>
  <c r="N46" i="3"/>
  <c r="N42" i="3"/>
  <c r="N34" i="3"/>
  <c r="N30" i="3"/>
  <c r="N22" i="3"/>
  <c r="N18" i="3"/>
  <c r="N14" i="3"/>
  <c r="N6" i="3"/>
  <c r="N3" i="3"/>
  <c r="N149" i="3"/>
  <c r="N143" i="3"/>
  <c r="N138" i="3"/>
  <c r="N133" i="3"/>
  <c r="N127" i="3"/>
  <c r="N122" i="3"/>
  <c r="N117" i="3"/>
  <c r="N113" i="3"/>
  <c r="N109" i="3"/>
  <c r="N105" i="3"/>
  <c r="N101" i="3"/>
  <c r="N97" i="3"/>
  <c r="N93" i="3"/>
  <c r="N89" i="3"/>
  <c r="N85" i="3"/>
  <c r="N81" i="3"/>
  <c r="N77" i="3"/>
  <c r="N73" i="3"/>
  <c r="N69" i="3"/>
  <c r="N65" i="3"/>
  <c r="N61" i="3"/>
  <c r="N57" i="3"/>
  <c r="N53" i="3"/>
  <c r="N49" i="3"/>
  <c r="N45" i="3"/>
  <c r="N41" i="3"/>
  <c r="N37" i="3"/>
  <c r="N33" i="3"/>
  <c r="N29" i="3"/>
  <c r="N25" i="3"/>
  <c r="N21" i="3"/>
  <c r="N17" i="3"/>
  <c r="N13" i="3"/>
  <c r="N9" i="3"/>
  <c r="N5" i="3"/>
  <c r="K7" i="9"/>
  <c r="L6" i="9" s="1"/>
  <c r="N6" i="9"/>
  <c r="Y7" i="9" l="1"/>
  <c r="I9" i="9"/>
  <c r="J8" i="9"/>
  <c r="M9" i="9"/>
  <c r="N8" i="9"/>
  <c r="O8" i="9"/>
  <c r="P7" i="9"/>
  <c r="S8" i="9"/>
  <c r="T7" i="9"/>
  <c r="U8" i="9"/>
  <c r="V7" i="9" s="1"/>
  <c r="K8" i="9"/>
  <c r="L7" i="9"/>
  <c r="T6" i="9"/>
  <c r="N7" i="9"/>
  <c r="P6" i="9"/>
  <c r="Z5" i="9"/>
  <c r="Y8" i="9" l="1"/>
  <c r="I10" i="9"/>
  <c r="J9" i="9"/>
  <c r="U9" i="9"/>
  <c r="V8" i="9"/>
  <c r="O9" i="9"/>
  <c r="K9" i="9"/>
  <c r="L8" i="9"/>
  <c r="S9" i="9"/>
  <c r="T8" i="9"/>
  <c r="M10" i="9"/>
  <c r="Z6" i="9"/>
  <c r="O10" i="9" l="1"/>
  <c r="P9" i="9" s="1"/>
  <c r="I11" i="9"/>
  <c r="J10" i="9"/>
  <c r="M11" i="9"/>
  <c r="N10" i="9"/>
  <c r="Y9" i="9"/>
  <c r="S10" i="9"/>
  <c r="T9" i="9"/>
  <c r="P8" i="9"/>
  <c r="N9" i="9"/>
  <c r="K10" i="9"/>
  <c r="L9" i="9"/>
  <c r="U10" i="9"/>
  <c r="V9" i="9" s="1"/>
  <c r="Z7" i="9"/>
  <c r="Z8" i="9"/>
  <c r="Y10" i="9" l="1"/>
  <c r="U11" i="9"/>
  <c r="V10" i="9"/>
  <c r="I12" i="9"/>
  <c r="J11" i="9"/>
  <c r="K11" i="9"/>
  <c r="L10" i="9"/>
  <c r="S11" i="9"/>
  <c r="T10" i="9"/>
  <c r="M12" i="9"/>
  <c r="N11" i="9"/>
  <c r="O11" i="9"/>
  <c r="P10" i="9"/>
  <c r="Y11" i="9" l="1"/>
  <c r="M13" i="9"/>
  <c r="L11" i="9"/>
  <c r="K12" i="9"/>
  <c r="U12" i="9"/>
  <c r="V11" i="9"/>
  <c r="P11" i="9"/>
  <c r="O12" i="9"/>
  <c r="S12" i="9"/>
  <c r="J12" i="9"/>
  <c r="I13" i="9"/>
  <c r="Z9" i="9"/>
  <c r="Y12" i="9" l="1"/>
  <c r="S13" i="9"/>
  <c r="T12" i="9"/>
  <c r="N13" i="9"/>
  <c r="M14" i="9"/>
  <c r="T11" i="9"/>
  <c r="V12" i="9"/>
  <c r="U13" i="9"/>
  <c r="N12" i="9"/>
  <c r="I14" i="9"/>
  <c r="O13" i="9"/>
  <c r="P12" i="9" s="1"/>
  <c r="K13" i="9"/>
  <c r="L12" i="9"/>
  <c r="Z10" i="9"/>
  <c r="Z11" i="9"/>
  <c r="S14" i="9" l="1"/>
  <c r="T13" i="9" s="1"/>
  <c r="M15" i="9"/>
  <c r="N14" i="9"/>
  <c r="I15" i="9"/>
  <c r="J14" i="9" s="1"/>
  <c r="K14" i="9"/>
  <c r="L13" i="9"/>
  <c r="J13" i="9"/>
  <c r="O14" i="9"/>
  <c r="P13" i="9"/>
  <c r="V13" i="9"/>
  <c r="U14" i="9"/>
  <c r="Y13" i="9"/>
  <c r="Z12" i="9"/>
  <c r="K15" i="9" l="1"/>
  <c r="M16" i="9"/>
  <c r="O15" i="9"/>
  <c r="Y14" i="9"/>
  <c r="U15" i="9"/>
  <c r="V14" i="9" s="1"/>
  <c r="I16" i="9"/>
  <c r="S15" i="9"/>
  <c r="Y15" i="9" l="1"/>
  <c r="S16" i="9"/>
  <c r="O16" i="9"/>
  <c r="P15" i="9"/>
  <c r="K16" i="9"/>
  <c r="I17" i="9"/>
  <c r="J16" i="9"/>
  <c r="M17" i="9"/>
  <c r="J15" i="9"/>
  <c r="N15" i="9"/>
  <c r="T14" i="9"/>
  <c r="U16" i="9"/>
  <c r="P14" i="9"/>
  <c r="L14" i="9"/>
  <c r="Z13" i="9"/>
  <c r="Z14" i="9"/>
  <c r="M18" i="9" l="1"/>
  <c r="K17" i="9"/>
  <c r="S17" i="9"/>
  <c r="I18" i="9"/>
  <c r="O17" i="9"/>
  <c r="U17" i="9"/>
  <c r="V16" i="9"/>
  <c r="V15" i="9"/>
  <c r="N16" i="9"/>
  <c r="L15" i="9"/>
  <c r="T15" i="9"/>
  <c r="Y16" i="9"/>
  <c r="J18" i="9" l="1"/>
  <c r="I19" i="9"/>
  <c r="K18" i="9"/>
  <c r="L17" i="9"/>
  <c r="V17" i="9"/>
  <c r="U18" i="9"/>
  <c r="J17" i="9"/>
  <c r="L16" i="9"/>
  <c r="O18" i="9"/>
  <c r="S18" i="9"/>
  <c r="T17" i="9"/>
  <c r="N18" i="9"/>
  <c r="M19" i="9"/>
  <c r="Y17" i="9"/>
  <c r="P16" i="9"/>
  <c r="T16" i="9"/>
  <c r="N17" i="9"/>
  <c r="Z16" i="9"/>
  <c r="Z15" i="9"/>
  <c r="Y18" i="9" l="1"/>
  <c r="S19" i="9"/>
  <c r="T18" i="9" s="1"/>
  <c r="K19" i="9"/>
  <c r="L18" i="9" s="1"/>
  <c r="O19" i="9"/>
  <c r="P18" i="9"/>
  <c r="M20" i="9"/>
  <c r="N19" i="9" s="1"/>
  <c r="P17" i="9"/>
  <c r="V18" i="9"/>
  <c r="U19" i="9"/>
  <c r="I20" i="9"/>
  <c r="J19" i="9" s="1"/>
  <c r="Z17" i="9"/>
  <c r="O20" i="9" l="1"/>
  <c r="S20" i="9"/>
  <c r="I21" i="9"/>
  <c r="U20" i="9"/>
  <c r="M21" i="9"/>
  <c r="K20" i="9"/>
  <c r="Y19" i="9"/>
  <c r="U21" i="9" l="1"/>
  <c r="Y20" i="9"/>
  <c r="M22" i="9"/>
  <c r="I22" i="9"/>
  <c r="O21" i="9"/>
  <c r="P20" i="9" s="1"/>
  <c r="K21" i="9"/>
  <c r="L20" i="9" s="1"/>
  <c r="S21" i="9"/>
  <c r="T20" i="9" s="1"/>
  <c r="L19" i="9"/>
  <c r="V19" i="9"/>
  <c r="T19" i="9"/>
  <c r="N20" i="9"/>
  <c r="J20" i="9"/>
  <c r="P19" i="9"/>
  <c r="Z18" i="9"/>
  <c r="Z19" i="9"/>
  <c r="I23" i="9" l="1"/>
  <c r="J22" i="9" s="1"/>
  <c r="J21" i="9"/>
  <c r="N22" i="9"/>
  <c r="M23" i="9"/>
  <c r="U22" i="9"/>
  <c r="V21" i="9"/>
  <c r="L21" i="9"/>
  <c r="K22" i="9"/>
  <c r="Y21" i="9"/>
  <c r="T21" i="9"/>
  <c r="S22" i="9"/>
  <c r="O22" i="9"/>
  <c r="P21" i="9" s="1"/>
  <c r="N21" i="9"/>
  <c r="V20" i="9"/>
  <c r="Y22" i="9" l="1"/>
  <c r="V22" i="9"/>
  <c r="U23" i="9"/>
  <c r="O23" i="9"/>
  <c r="P22" i="9"/>
  <c r="T22" i="9"/>
  <c r="S23" i="9"/>
  <c r="K23" i="9"/>
  <c r="L22" i="9"/>
  <c r="N23" i="9"/>
  <c r="M24" i="9"/>
  <c r="I24" i="9"/>
  <c r="Z20" i="9"/>
  <c r="I25" i="9" l="1"/>
  <c r="J24" i="9" s="1"/>
  <c r="J23" i="9"/>
  <c r="K24" i="9"/>
  <c r="O24" i="9"/>
  <c r="P23" i="9"/>
  <c r="Y23" i="9"/>
  <c r="M25" i="9"/>
  <c r="N24" i="9"/>
  <c r="S24" i="9"/>
  <c r="U24" i="9"/>
  <c r="V23" i="9" s="1"/>
  <c r="Z22" i="9"/>
  <c r="Z21" i="9"/>
  <c r="T24" i="9" l="1"/>
  <c r="S25" i="9"/>
  <c r="M26" i="9"/>
  <c r="N25" i="9"/>
  <c r="P24" i="9"/>
  <c r="O25" i="9"/>
  <c r="K25" i="9"/>
  <c r="L24" i="9" s="1"/>
  <c r="U25" i="9"/>
  <c r="V24" i="9" s="1"/>
  <c r="T23" i="9"/>
  <c r="Y24" i="9"/>
  <c r="L23" i="9"/>
  <c r="I26" i="9"/>
  <c r="J25" i="9"/>
  <c r="Z23" i="9"/>
  <c r="J26" i="9" l="1"/>
  <c r="I27" i="9"/>
  <c r="M27" i="9"/>
  <c r="N26" i="9" s="1"/>
  <c r="O26" i="9"/>
  <c r="S26" i="9"/>
  <c r="T25" i="9"/>
  <c r="K26" i="9"/>
  <c r="Y25" i="9"/>
  <c r="U26" i="9"/>
  <c r="Z24" i="9"/>
  <c r="U27" i="9" l="1"/>
  <c r="Y26" i="9"/>
  <c r="S27" i="9"/>
  <c r="T26" i="9" s="1"/>
  <c r="K27" i="9"/>
  <c r="L26" i="9"/>
  <c r="O27" i="9"/>
  <c r="P26" i="9" s="1"/>
  <c r="M28" i="9"/>
  <c r="N27" i="9"/>
  <c r="V25" i="9"/>
  <c r="L25" i="9"/>
  <c r="P25" i="9"/>
  <c r="J27" i="9"/>
  <c r="I28" i="9"/>
  <c r="Z25" i="9"/>
  <c r="M29" i="9" l="1"/>
  <c r="N28" i="9" s="1"/>
  <c r="K28" i="9"/>
  <c r="L27" i="9" s="1"/>
  <c r="Y27" i="9"/>
  <c r="U28" i="9"/>
  <c r="V27" i="9" s="1"/>
  <c r="I29" i="9"/>
  <c r="J28" i="9"/>
  <c r="O28" i="9"/>
  <c r="S28" i="9"/>
  <c r="T27" i="9"/>
  <c r="V26" i="9"/>
  <c r="Y28" i="9" l="1"/>
  <c r="P28" i="9"/>
  <c r="O29" i="9"/>
  <c r="V28" i="9"/>
  <c r="U29" i="9"/>
  <c r="L28" i="9"/>
  <c r="K29" i="9"/>
  <c r="P27" i="9"/>
  <c r="S29" i="9"/>
  <c r="I30" i="9"/>
  <c r="N29" i="9"/>
  <c r="M30" i="9"/>
  <c r="Z26" i="9"/>
  <c r="Z27" i="9"/>
  <c r="J30" i="9" l="1"/>
  <c r="I31" i="9"/>
  <c r="M31" i="9"/>
  <c r="N30" i="9"/>
  <c r="J29" i="9"/>
  <c r="K30" i="9"/>
  <c r="L29" i="9"/>
  <c r="O30" i="9"/>
  <c r="P29" i="9"/>
  <c r="S30" i="9"/>
  <c r="T29" i="9"/>
  <c r="T28" i="9"/>
  <c r="V29" i="9"/>
  <c r="U30" i="9"/>
  <c r="Y29" i="9"/>
  <c r="Y30" i="9" l="1"/>
  <c r="N31" i="9"/>
  <c r="M32" i="9"/>
  <c r="O31" i="9"/>
  <c r="P30" i="9" s="1"/>
  <c r="V30" i="9"/>
  <c r="U31" i="9"/>
  <c r="S31" i="9"/>
  <c r="T30" i="9" s="1"/>
  <c r="L30" i="9"/>
  <c r="K31" i="9"/>
  <c r="I32" i="9"/>
  <c r="Z28" i="9"/>
  <c r="J32" i="9" l="1"/>
  <c r="I33" i="9"/>
  <c r="J31" i="9"/>
  <c r="Y31" i="9"/>
  <c r="S32" i="9"/>
  <c r="T31" i="9"/>
  <c r="O32" i="9"/>
  <c r="K32" i="9"/>
  <c r="V31" i="9"/>
  <c r="U32" i="9"/>
  <c r="M33" i="9"/>
  <c r="N32" i="9" s="1"/>
  <c r="Z30" i="9"/>
  <c r="Z29" i="9"/>
  <c r="L32" i="9" l="1"/>
  <c r="K33" i="9"/>
  <c r="L31" i="9"/>
  <c r="T32" i="9"/>
  <c r="S33" i="9"/>
  <c r="I34" i="9"/>
  <c r="J33" i="9" s="1"/>
  <c r="P32" i="9"/>
  <c r="O33" i="9"/>
  <c r="M34" i="9"/>
  <c r="U33" i="9"/>
  <c r="P31" i="9"/>
  <c r="Y32" i="9"/>
  <c r="Y33" i="9" l="1"/>
  <c r="U34" i="9"/>
  <c r="N34" i="9"/>
  <c r="M35" i="9"/>
  <c r="N33" i="9"/>
  <c r="L33" i="9"/>
  <c r="K34" i="9"/>
  <c r="I35" i="9"/>
  <c r="J34" i="9"/>
  <c r="V32" i="9"/>
  <c r="O34" i="9"/>
  <c r="S34" i="9"/>
  <c r="Z31" i="9"/>
  <c r="Z32" i="9"/>
  <c r="T34" i="9" l="1"/>
  <c r="S35" i="9"/>
  <c r="U35" i="9"/>
  <c r="V34" i="9" s="1"/>
  <c r="P34" i="9"/>
  <c r="O35" i="9"/>
  <c r="J35" i="9"/>
  <c r="I36" i="9"/>
  <c r="V33" i="9"/>
  <c r="P33" i="9"/>
  <c r="N35" i="9"/>
  <c r="M36" i="9"/>
  <c r="T33" i="9"/>
  <c r="K35" i="9"/>
  <c r="Y34" i="9"/>
  <c r="Z33" i="9"/>
  <c r="M37" i="9" l="1"/>
  <c r="N36" i="9" s="1"/>
  <c r="I37" i="9"/>
  <c r="J36" i="9"/>
  <c r="Y35" i="9"/>
  <c r="K36" i="9"/>
  <c r="L35" i="9"/>
  <c r="V35" i="9"/>
  <c r="U36" i="9"/>
  <c r="L34" i="9"/>
  <c r="P35" i="9"/>
  <c r="O36" i="9"/>
  <c r="S36" i="9"/>
  <c r="Z34" i="9"/>
  <c r="S37" i="9" l="1"/>
  <c r="K37" i="9"/>
  <c r="L36" i="9" s="1"/>
  <c r="I38" i="9"/>
  <c r="T35" i="9"/>
  <c r="V36" i="9"/>
  <c r="U37" i="9"/>
  <c r="O37" i="9"/>
  <c r="P36" i="9" s="1"/>
  <c r="Y36" i="9"/>
  <c r="M38" i="9"/>
  <c r="N37" i="9" s="1"/>
  <c r="Z35" i="9"/>
  <c r="I39" i="9" l="1"/>
  <c r="S38" i="9"/>
  <c r="T37" i="9"/>
  <c r="K38" i="9"/>
  <c r="L37" i="9" s="1"/>
  <c r="M39" i="9"/>
  <c r="O38" i="9"/>
  <c r="P37" i="9" s="1"/>
  <c r="Y37" i="9"/>
  <c r="V37" i="9"/>
  <c r="U38" i="9"/>
  <c r="J37" i="9"/>
  <c r="T36" i="9"/>
  <c r="Y38" i="9" l="1"/>
  <c r="M40" i="9"/>
  <c r="N39" i="9"/>
  <c r="N38" i="9"/>
  <c r="S39" i="9"/>
  <c r="U39" i="9"/>
  <c r="V38" i="9"/>
  <c r="I40" i="9"/>
  <c r="J39" i="9"/>
  <c r="O39" i="9"/>
  <c r="K39" i="9"/>
  <c r="L38" i="9"/>
  <c r="J38" i="9"/>
  <c r="Z36" i="9"/>
  <c r="T39" i="9" l="1"/>
  <c r="S40" i="9"/>
  <c r="K40" i="9"/>
  <c r="L39" i="9" s="1"/>
  <c r="M41" i="9"/>
  <c r="Y39" i="9"/>
  <c r="I41" i="9"/>
  <c r="T38" i="9"/>
  <c r="O40" i="9"/>
  <c r="P38" i="9"/>
  <c r="U40" i="9"/>
  <c r="V39" i="9"/>
  <c r="Z37" i="9"/>
  <c r="O41" i="9" l="1"/>
  <c r="P40" i="9" s="1"/>
  <c r="Y40" i="9"/>
  <c r="V40" i="9"/>
  <c r="U41" i="9"/>
  <c r="J41" i="9"/>
  <c r="I42" i="9"/>
  <c r="M42" i="9"/>
  <c r="P39" i="9"/>
  <c r="L40" i="9"/>
  <c r="K41" i="9"/>
  <c r="J40" i="9"/>
  <c r="N40" i="9"/>
  <c r="S41" i="9"/>
  <c r="T40" i="9" s="1"/>
  <c r="Z39" i="9"/>
  <c r="Z38" i="9"/>
  <c r="M43" i="9" l="1"/>
  <c r="Y41" i="9"/>
  <c r="K42" i="9"/>
  <c r="N41" i="9"/>
  <c r="U42" i="9"/>
  <c r="S42" i="9"/>
  <c r="T41" i="9"/>
  <c r="I43" i="9"/>
  <c r="O42" i="9"/>
  <c r="P41" i="9"/>
  <c r="Z40" i="9"/>
  <c r="J43" i="9" l="1"/>
  <c r="I44" i="9"/>
  <c r="J44" i="9" s="1"/>
  <c r="K43" i="9"/>
  <c r="Y42" i="9"/>
  <c r="U43" i="9"/>
  <c r="M44" i="9"/>
  <c r="N44" i="9" s="1"/>
  <c r="J42" i="9"/>
  <c r="V41" i="9"/>
  <c r="O43" i="9"/>
  <c r="S43" i="9"/>
  <c r="L41" i="9"/>
  <c r="N42" i="9"/>
  <c r="S44" i="9" l="1"/>
  <c r="T44" i="9" s="1"/>
  <c r="U44" i="9"/>
  <c r="V44" i="9" s="1"/>
  <c r="L43" i="9"/>
  <c r="K44" i="9"/>
  <c r="L44" i="9" s="1"/>
  <c r="T42" i="9"/>
  <c r="Y43" i="9"/>
  <c r="V42" i="9"/>
  <c r="L42" i="9"/>
  <c r="O44" i="9"/>
  <c r="P44" i="9" s="1"/>
  <c r="P43" i="9"/>
  <c r="P42" i="9"/>
  <c r="N43" i="9"/>
  <c r="Z41" i="9"/>
  <c r="Y44" i="9" l="1"/>
  <c r="V43" i="9"/>
  <c r="T43" i="9"/>
  <c r="Z42" i="9"/>
  <c r="Z44" i="9"/>
  <c r="Z43" i="9"/>
</calcChain>
</file>

<file path=xl/comments1.xml><?xml version="1.0" encoding="utf-8"?>
<comments xmlns="http://schemas.openxmlformats.org/spreadsheetml/2006/main">
  <authors>
    <author/>
  </authors>
  <commentList>
    <comment ref="A1" authorId="0">
      <text>
        <r>
          <rPr>
            <sz val="10"/>
            <color rgb="FF000000"/>
            <rFont val="Arial"/>
          </rPr>
          <t>DO NOT DELETE OR MOVE THIS COLUMN</t>
        </r>
      </text>
    </comment>
  </commentList>
</comments>
</file>

<file path=xl/sharedStrings.xml><?xml version="1.0" encoding="utf-8"?>
<sst xmlns="http://schemas.openxmlformats.org/spreadsheetml/2006/main" count="13825" uniqueCount="6120">
  <si>
    <t>id_str</t>
  </si>
  <si>
    <t>from_user</t>
  </si>
  <si>
    <t>text</t>
  </si>
  <si>
    <t>created_at</t>
  </si>
  <si>
    <t>time</t>
  </si>
  <si>
    <t>geo_coordinates</t>
  </si>
  <si>
    <t>user_lang</t>
  </si>
  <si>
    <t>in_reply_to_user_id_str</t>
  </si>
  <si>
    <t>in_reply_to_screen_name</t>
  </si>
  <si>
    <t>from_user_id_str</t>
  </si>
  <si>
    <t>in_reply_to_status_id_str</t>
  </si>
  <si>
    <t>source</t>
  </si>
  <si>
    <t>profile_image_url</t>
  </si>
  <si>
    <t>user_followers_count</t>
  </si>
  <si>
    <t>user_friends_count</t>
  </si>
  <si>
    <t>user_utc_offset</t>
  </si>
  <si>
    <t>status_url</t>
  </si>
  <si>
    <t>entities_str</t>
  </si>
  <si>
    <t>436628931564032001</t>
  </si>
  <si>
    <t>BrandiBerylene</t>
  </si>
  <si>
    <t>Had an amazing experience at #oers14. Cannot wait to connect with the remarkable education professionals I have met. #EarlyYearsOntario :)</t>
  </si>
  <si>
    <t>Thu Feb 20 22:30:24 +0000 2014</t>
  </si>
  <si>
    <t>loc: 43.1700413,-79.2098369</t>
  </si>
  <si>
    <t>en</t>
  </si>
  <si>
    <t>&lt;a href="http://twitter.com/download/android" rel="nofollow"&gt;Twitter for Android&lt;/a&gt;</t>
  </si>
  <si>
    <t>http://pbs.twimg.com/profile_images/378800000480983695/63a5e0a246b5305e048cfcfbe7f07eff_normal.jpeg</t>
  </si>
  <si>
    <t>http://twitter.com/BrandiBerylene/statuses/436628931564032001</t>
  </si>
  <si>
    <t>{"symbols":[],"urls":[],"hashtags":[{"text":"oers14","indices":[29,36]},{"text":"EarlyYearsOntario","indices":[117,135]}],"user_mentions":[]}</t>
  </si>
  <si>
    <t>436625522865356800</t>
  </si>
  <si>
    <t>KNAER_RECRAE</t>
  </si>
  <si>
    <t>RT @CarolCampbell4: Thoroughly enjoyed #oers14 Thx to @OntarioEDU, @KNAER_RECRAE &amp;amp; @OISENews teams, &amp;amp; all participants. Mobilizing knowledg…</t>
  </si>
  <si>
    <t>Thu Feb 20 22:16:51 +0000 2014</t>
  </si>
  <si>
    <t>http://pbs.twimg.com/profile_images/2991816416/bfc82e11ecb1ae7933cf18dab2e03eb9_normal.png</t>
  </si>
  <si>
    <t>http://twitter.com/KNAER_RECRAE/statuses/436625522865356800</t>
  </si>
  <si>
    <t>{"symbols":[],"urls":[],"hashtags":[{"text":"oers14","indices":[39,46]}],"user_mentions":[{"id":300645437,"name":"Carol Campbell","indices":[3,18],"screen_name":"CarolCampbell4","id_str":"300645437"},{"id":179555829,"name":"OntarioEDU","indices":[54,65],"screen_name":"OntarioEDU","id_str":"179555829"},{"id":1020257364,"name":"KNAER-RECRAE","indices":[67,80],"screen_name":"KNAER_RECRAE","id_str":"1020257364"},{"id":120129298,"name":"OISE News","indices":[87,96],"screen_name":"OISENews","id_str":"120129298"}]}</t>
  </si>
  <si>
    <t>436625330267504641</t>
  </si>
  <si>
    <t>jenpaziuk</t>
  </si>
  <si>
    <t>Thu Feb 20 22:16:05 +0000 2014</t>
  </si>
  <si>
    <t>&lt;a href="http://www.twitter.com" rel="nofollow"&gt;Twitter for BlackBerry&lt;/a&gt;</t>
  </si>
  <si>
    <t>http://pbs.twimg.com/profile_images/378800000800270699/b7fc0ea2ce1819ede35fa619b3830f69_normal.jpeg</t>
  </si>
  <si>
    <t>http://twitter.com/jenpaziuk/statuses/436625330267504641</t>
  </si>
  <si>
    <t>436621850614202369</t>
  </si>
  <si>
    <t>CarolCampbell4</t>
  </si>
  <si>
    <t>Thoroughly enjoyed #oers14 Thx to @OntarioEDU, @KNAER_RECRAE &amp;amp; @OISENews teams, &amp;amp; all participants. Mobilizing knowledge, applying evidence!</t>
  </si>
  <si>
    <t>Thu Feb 20 22:02:15 +0000 2014</t>
  </si>
  <si>
    <t>web</t>
  </si>
  <si>
    <t>http://pbs.twimg.com/profile_images/3691905443/d17541206d2df83dd49f40e17076abbc_normal.jpeg</t>
  </si>
  <si>
    <t>http://twitter.com/CarolCampbell4/statuses/436621850614202369</t>
  </si>
  <si>
    <t>{"symbols":[],"urls":[],"hashtags":[{"text":"oers14","indices":[19,26]}],"user_mentions":[{"id":179555829,"name":"OntarioEDU","indices":[34,45],"screen_name":"OntarioEDU","id_str":"179555829"},{"id":1020257364,"name":"KNAER-RECRAE","indices":[47,60],"screen_name":"KNAER_RECRAE","id_str":"1020257364"},{"id":120129298,"name":"OISE News","indices":[67,76],"screen_name":"OISENews","id_str":"120129298"}]}</t>
  </si>
  <si>
    <t>436621161800417280</t>
  </si>
  <si>
    <t>RT @maryinkenora: #oers14 I have to go home and change everything about my way of thinking after being impacted by Dr. Allan Luke and Jean …</t>
  </si>
  <si>
    <t>Thu Feb 20 21:59:31 +0000 2014</t>
  </si>
  <si>
    <t>http://twitter.com/CarolCampbell4/statuses/436621161800417280</t>
  </si>
  <si>
    <t>{"symbols":[],"urls":[],"hashtags":[{"text":"oers14","indices":[18,25]}],"user_mentions":[{"id":19246938,"name":"mary cunningham","indices":[3,16],"screen_name":"maryinkenora","id_str":"19246938"}]}</t>
  </si>
  <si>
    <t>436621096780324864</t>
  </si>
  <si>
    <t>RT @KNAER_RECRAE: #OERS14 what a great couple of days! made new connections, learned and shared a lot! Great keynote by Sandra Nutley to ca…</t>
  </si>
  <si>
    <t>Thu Feb 20 21:59:16 +0000 2014</t>
  </si>
  <si>
    <t>http://twitter.com/CarolCampbell4/statuses/436621096780324864</t>
  </si>
  <si>
    <t>{"symbols":[],"urls":[],"hashtags":[{"text":"OERS14","indices":[18,25]}],"user_mentions":[{"id":1020257364,"name":"KNAER-RECRAE","indices":[3,16],"screen_name":"KNAER_RECRAE","id_str":"1020257364"}]}</t>
  </si>
  <si>
    <t>436601471669243905</t>
  </si>
  <si>
    <t>elin_gwyn</t>
  </si>
  <si>
    <t>"@KNAER_RECRAE: #OERS14  great couple of days! made new connections, learned and shared a lot! Great keynote by Sandra Nutley to cap it off"</t>
  </si>
  <si>
    <t>Thu Feb 20 20:41:17 +0000 2014</t>
  </si>
  <si>
    <t>&lt;a href="http://blackberry.com/twitter" rel="nofollow"&gt;Twitter for BlackBerry®&lt;/a&gt;</t>
  </si>
  <si>
    <t>http://pbs.twimg.com/profile_images/2179214932/Elin_Gwyn_normal.jpg</t>
  </si>
  <si>
    <t>http://twitter.com/elin_gwyn/statuses/436601471669243905</t>
  </si>
  <si>
    <t>{"symbols":[],"urls":[],"hashtags":[{"text":"OERS14","indices":[16,23]}],"user_mentions":[{"id":1020257364,"name":"KNAER-RECRAE","indices":[1,14],"screen_name":"KNAER_RECRAE","id_str":"1020257364"}]}</t>
  </si>
  <si>
    <t>436599506051018753</t>
  </si>
  <si>
    <t>adrossis</t>
  </si>
  <si>
    <t>@abbaspeaks likewise. Next time we should meet face to face :) Have a great rest of your day.  #oers14</t>
  </si>
  <si>
    <t>Thu Feb 20 20:33:28 +0000 2014</t>
  </si>
  <si>
    <t>abbaspeaks</t>
  </si>
  <si>
    <t>436595253911359488</t>
  </si>
  <si>
    <t>&lt;a href="http://www.hootsuite.com" rel="nofollow"&gt;HootSuite&lt;/a&gt;</t>
  </si>
  <si>
    <t>http://pbs.twimg.com/profile_images/378800000573670417/df2d17a095315a2723a8c440dc790591_normal.jpeg</t>
  </si>
  <si>
    <t>http://twitter.com/adrossis/statuses/436599506051018753</t>
  </si>
  <si>
    <t>{"symbols":[],"urls":[],"hashtags":[{"text":"oers14","indices":[95,102]}],"user_mentions":[{"id":203543496,"name":"/-\\ l i @bbas","indices":[0,11],"screen_name":"abbaspeaks","id_str":"203543496"}]}</t>
  </si>
  <si>
    <t>436596281171931136</t>
  </si>
  <si>
    <t>#OERS14 what a great couple of days! made new connections, learned and shared a lot! Great keynote by Sandra Nutley to cap it off</t>
  </si>
  <si>
    <t>Thu Feb 20 20:20:39 +0000 2014</t>
  </si>
  <si>
    <t>http://twitter.com/KNAER_RECRAE/statuses/436596281171931136</t>
  </si>
  <si>
    <t>{"symbols":[],"urls":[],"hashtags":[{"text":"OERS14","indices":[0,7]}],"user_mentions":[]}</t>
  </si>
  <si>
    <t>@adrossis that was an epic end #OERS14 great connecting with you and thanks for al the insight :)</t>
  </si>
  <si>
    <t>Thu Feb 20 20:16:34 +0000 2014</t>
  </si>
  <si>
    <t>436588044339400704</t>
  </si>
  <si>
    <t>&lt;a href="https://about.twitter.com/products/tweetdeck" rel="nofollow"&gt;TweetDeck&lt;/a&gt;</t>
  </si>
  <si>
    <t>http://pbs.twimg.com/profile_images/420650358310838272/SYeVCvzi_normal.jpeg</t>
  </si>
  <si>
    <t>http://twitter.com/abbaspeaks/statuses/436595253911359488</t>
  </si>
  <si>
    <t>{"symbols":[],"urls":[],"hashtags":[{"text":"OERS14","indices":[31,38]}],"user_mentions":[{"id":17095178,"name":"Anita Drossis","indices":[0,9],"screen_name":"adrossis","id_str":"17095178"}]}</t>
  </si>
  <si>
    <t>436594707649810432</t>
  </si>
  <si>
    <t>i2Learn</t>
  </si>
  <si>
    <t>RT @drcathybruce: #OERS14 Student efficacy (belief that they can do well) is crucial to math performance - #PISA results 2012</t>
  </si>
  <si>
    <t>Thu Feb 20 20:14:24 +0000 2014</t>
  </si>
  <si>
    <t>http://pbs.twimg.com/profile_images/416769781530779648/YW6e5sCB_normal.jpeg</t>
  </si>
  <si>
    <t>http://twitter.com/i2Learn/statuses/436594707649810432</t>
  </si>
  <si>
    <t>{"symbols":[],"urls":[],"hashtags":[{"text":"OERS14","indices":[18,25]},{"text":"PISA","indices":[107,112]}],"user_mentions":[{"id":1264968134,"name":"Cathy Bruce","indices":[3,16],"screen_name":"drcathybruce","id_str":"1264968134"}]}</t>
  </si>
  <si>
    <t>436594596014211074</t>
  </si>
  <si>
    <t>RT @OhMissAcosta: Flip the question: What are the messages you would give to researchers regarding how to make their research accessible to…</t>
  </si>
  <si>
    <t>Thu Feb 20 20:13:57 +0000 2014</t>
  </si>
  <si>
    <t>http://twitter.com/i2Learn/statuses/436594596014211074</t>
  </si>
  <si>
    <t>{"symbols":[],"urls":[],"hashtags":[{"text":"OERS14","indices":[139,140]}],"user_mentions":[{"id":317175652,"name":"Alisa Acosta","indices":[3,16],"screen_name":"OhMissAcosta","id_str":"317175652"}]}</t>
  </si>
  <si>
    <t>436594410252292097</t>
  </si>
  <si>
    <t>annemariepetras</t>
  </si>
  <si>
    <t>RT @_DrDi: How to keep research "off the shelf"? How can we integrate research into practice? #OERS14</t>
  </si>
  <si>
    <t>Thu Feb 20 20:13:13 +0000 2014</t>
  </si>
  <si>
    <t>&lt;a href="http://twitter.com/download/iphone" rel="nofollow"&gt;Twitter for iPhone&lt;/a&gt;</t>
  </si>
  <si>
    <t>http://pbs.twimg.com/profile_images/3494629493/e3c6bbe439edae00e31f6a24695a8686_normal.jpeg</t>
  </si>
  <si>
    <t>http://twitter.com/annemariepetras/statuses/436594410252292097</t>
  </si>
  <si>
    <t>{"symbols":[],"urls":[],"hashtags":[{"text":"OERS14","indices":[94,101]}],"user_mentions":[{"id":298888460,"name":"Diana Petrarca","indices":[3,9],"screen_name":"_DrDi","id_str":"298888460"}]}</t>
  </si>
  <si>
    <t>436594290882396160</t>
  </si>
  <si>
    <t>RT @adrossis: Highlights of full-day kindergarten research:  http://t.co/IoA8WpmcVy #OERS14</t>
  </si>
  <si>
    <t>Thu Feb 20 20:12:45 +0000 2014</t>
  </si>
  <si>
    <t>http://twitter.com/annemariepetras/statuses/436594290882396160</t>
  </si>
  <si>
    <t>{"symbols":[],"urls":[{"expanded_url":"http://www.edu.gov.on.ca/kindergarten/fdk-infographic.html","indices":[61,83],"display_url":"edu.gov.on.ca/kindergarten/f\u2026","url":"http://t.co/IoA8WpmcVy"}],"hashtags":[{"text":"OERS14","indices":[84,91]}],"user_mentions":[{"id":17095178,"name":"Anita Drossis","indices":[3,12],"screen_name":"adrossis","id_str":"17095178"}]}</t>
  </si>
  <si>
    <t>436594219679895552</t>
  </si>
  <si>
    <t>RT @KNAER_RECRAE: Looking for education resources in French on various subjects? Check out http://t.co/zlnPXIMNlH #oers14 @OISENews @wester…</t>
  </si>
  <si>
    <t>Thu Feb 20 20:12:28 +0000 2014</t>
  </si>
  <si>
    <t>http://twitter.com/annemariepetras/statuses/436594219679895552</t>
  </si>
  <si>
    <t>{"symbols":[],"urls":[{"expanded_url":"http://edusourceontario.com","indices":[91,113],"display_url":"edusourceontario.com","url":"http://t.co/zlnPXIMNlH"}],"hashtags":[{"text":"oers14","indices":[114,121]}],"user_mentions":[{"id":1020257364,"name":"KNAER-RECRAE","indices":[3,16],"screen_name":"KNAER_RECRAE","id_str":"1020257364"},{"id":120129298,"name":"OISE News","indices":[122,131],"screen_name":"OISENews","id_str":"120129298"},{"id":68163264,"name":"Western - Fac of Ed","indices":[132,140],"screen_name":"westernuEdu","id_str":"68163264"}]}</t>
  </si>
  <si>
    <t>436591117879242752</t>
  </si>
  <si>
    <t>CheyRatnam</t>
  </si>
  <si>
    <t>Gold medal for our hockey team! #Sochi #Hockey #Overtime #GoldMedalGame #GoCanadaGo #GreatGame #OERS14</t>
  </si>
  <si>
    <t>Thu Feb 20 20:00:08 +0000 2014</t>
  </si>
  <si>
    <t>http://pbs.twimg.com/profile_images/2194358975/167567_497916399444_506294444_5790367_995096_n_normal.jpg</t>
  </si>
  <si>
    <t>http://twitter.com/CheyRatnam/statuses/436591117879242752</t>
  </si>
  <si>
    <t>{"symbols":[],"urls":[],"hashtags":[{"text":"Sochi","indices":[32,38]},{"text":"Hockey","indices":[39,46]},{"text":"Overtime","indices":[47,56]},{"text":"GoldMedalGame","indices":[57,71]},{"text":"GoCanadaGo","indices":[72,83]},{"text":"GreatGame","indices":[84,94]},{"text":"OERS14","indices":[95,102]}],"user_mentions":[]}</t>
  </si>
  <si>
    <t>436589144257482752</t>
  </si>
  <si>
    <t>That's the perfect end to #OERS14 Game Canada...See ya people!</t>
  </si>
  <si>
    <t>Thu Feb 20 19:52:18 +0000 2014</t>
  </si>
  <si>
    <t>http://twitter.com/abbaspeaks/statuses/436589144257482752</t>
  </si>
  <si>
    <t>{"symbols":[],"urls":[],"hashtags":[{"text":"OERS14","indices":[26,33]}],"user_mentions":[]}</t>
  </si>
  <si>
    <t>Great symposium. Thanks #oers14</t>
  </si>
  <si>
    <t>Thu Feb 20 19:47:55 +0000 2014</t>
  </si>
  <si>
    <t>http://twitter.com/adrossis/statuses/436588044339400704</t>
  </si>
  <si>
    <t>{"symbols":[],"urls":[],"hashtags":[{"text":"oers14","indices":[24,31]}],"user_mentions":[]}</t>
  </si>
  <si>
    <t>436587245873557504</t>
  </si>
  <si>
    <t>OhMissAcosta</t>
  </si>
  <si>
    <t>The Alliance for Useful Evidence champions the use of evidence in social policy and practice. http://t.co/Hp7RWd6UFH #OERS14</t>
  </si>
  <si>
    <t>Thu Feb 20 19:44:45 +0000 2014</t>
  </si>
  <si>
    <t>http://pbs.twimg.com/profile_images/2288215422/hpsgpfs8m7eeqnaprzjq_normal.jpeg</t>
  </si>
  <si>
    <t>http://twitter.com/OhMissAcosta/statuses/436587245873557504</t>
  </si>
  <si>
    <t>{"symbols":[],"urls":[{"expanded_url":"http://www.alliance4usefulevidence.org/#sthash.dFvBK6MR.dpuf","indices":[94,116],"display_url":"alliance4usefulevidence.org/#sthash.dFvBK6\u2026","url":"http://t.co/Hp7RWd6UFH"}],"hashtags":[{"text":"OERS14","indices":[117,124]}],"user_mentions":[]}</t>
  </si>
  <si>
    <t>436584262876147712</t>
  </si>
  <si>
    <t>maryinkenora</t>
  </si>
  <si>
    <t>#oers14 I have to go home and change everything about my way of thinking after being impacted by Dr. Allan Luke and Jean Phillips. Thank you</t>
  </si>
  <si>
    <t>Thu Feb 20 19:32:54 +0000 2014</t>
  </si>
  <si>
    <t>&lt;a href="https://mobile.twitter.com" rel="nofollow"&gt;Mobile Web (M5)&lt;/a&gt;</t>
  </si>
  <si>
    <t>http://pbs.twimg.com/profile_images/2401788588/acl9mwcsgj7x70i1nsa3_normal.jpeg</t>
  </si>
  <si>
    <t>http://twitter.com/maryinkenora/statuses/436584262876147712</t>
  </si>
  <si>
    <t>{"symbols":[],"urls":[],"hashtags":[{"text":"oers14","indices":[0,7]}],"user_mentions":[]}</t>
  </si>
  <si>
    <t>436583754950123520</t>
  </si>
  <si>
    <t>RT @OhMissAcosta: Nutley et al (2013) "What counts as good evidence?": http://t.co/ZpE5TZ3Vkf #OERS14</t>
  </si>
  <si>
    <t>Thu Feb 20 19:30:53 +0000 2014</t>
  </si>
  <si>
    <t>http://twitter.com/adrossis/statuses/436583754950123520</t>
  </si>
  <si>
    <t>{"symbols":[],"urls":[{"expanded_url":"http://research-repository.st-andrews.ac.uk/bitstream/10023/3518/1/What_Counts_as_Good_Evidence_published_version.pdf","indices":[71,93],"display_url":"research-repository.st-andrews.ac.uk/bitstream/1002\u2026","url":"http://t.co/ZpE5TZ3Vkf"}],"hashtags":[{"text":"OERS14","indices":[94,101]}],"user_mentions":[{"id":317175652,"name":"Alisa Acosta","indices":[3,16],"screen_name":"OhMissAcosta","id_str":"317175652"}]}</t>
  </si>
  <si>
    <t>436583414020325377</t>
  </si>
  <si>
    <t>The key question re: what counts as evidence is not “does it work,” but “does it work here? #OERS14</t>
  </si>
  <si>
    <t>Thu Feb 20 19:29:31 +0000 2014</t>
  </si>
  <si>
    <t>http://twitter.com/OhMissAcosta/statuses/436583414020325377</t>
  </si>
  <si>
    <t>{"symbols":[],"urls":[],"hashtags":[{"text":"OERS14","indices":[92,99]}],"user_mentions":[]}</t>
  </si>
  <si>
    <t>436582697331212288</t>
  </si>
  <si>
    <t>Nutley et al (2013) Matrix of evidence to address various aspects of ‘does this work?’ #OERS14 http://t.co/PaNMSEbCQi</t>
  </si>
  <si>
    <t>Thu Feb 20 19:26:41 +0000 2014</t>
  </si>
  <si>
    <t>http://twitter.com/OhMissAcosta/statuses/436582697331212288</t>
  </si>
  <si>
    <t>{"symbols":[],"urls":[],"hashtags":[{"text":"OERS14","indices":[87,94]}],"media":[{"sizes":{"small":{"w":340,"resize":"fit","h":248},"thumb":{"w":150,"resize":"crop","h":150},"large":{"w":877,"resize":"fit","h":640},"medium":{"w":600,"resize":"fit","h":438}},"id":436582697339600896,"media_url_https":"https://pbs.twimg.com/media/Bg8Npm4CQAARkzU.png","media_url":"http://pbs.twimg.com/media/Bg8Npm4CQAARkzU.png","expanded_url":"http://twitter.com/OhMissAcosta/status/436582697331212288/photo/1","indices":[95,117],"id_str":"436582697339600896","type":"photo","display_url":"pic.twitter.com/PaNMSEbCQi","url":"http://t.co/PaNMSEbCQi"}],"user_mentions":[]}</t>
  </si>
  <si>
    <t>436582522693382144</t>
  </si>
  <si>
    <t>#GoCanadaGo RT @abbaspeaks: Score score score.. Its 2 2...woot woot..#oers14 !</t>
  </si>
  <si>
    <t>Thu Feb 20 19:25:59 +0000 2014</t>
  </si>
  <si>
    <t>436581223511490562</t>
  </si>
  <si>
    <t>http://twitter.com/adrossis/statuses/436582522693382144</t>
  </si>
  <si>
    <t>{"symbols":[],"urls":[],"hashtags":[{"text":"GoCanadaGo","indices":[0,11]},{"text":"oers14","indices":[69,76]}],"user_mentions":[{"id":203543496,"name":"/-\\ l i @bbas","indices":[15,26],"screen_name":"abbaspeaks","id_str":"203543496"}]}</t>
  </si>
  <si>
    <t>436581814589599744</t>
  </si>
  <si>
    <t>Nutley et al (2013) "What counts as good evidence?": http://t.co/ZpE5TZ3Vkf #OERS14</t>
  </si>
  <si>
    <t>Thu Feb 20 19:23:10 +0000 2014</t>
  </si>
  <si>
    <t>http://twitter.com/OhMissAcosta/statuses/436581814589599744</t>
  </si>
  <si>
    <t>{"symbols":[],"urls":[{"expanded_url":"http://research-repository.st-andrews.ac.uk/bitstream/10023/3518/1/What_Counts_as_Good_Evidence_published_version.pdf","indices":[53,75],"display_url":"research-repository.st-andrews.ac.uk/bitstream/1002\u2026","url":"http://t.co/ZpE5TZ3Vkf"}],"hashtags":[{"text":"OERS14","indices":[76,83]}],"user_mentions":[]}</t>
  </si>
  <si>
    <t>436581481289220096</t>
  </si>
  <si>
    <t>RT @OhMissAcosta: "[How] does adding the label “evidence-based” to a research report affect its uptake by policy-makers?” Sandra Nutley #OE…</t>
  </si>
  <si>
    <t>Thu Feb 20 19:21:51 +0000 2014</t>
  </si>
  <si>
    <t>http://twitter.com/KNAER_RECRAE/statuses/436581481289220096</t>
  </si>
  <si>
    <t>{"symbols":[],"urls":[],"hashtags":[{"text":"OERS14","indices":[136,140]}],"user_mentions":[{"id":317175652,"name":"Alisa Acosta","indices":[3,16],"screen_name":"OhMissAcosta","id_str":"317175652"}]}</t>
  </si>
  <si>
    <t>Score score score.. Its 2 2...woot woot..#oers14 !</t>
  </si>
  <si>
    <t>Thu Feb 20 19:20:49 +0000 2014</t>
  </si>
  <si>
    <t>http://twitter.com/abbaspeaks/statuses/436581223511490562</t>
  </si>
  <si>
    <t>{"symbols":[],"urls":[],"hashtags":[{"text":"oers14","indices":[41,48]}],"user_mentions":[]}</t>
  </si>
  <si>
    <t>436581209221910528</t>
  </si>
  <si>
    <t>"[How] does adding the label “evidence-based” to a research report affect its uptake by policy-makers?” Sandra Nutley #OERS14</t>
  </si>
  <si>
    <t>Thu Feb 20 19:20:46 +0000 2014</t>
  </si>
  <si>
    <t>http://twitter.com/OhMissAcosta/statuses/436581209221910528</t>
  </si>
  <si>
    <t>{"symbols":[],"urls":[],"hashtags":[{"text":"OERS14","indices":[118,125]}],"user_mentions":[]}</t>
  </si>
  <si>
    <t>436579955372089345</t>
  </si>
  <si>
    <t>JhonelMorvan</t>
  </si>
  <si>
    <t>Some interesting findings in regards to FDK at #OERS14.</t>
  </si>
  <si>
    <t>Thu Feb 20 19:15:47 +0000 2014</t>
  </si>
  <si>
    <t>http://pbs.twimg.com/profile_images/2026827813/Mr_Speaker_normal.jpg</t>
  </si>
  <si>
    <t>http://twitter.com/JhonelMorvan/statuses/436579955372089345</t>
  </si>
  <si>
    <t>{"symbols":[],"urls":[],"hashtags":[{"text":"OERS14","indices":[47,54]}],"user_mentions":[]}</t>
  </si>
  <si>
    <t>436579252293869568</t>
  </si>
  <si>
    <t>GerriGershon</t>
  </si>
  <si>
    <t>#oers14 Only 29% of kids who remain aggressive throughout school graduate form high school</t>
  </si>
  <si>
    <t>Thu Feb 20 19:12:59 +0000 2014</t>
  </si>
  <si>
    <t>http://pbs.twimg.com/profile_images/1131057578/GerriGershoncoloursmall_normal.jpg</t>
  </si>
  <si>
    <t>http://twitter.com/GerriGershon/statuses/436579252293869568</t>
  </si>
  <si>
    <t>436578751220940800</t>
  </si>
  <si>
    <t>AmaniElrofaie</t>
  </si>
  <si>
    <t>Haven't been tweeting bc I'm listening to a panel that lights fireworks in my brain! #OERS14 #mentalhealth #intervention #prevention</t>
  </si>
  <si>
    <t>Thu Feb 20 19:11:00 +0000 2014</t>
  </si>
  <si>
    <t>loc: 43.6549059,-79.3830877</t>
  </si>
  <si>
    <t>http://pbs.twimg.com/profile_images/378800000263129784/0761da68796b3351af43e2a94a41dc92_normal.jpeg</t>
  </si>
  <si>
    <t>http://twitter.com/AmaniElrofaie/statuses/436578751220940800</t>
  </si>
  <si>
    <t>{"symbols":[],"urls":[],"hashtags":[{"text":"OERS14","indices":[85,92]},{"text":"mentalhealth","indices":[93,106]},{"text":"intervention","indices":[107,120]},{"text":"prevention","indices":[121,132]}],"user_mentions":[]}</t>
  </si>
  <si>
    <t>436578728886292481</t>
  </si>
  <si>
    <t>fdelk_nmc</t>
  </si>
  <si>
    <t>Clyne: best sites for beststart child/family centres - attached to libraries, community/recreation centres,  parks-location matters #OERS14</t>
  </si>
  <si>
    <t>Thu Feb 20 19:10:54 +0000 2014</t>
  </si>
  <si>
    <t>&lt;a href="http://twitter.com/#!/download/ipad" rel="nofollow"&gt;Twitter for iPad&lt;/a&gt;</t>
  </si>
  <si>
    <t>http://pbs.twimg.com/profile_images/378800000724150004/557d9fa1b4f1da3975a2c66a494f6a2c_normal.jpeg</t>
  </si>
  <si>
    <t>http://twitter.com/fdelk_nmc/statuses/436578728886292481</t>
  </si>
  <si>
    <t>{"symbols":[],"urls":[],"hashtags":[{"text":"OERS14","indices":[132,139]}],"user_mentions":[]}</t>
  </si>
  <si>
    <t>436578408424669184</t>
  </si>
  <si>
    <t>lisacollimore</t>
  </si>
  <si>
    <t>Powerful messages by Dr.Jenkins on the benefits of FDK and developmental health. Wow. #OERS14</t>
  </si>
  <si>
    <t>Thu Feb 20 19:09:38 +0000 2014</t>
  </si>
  <si>
    <t>http://pbs.twimg.com/profile_images/378800000862958518/QRwroA5s_normal.jpeg</t>
  </si>
  <si>
    <t>http://twitter.com/lisacollimore/statuses/436578408424669184</t>
  </si>
  <si>
    <t>{"symbols":[],"urls":[],"hashtags":[{"text":"OERS14","indices":[86,93]}],"user_mentions":[]}</t>
  </si>
  <si>
    <t>436577851270529024</t>
  </si>
  <si>
    <t>OfficialAnnaHo</t>
  </si>
  <si>
    <t>RT @CheyRatnam: I don't like this "#AtRisk #youth" thing. I like **At #Potential** or **Youth in &amp;amp;/or experiencing 'at risk' situations.** …</t>
  </si>
  <si>
    <t>Thu Feb 20 19:07:25 +0000 2014</t>
  </si>
  <si>
    <t>http://pbs.twimg.com/profile_images/434370028931014658/NDyAbDFg_normal.jpeg</t>
  </si>
  <si>
    <t>http://twitter.com/OfficialAnnaHo/statuses/436577851270529024</t>
  </si>
  <si>
    <t>{"symbols":[],"urls":[],"hashtags":[{"text":"AtRisk","indices":[35,42]},{"text":"youth","indices":[43,49]},{"text":"Potential","indices":[70,80]},{"text":"language","indices":[143,144]},{"text":"OERS14","indices":[143,144]}],"user_mentions":[{"id":490451340,"name":"Cheyanne Ratnam ","indices":[3,14],"screen_name":"CheyRatnam","id_str":"490451340"}]}</t>
  </si>
  <si>
    <t>436577253536059392</t>
  </si>
  <si>
    <t>Thanks everyone at #OERS14 this was awesome.</t>
  </si>
  <si>
    <t>Thu Feb 20 19:05:03 +0000 2014</t>
  </si>
  <si>
    <t>http://twitter.com/abbaspeaks/statuses/436577253536059392</t>
  </si>
  <si>
    <t>{"symbols":[],"urls":[],"hashtags":[{"text":"OERS14","indices":[19,26]}],"user_mentions":[]}</t>
  </si>
  <si>
    <t>436577105712001024</t>
  </si>
  <si>
    <t>Thu Feb 20 19:04:27 +0000 2014</t>
  </si>
  <si>
    <t>http://twitter.com/OfficialAnnaHo/statuses/436577105712001024</t>
  </si>
  <si>
    <t>436576824198692864</t>
  </si>
  <si>
    <t>Thu Feb 20 19:03:20 +0000 2014</t>
  </si>
  <si>
    <t>http://twitter.com/CheyRatnam/statuses/436576824198692864</t>
  </si>
  <si>
    <t>436576571428986880</t>
  </si>
  <si>
    <t>Extreme childhood adversity and early physical aggression traits highly predictive of later life mental health vulnerabilities #OERS14</t>
  </si>
  <si>
    <t>Thu Feb 20 19:02:20 +0000 2014</t>
  </si>
  <si>
    <t>http://twitter.com/fdelk_nmc/statuses/436576571428986880</t>
  </si>
  <si>
    <t>{"symbols":[],"urls":[],"hashtags":[{"text":"OERS14","indices":[127,134]}],"user_mentions":[]}</t>
  </si>
  <si>
    <t>436573878593519616</t>
  </si>
  <si>
    <t>Ppl talking about #diversity &amp;amp; #equity yet  also speak about cultural competency. #CONTRADICTIONS #OERS14 Let's talk about Cultural HUMILITY</t>
  </si>
  <si>
    <t>Thu Feb 20 18:51:38 +0000 2014</t>
  </si>
  <si>
    <t>http://twitter.com/CheyRatnam/statuses/436573878593519616</t>
  </si>
  <si>
    <t>{"symbols":[],"urls":[],"hashtags":[{"text":"diversity","indices":[18,28]},{"text":"equity","indices":[35,42]},{"text":"CONTRADICTIONS","indices":[86,101]},{"text":"OERS14","indices":[102,109]}],"user_mentions":[]}</t>
  </si>
  <si>
    <t>436572730549215233</t>
  </si>
  <si>
    <t>Great practices on the ground re: edu. Refreshing to know some folks  operationalize #AOP (anti-oppressive practice). #OERS14</t>
  </si>
  <si>
    <t>Thu Feb 20 18:47:04 +0000 2014</t>
  </si>
  <si>
    <t>http://twitter.com/CheyRatnam/statuses/436572730549215233</t>
  </si>
  <si>
    <t>{"symbols":[],"urls":[],"hashtags":[{"text":"AOP","indices":[85,89]},{"text":"OERS14","indices":[118,125]}],"user_mentions":[]}</t>
  </si>
  <si>
    <t>436572400071626752</t>
  </si>
  <si>
    <t>O3atORION</t>
  </si>
  <si>
    <t>We are wrapping up! Thank you for an amazing 2 days :) #oers14</t>
  </si>
  <si>
    <t>Thu Feb 20 18:45:45 +0000 2014</t>
  </si>
  <si>
    <t>http://pbs.twimg.com/profile_images/2631441533/dd0ebcbc33a90ccdddc419f43d06c8f4_normal.jpeg</t>
  </si>
  <si>
    <t>http://twitter.com/O3atORION/statuses/436572400071626752</t>
  </si>
  <si>
    <t>{"symbols":[],"urls":[],"hashtags":[{"text":"oers14","indices":[55,62]}],"user_mentions":[]}</t>
  </si>
  <si>
    <t>436572291485290496</t>
  </si>
  <si>
    <t>@_DrDi pleasure's mind...sent you a #LinkedIn invite..cheers! #oers14</t>
  </si>
  <si>
    <t>Thu Feb 20 18:45:20 +0000 2014</t>
  </si>
  <si>
    <t>_DrDi</t>
  </si>
  <si>
    <t>436572023574519808</t>
  </si>
  <si>
    <t>http://twitter.com/abbaspeaks/statuses/436572291485290496</t>
  </si>
  <si>
    <t>{"symbols":[],"urls":[],"hashtags":[{"text":"LinkedIn","indices":[36,45]},{"text":"oers14","indices":[62,69]}],"user_mentions":[{"id":298888460,"name":"Diana Petrarca","indices":[0,6],"screen_name":"_DrDi","id_str":"298888460"}]}</t>
  </si>
  <si>
    <t>436571495205453824</t>
  </si>
  <si>
    <t>Thu Feb 20 18:42:10 +0000 2014</t>
  </si>
  <si>
    <t>http://twitter.com/CheyRatnam/statuses/436571495205453824</t>
  </si>
  <si>
    <t>436571242251190272</t>
  </si>
  <si>
    <t>Thu Feb 20 18:41:09 +0000 2014</t>
  </si>
  <si>
    <t>http://twitter.com/lisacollimore/statuses/436571242251190272</t>
  </si>
  <si>
    <t>436571235590627328</t>
  </si>
  <si>
    <t>Thu Feb 20 18:41:08 +0000 2014</t>
  </si>
  <si>
    <t>http://twitter.com/KNAER_RECRAE/statuses/436571235590627328</t>
  </si>
  <si>
    <t>436571180456488960</t>
  </si>
  <si>
    <t>Thu Feb 20 18:40:55 +0000 2014</t>
  </si>
  <si>
    <t>http://twitter.com/KNAER_RECRAE/statuses/436571180456488960</t>
  </si>
  <si>
    <t>436571021391716352</t>
  </si>
  <si>
    <t>Highlights of full-day kindergarten research:  http://t.co/IoA8WpmcVy #OERS14</t>
  </si>
  <si>
    <t>Thu Feb 20 18:40:17 +0000 2014</t>
  </si>
  <si>
    <t>http://twitter.com/adrossis/statuses/436571021391716352</t>
  </si>
  <si>
    <t>{"symbols":[],"urls":[{"expanded_url":"http://www.edu.gov.on.ca/kindergarten/fdk-infographic.html","indices":[47,69],"display_url":"edu.gov.on.ca/kindergarten/f\u2026","url":"http://t.co/IoA8WpmcVy"}],"hashtags":[{"text":"OERS14","indices":[70,77]}],"user_mentions":[]}</t>
  </si>
  <si>
    <t>436571016127848448</t>
  </si>
  <si>
    <t>#oers14 To do effective research we need to be able to share personal information re kids across groups. Protection of privacy hindering</t>
  </si>
  <si>
    <t>Thu Feb 20 18:40:16 +0000 2014</t>
  </si>
  <si>
    <t>http://twitter.com/GerriGershon/statuses/436571016127848448</t>
  </si>
  <si>
    <t>436569902720098307</t>
  </si>
  <si>
    <t>RT @adrossis: Parents need to be included in the planning for programming in early childhood programs! @Graham_Clyne #OERS14</t>
  </si>
  <si>
    <t>Thu Feb 20 18:35:50 +0000 2014</t>
  </si>
  <si>
    <t>http://twitter.com/abbaspeaks/statuses/436569902720098307</t>
  </si>
  <si>
    <t>{"symbols":[],"urls":[],"hashtags":[{"text":"OERS14","indices":[117,124]}],"user_mentions":[{"id":17095178,"name":"Anita Drossis","indices":[3,12],"screen_name":"adrossis","id_str":"17095178"},{"id":742873250,"name":"Graham Clyne","indices":[103,116],"screen_name":"Graham_Clyne","id_str":"742873250"}]}</t>
  </si>
  <si>
    <t>436569751012532224</t>
  </si>
  <si>
    <t>How to keep research "off the shelf"? How can we integrate research into practice? #OERS14</t>
  </si>
  <si>
    <t>Thu Feb 20 18:35:14 +0000 2014</t>
  </si>
  <si>
    <t>http://pbs.twimg.com/profile_images/3393181171/73f9dff5a8bd9b34ef0dc66f07b43da6_normal.jpeg</t>
  </si>
  <si>
    <t>http://twitter.com/_DrDi/statuses/436569751012532224</t>
  </si>
  <si>
    <t>{"symbols":[],"urls":[],"hashtags":[{"text":"OERS14","indices":[83,90]}],"user_mentions":[]}</t>
  </si>
  <si>
    <t>436569520673538049</t>
  </si>
  <si>
    <t>@Graham_Clyne is dispelling myths using data not anecdotes ... How refreshing! #OERS14</t>
  </si>
  <si>
    <t>Thu Feb 20 18:34:19 +0000 2014</t>
  </si>
  <si>
    <t>Graham_Clyne</t>
  </si>
  <si>
    <t>http://twitter.com/lisacollimore/statuses/436569520673538049</t>
  </si>
  <si>
    <t>{"symbols":[],"urls":[],"hashtags":[{"text":"OERS14","indices":[79,86]}],"user_mentions":[{"id":742873250,"name":"Graham Clyne","indices":[0,13],"screen_name":"Graham_Clyne","id_str":"742873250"}]}</t>
  </si>
  <si>
    <t>436569292377571329</t>
  </si>
  <si>
    <t>Parents need to be included in the planning for programming in early childhood programs! @Graham_Clyne #OERS14</t>
  </si>
  <si>
    <t>Thu Feb 20 18:33:25 +0000 2014</t>
  </si>
  <si>
    <t>http://twitter.com/adrossis/statuses/436569292377571329</t>
  </si>
  <si>
    <t>{"symbols":[],"urls":[],"hashtags":[{"text":"OERS14","indices":[103,110]}],"user_mentions":[{"id":742873250,"name":"Graham Clyne","indices":[89,102],"screen_name":"Graham_Clyne","id_str":"742873250"}]}</t>
  </si>
  <si>
    <t>436569148349747200</t>
  </si>
  <si>
    <t>Children in care: lack of permanency (increased residential changes) = disengagement w/ school system= falling behind #OERS14</t>
  </si>
  <si>
    <t>Thu Feb 20 18:32:50 +0000 2014</t>
  </si>
  <si>
    <t>http://twitter.com/CheyRatnam/statuses/436569148349747200</t>
  </si>
  <si>
    <t>436568676158816256</t>
  </si>
  <si>
    <t>RT @_DrDi: Great presentation by @Graham_Clyne dispelling myths using the research--yay! Using research to inform programming. #OERS14</t>
  </si>
  <si>
    <t>Thu Feb 20 18:30:58 +0000 2014</t>
  </si>
  <si>
    <t>http://twitter.com/adrossis/statuses/436568676158816256</t>
  </si>
  <si>
    <t>{"symbols":[],"urls":[],"hashtags":[{"text":"OERS14","indices":[127,134]}],"user_mentions":[{"id":298888460,"name":"Diana Petrarca","indices":[3,9],"screen_name":"_DrDi","id_str":"298888460"},{"id":742873250,"name":"Graham Clyne","indices":[33,46],"screen_name":"Graham_Clyne","id_str":"742873250"}]}</t>
  </si>
  <si>
    <t>436568504666714112</t>
  </si>
  <si>
    <t>Thu Feb 20 18:30:17 +0000 2014</t>
  </si>
  <si>
    <t>http://twitter.com/O3atORION/statuses/436568504666714112</t>
  </si>
  <si>
    <t>436568504498937857</t>
  </si>
  <si>
    <t>http://twitter.com/abbaspeaks/statuses/436568504498937857</t>
  </si>
  <si>
    <t>436568471594225664</t>
  </si>
  <si>
    <t>Great presentation by @Graham_Clyne dispelling myths using the research--yay! Using research to inform programming. #OERS14</t>
  </si>
  <si>
    <t>Thu Feb 20 18:30:09 +0000 2014</t>
  </si>
  <si>
    <t>http://twitter.com/_DrDi/statuses/436568471594225664</t>
  </si>
  <si>
    <t>{"symbols":[],"urls":[],"hashtags":[{"text":"OERS14","indices":[116,123]}],"user_mentions":[{"id":742873250,"name":"Graham Clyne","indices":[22,35],"screen_name":"Graham_Clyne","id_str":"742873250"}]}</t>
  </si>
  <si>
    <t>436568377809993729</t>
  </si>
  <si>
    <t>'12-'13: 25600 students were attached to #childwelfare system. 1/2 were crown wards; additional 13000 families were served by CAS #OERS14</t>
  </si>
  <si>
    <t>Thu Feb 20 18:29:46 +0000 2014</t>
  </si>
  <si>
    <t>http://twitter.com/CheyRatnam/statuses/436568377809993729</t>
  </si>
  <si>
    <t>{"symbols":[],"urls":[],"hashtags":[{"text":"childwelfare","indices":[41,54]},{"text":"OERS14","indices":[130,137]}],"user_mentions":[]}</t>
  </si>
  <si>
    <t>436567924598263808</t>
  </si>
  <si>
    <t>RT @OhMissAcosta: "Some things we know for a fact, some things we know a-fac-dotally” Graham Clyne #OERS14</t>
  </si>
  <si>
    <t>Thu Feb 20 18:27:58 +0000 2014</t>
  </si>
  <si>
    <t>http://twitter.com/abbaspeaks/statuses/436567924598263808</t>
  </si>
  <si>
    <t>{"symbols":[],"urls":[],"hashtags":[{"text":"OERS14","indices":[99,106]}],"user_mentions":[{"id":317175652,"name":"Alisa Acosta","indices":[3,16],"screen_name":"OhMissAcosta","id_str":"317175652"}]}</t>
  </si>
  <si>
    <t>436567752715681792</t>
  </si>
  <si>
    <t>DrKatinaPollock</t>
  </si>
  <si>
    <t>RT @CarolCampbell4: Graham Clyne: "Some things we know for a fact anecdotally" Not at #OERS14 &amp;amp; @KNAER_RECRAE @OISENews !</t>
  </si>
  <si>
    <t>Thu Feb 20 18:27:18 +0000 2014</t>
  </si>
  <si>
    <t>http://pbs.twimg.com/profile_images/378800000769246947/3a548e76741de390217e1421e5ba48af_normal.jpeg</t>
  </si>
  <si>
    <t>http://twitter.com/DrKatinaPollock/statuses/436567752715681792</t>
  </si>
  <si>
    <t>{"symbols":[],"urls":[],"hashtags":[{"text":"OERS14","indices":[86,93]}],"user_mentions":[{"id":300645437,"name":"Carol Campbell","indices":[3,18],"screen_name":"CarolCampbell4","id_str":"300645437"},{"id":1020257364,"name":"KNAER-RECRAE","indices":[100,113],"screen_name":"KNAER_RECRAE","id_str":"1020257364"},{"id":120129298,"name":"OISE News","indices":[114,123],"screen_name":"OISENews","id_str":"120129298"}]}</t>
  </si>
  <si>
    <t>436567719677132802</t>
  </si>
  <si>
    <t>RT @dberrill: #OERS14 Graham Clyne, Peel &amp;amp; Children Youth. "Some things we know for a fact anecdotally."</t>
  </si>
  <si>
    <t>Thu Feb 20 18:27:10 +0000 2014</t>
  </si>
  <si>
    <t>http://twitter.com/DrKatinaPollock/statuses/436567719677132802</t>
  </si>
  <si>
    <t>{"symbols":[],"urls":[],"hashtags":[{"text":"OERS14","indices":[14,21]}],"user_mentions":[{"id":513860172,"name":"Deborah Berrill ","indices":[3,12],"screen_name":"dberrill","id_str":"513860172"}]}</t>
  </si>
  <si>
    <t>436567501128749059</t>
  </si>
  <si>
    <t>Graham Clyne: "Some things we know for a fact anecdotally" Not at #OERS14 &amp;amp; @KNAER_RECRAE @OISENews !</t>
  </si>
  <si>
    <t>Thu Feb 20 18:26:17 +0000 2014</t>
  </si>
  <si>
    <t>http://twitter.com/CarolCampbell4/statuses/436567501128749059</t>
  </si>
  <si>
    <t>{"symbols":[],"urls":[],"hashtags":[{"text":"OERS14","indices":[66,73]}],"user_mentions":[{"id":1020257364,"name":"KNAER-RECRAE","indices":[80,93],"screen_name":"KNAER_RECRAE","id_str":"1020257364"},{"id":120129298,"name":"OISE News","indices":[94,103],"screen_name":"OISENews","id_str":"120129298"}]}</t>
  </si>
  <si>
    <t>436567428101726208</t>
  </si>
  <si>
    <t>dberrill</t>
  </si>
  <si>
    <t>#OERS14 Graham Clyne, Peel &amp;amp; Children Youth. "Some things we know for a fact anecdotally."</t>
  </si>
  <si>
    <t>Thu Feb 20 18:26:00 +0000 2014</t>
  </si>
  <si>
    <t>http://pbs.twimg.com/profile_images/3157212336/d1b0ae9af87b2eb4337416c4ad73773b_normal.jpeg</t>
  </si>
  <si>
    <t>http://twitter.com/dberrill/statuses/436567428101726208</t>
  </si>
  <si>
    <t>436567382975193088</t>
  </si>
  <si>
    <t>"Some things we know for a fact, some things we know a-fac-dotally” Graham Clyne #OERS14</t>
  </si>
  <si>
    <t>Thu Feb 20 18:25:49 +0000 2014</t>
  </si>
  <si>
    <t>http://twitter.com/OhMissAcosta/statuses/436567382975193088</t>
  </si>
  <si>
    <t>{"symbols":[],"urls":[],"hashtags":[{"text":"OERS14","indices":[81,88]}],"user_mentions":[]}</t>
  </si>
  <si>
    <t>436567145410232320</t>
  </si>
  <si>
    <t>#oers14 3 research projects in Peel have measurable impact on kids. Done with rigour.Results have been applied&amp;amp;practiced.</t>
  </si>
  <si>
    <t>Thu Feb 20 18:24:53 +0000 2014</t>
  </si>
  <si>
    <t>http://twitter.com/GerriGershon/statuses/436567145410232320</t>
  </si>
  <si>
    <t>436567131053101056</t>
  </si>
  <si>
    <t>#StrengthsPerspective utilized in  'Developmental Assets' Assessment. Gr8! Too often we focus on negatives &amp;amp;4get the assets yth have #OERS14</t>
  </si>
  <si>
    <t>Thu Feb 20 18:24:49 +0000 2014</t>
  </si>
  <si>
    <t>http://twitter.com/CheyRatnam/statuses/436567131053101056</t>
  </si>
  <si>
    <t>{"symbols":[],"urls":[],"hashtags":[{"text":"StrengthsPerspective","indices":[0,21]},{"text":"OERS14","indices":[137,144]}],"user_mentions":[]}</t>
  </si>
  <si>
    <t>436566490611867648</t>
  </si>
  <si>
    <t>Very impressive policy, practice &amp;amp; research for results RT @menardenis: #oers14 Great Job Paule, Francis &amp;amp; Jhonel! Proof is in the numbers!”</t>
  </si>
  <si>
    <t>Thu Feb 20 18:22:17 +0000 2014</t>
  </si>
  <si>
    <t>menardenis</t>
  </si>
  <si>
    <t>436565363577217024</t>
  </si>
  <si>
    <t>http://twitter.com/CarolCampbell4/statuses/436566490611867648</t>
  </si>
  <si>
    <t>{"symbols":[],"urls":[],"hashtags":[{"text":"oers14","indices":[76,83]}],"user_mentions":[{"id":16407557,"name":"Denis Ménard","indices":[63,74],"screen_name":"menardenis","id_str":"16407557"}]}</t>
  </si>
  <si>
    <t>436566026818686976</t>
  </si>
  <si>
    <t>Graham Clyne #oers14 "We actually applied research...speak to my Research Director about methods, she will melt your minds!" @KNAER_RECRAE</t>
  </si>
  <si>
    <t>Thu Feb 20 18:20:26 +0000 2014</t>
  </si>
  <si>
    <t>http://twitter.com/CarolCampbell4/statuses/436566026818686976</t>
  </si>
  <si>
    <t>{"symbols":[],"urls":[],"hashtags":[{"text":"oers14","indices":[13,20]}],"user_mentions":[{"id":1020257364,"name":"KNAER-RECRAE","indices":[125,138],"screen_name":"KNAER_RECRAE","id_str":"1020257364"}]}</t>
  </si>
  <si>
    <t>436565529562587137</t>
  </si>
  <si>
    <t>RT @GerriGershon: #oers14 Just heard about french language math coaching -now hearing from Jim Grieve about the Early Years at Research Sym…</t>
  </si>
  <si>
    <t>Thu Feb 20 18:18:27 +0000 2014</t>
  </si>
  <si>
    <t>http://twitter.com/DrKatinaPollock/statuses/436565529562587137</t>
  </si>
  <si>
    <t>{"symbols":[],"urls":[],"hashtags":[{"text":"oers14","indices":[18,25]}],"user_mentions":[{"id":50501959,"name":"Gerri Gershon","indices":[3,16],"screen_name":"GerriGershon","id_str":"50501959"}]}</t>
  </si>
  <si>
    <t>#oers14 Great Job Paule, Francis and Jhonel! The proof is in the numbers!</t>
  </si>
  <si>
    <t>Thu Feb 20 18:17:48 +0000 2014</t>
  </si>
  <si>
    <t>fr</t>
  </si>
  <si>
    <t>http://pbs.twimg.com/profile_images/2026055766/Denis_normal.jpg</t>
  </si>
  <si>
    <t>http://twitter.com/menardenis/statuses/436565363577217024</t>
  </si>
  <si>
    <t>436565215455358976</t>
  </si>
  <si>
    <t>RT @abbaspeaks: @CheyRatnam very powerful observation #OERS14 labelling can impact progress and perception.</t>
  </si>
  <si>
    <t>Thu Feb 20 18:17:13 +0000 2014</t>
  </si>
  <si>
    <t>http://twitter.com/CheyRatnam/statuses/436565215455358976</t>
  </si>
  <si>
    <t>{"symbols":[],"urls":[],"hashtags":[{"text":"OERS14","indices":[54,61]}],"user_mentions":[{"id":203543496,"name":"/-\\ l i @bbas","indices":[3,14],"screen_name":"abbaspeaks","id_str":"203543496"},{"id":490451340,"name":"Cheyanne Ratnam ","indices":[16,27],"screen_name":"CheyRatnam","id_str":"490451340"}]}</t>
  </si>
  <si>
    <t>436565193309433856</t>
  </si>
  <si>
    <t>RT @CarolCampbell4: Good point RT @CheyRatnam: I don't like this "#AtRisk #youth". I like **At #Potential** or **Youth in &amp;amp;/or experiencing…</t>
  </si>
  <si>
    <t>Thu Feb 20 18:17:07 +0000 2014</t>
  </si>
  <si>
    <t>http://twitter.com/CheyRatnam/statuses/436565193309433856</t>
  </si>
  <si>
    <t>{"symbols":[],"urls":[],"hashtags":[{"text":"AtRisk","indices":[66,73]},{"text":"youth","indices":[74,80]},{"text":"Potential","indices":[95,105]},{"text":"OERS14","indices":[143,144]}],"user_mentions":[{"id":300645437,"name":"Carol Campbell","indices":[3,18],"screen_name":"CarolCampbell4","id_str":"300645437"},{"id":490451340,"name":"Cheyanne Ratnam ","indices":[34,45],"screen_name":"CheyRatnam","id_str":"490451340"}]}</t>
  </si>
  <si>
    <t>436565008525578241</t>
  </si>
  <si>
    <t>Thu Feb 20 18:16:23 +0000 2014</t>
  </si>
  <si>
    <t>http://twitter.com/CarolCampbell4/statuses/436565008525578241</t>
  </si>
  <si>
    <t>436564990662033408</t>
  </si>
  <si>
    <t>Good point RT @CheyRatnam: I don't like this "#AtRisk #youth". I like **At #Potential** or **Youth in &amp;amp;/or experiencing 'at risk'.** #OERS14</t>
  </si>
  <si>
    <t>Thu Feb 20 18:16:19 +0000 2014</t>
  </si>
  <si>
    <t>436564160596705280</t>
  </si>
  <si>
    <t>http://twitter.com/CarolCampbell4/statuses/436564990662033408</t>
  </si>
  <si>
    <t>{"symbols":[],"urls":[],"hashtags":[{"text":"AtRisk","indices":[46,53]},{"text":"youth","indices":[54,60]},{"text":"Potential","indices":[75,85]},{"text":"OERS14","indices":[137,144]}],"user_mentions":[{"id":490451340,"name":"Cheyanne Ratnam ","indices":[14,25],"screen_name":"CheyRatnam","id_str":"490451340"}]}</t>
  </si>
  <si>
    <t>436564842221039616</t>
  </si>
  <si>
    <t>ShastaCH</t>
  </si>
  <si>
    <t>Thu Feb 20 18:15:44 +0000 2014</t>
  </si>
  <si>
    <t>http://pbs.twimg.com/profile_images/2272274611/5wd7gucvwq2weh35c02q_normal.jpeg</t>
  </si>
  <si>
    <t>http://twitter.com/ShastaCH/statuses/436564842221039616</t>
  </si>
  <si>
    <t>436564753415028736</t>
  </si>
  <si>
    <t>Thu Feb 20 18:15:22 +0000 2014</t>
  </si>
  <si>
    <t>http://twitter.com/ShastaCH/statuses/436564753415028736</t>
  </si>
  <si>
    <t>436564596216692736</t>
  </si>
  <si>
    <t>Math strategy includes giving students space to wonder, try, make mistakes and persist!: J Morvan frm French Language Math Coaching #oers14</t>
  </si>
  <si>
    <t>Thu Feb 20 18:14:45 +0000 2014</t>
  </si>
  <si>
    <t>loc: 43.65485348,-79.38298608</t>
  </si>
  <si>
    <t>http://twitter.com/ShastaCH/statuses/436564596216692736</t>
  </si>
  <si>
    <t>{"symbols":[],"urls":[],"hashtags":[{"text":"oers14","indices":[132,139]}],"user_mentions":[]}</t>
  </si>
  <si>
    <t>436564587194773504</t>
  </si>
  <si>
    <t>@CheyRatnam very powerful observation #OERS14 labelling can impact progress and perception.</t>
  </si>
  <si>
    <t>Thu Feb 20 18:14:43 +0000 2014</t>
  </si>
  <si>
    <t>http://twitter.com/abbaspeaks/statuses/436564587194773504</t>
  </si>
  <si>
    <t>{"symbols":[],"urls":[],"hashtags":[{"text":"OERS14","indices":[38,45]}],"user_mentions":[{"id":490451340,"name":"Cheyanne Ratnam ","indices":[0,11],"screen_name":"CheyRatnam","id_str":"490451340"}]}</t>
  </si>
  <si>
    <t>436564562868178945</t>
  </si>
  <si>
    <t>#oers14 Just heard about french language math coaching -now hearing from Jim Grieve about the Early Years at Research Symposium</t>
  </si>
  <si>
    <t>Thu Feb 20 18:14:37 +0000 2014</t>
  </si>
  <si>
    <t>http://twitter.com/GerriGershon/statuses/436564562868178945</t>
  </si>
  <si>
    <t>436564422744502272</t>
  </si>
  <si>
    <t>RT @_DrDi: Another important theme @ #OERS14 - one solution to complex issues? Nope! Back to "no magic bullet" from this am. One size does …</t>
  </si>
  <si>
    <t>Thu Feb 20 18:14:04 +0000 2014</t>
  </si>
  <si>
    <t>http://twitter.com/abbaspeaks/statuses/436564422744502272</t>
  </si>
  <si>
    <t>{"symbols":[],"urls":[],"hashtags":[{"text":"OERS14","indices":[37,44]}],"user_mentions":[{"id":298888460,"name":"Diana Petrarca","indices":[3,9],"screen_name":"_DrDi","id_str":"298888460"}]}</t>
  </si>
  <si>
    <t>I don't like this "#AtRisk #youth" thing. I like **At #Potential** or **Youth in &amp;amp;/or experiencing 'at risk' situations.** #language #OERS14</t>
  </si>
  <si>
    <t>Thu Feb 20 18:13:01 +0000 2014</t>
  </si>
  <si>
    <t>http://twitter.com/CheyRatnam/statuses/436564160596705280</t>
  </si>
  <si>
    <t>{"symbols":[],"urls":[],"hashtags":[{"text":"AtRisk","indices":[19,26]},{"text":"youth","indices":[27,33]},{"text":"Potential","indices":[54,64]},{"text":"language","indices":[127,136]},{"text":"OERS14","indices":[137,144]}],"user_mentions":[]}</t>
  </si>
  <si>
    <t>436563838436397056</t>
  </si>
  <si>
    <t>Another important theme @ #OERS14 - one solution to complex issues? Nope! Back to "no magic bullet" from this am. One size does NOT fit all!</t>
  </si>
  <si>
    <t>Thu Feb 20 18:11:44 +0000 2014</t>
  </si>
  <si>
    <t>http://twitter.com/_DrDi/statuses/436563838436397056</t>
  </si>
  <si>
    <t>436563522185474049</t>
  </si>
  <si>
    <t>Attending #oers14 Ministry of Education's sharing research. Research mobilization in a different sector</t>
  </si>
  <si>
    <t>Thu Feb 20 18:10:29 +0000 2014</t>
  </si>
  <si>
    <t>http://twitter.com/elin_gwyn/statuses/436563522185474049</t>
  </si>
  <si>
    <t>{"symbols":[],"urls":[],"hashtags":[{"text":"oers14","indices":[10,17]}],"user_mentions":[]}</t>
  </si>
  <si>
    <t>436563324465995776</t>
  </si>
  <si>
    <t>RT @menardenis: #oers14 don't miss the French Math coaching presentation in 5 minutes! a success story</t>
  </si>
  <si>
    <t>Thu Feb 20 18:09:42 +0000 2014</t>
  </si>
  <si>
    <t>http://twitter.com/DrKatinaPollock/statuses/436563324465995776</t>
  </si>
  <si>
    <t>{"symbols":[],"urls":[],"hashtags":[{"text":"oers14","indices":[16,23]}],"user_mentions":[{"id":16407557,"name":"Denis Ménard","indices":[3,14],"screen_name":"menardenis","id_str":"16407557"}]}</t>
  </si>
  <si>
    <t>436563262784946177</t>
  </si>
  <si>
    <t>Thu Feb 20 18:09:27 +0000 2014</t>
  </si>
  <si>
    <t>http://twitter.com/DrKatinaPollock/statuses/436563262784946177</t>
  </si>
  <si>
    <t>436562816808390657</t>
  </si>
  <si>
    <t>Thu Feb 20 18:07:41 +0000 2014</t>
  </si>
  <si>
    <t>http://twitter.com/O3atORION/statuses/436562816808390657</t>
  </si>
  <si>
    <t>436562816795803648</t>
  </si>
  <si>
    <t>http://twitter.com/abbaspeaks/statuses/436562816795803648</t>
  </si>
  <si>
    <t>436562452805738496</t>
  </si>
  <si>
    <t>Thu Feb 20 18:06:14 +0000 2014</t>
  </si>
  <si>
    <t>http://twitter.com/CarolCampbell4/statuses/436562452805738496</t>
  </si>
  <si>
    <t>436562406659997697</t>
  </si>
  <si>
    <t>"@CarolCampbell4: Important timely research observations &amp;amp; data analysis at #oers14</t>
  </si>
  <si>
    <t>Thu Feb 20 18:06:03 +0000 2014</t>
  </si>
  <si>
    <t>http://twitter.com/elin_gwyn/statuses/436562406659997697</t>
  </si>
  <si>
    <t>{"symbols":[],"urls":[],"hashtags":[{"text":"oers14","indices":[80,87]}],"user_mentions":[{"id":300645437,"name":"Carol Campbell","indices":[1,16],"screen_name":"CarolCampbell4","id_str":"300645437"}]}</t>
  </si>
  <si>
    <t>436562212946051072</t>
  </si>
  <si>
    <t>Looking for education resources in French on various subjects? Check out http://t.co/zlnPXIMNlH #oers14 @OISENews @westernuEdu</t>
  </si>
  <si>
    <t>Thu Feb 20 18:05:17 +0000 2014</t>
  </si>
  <si>
    <t>http://twitter.com/KNAER_RECRAE/statuses/436562212946051072</t>
  </si>
  <si>
    <t>{"symbols":[],"urls":[{"expanded_url":"http://edusourceontario.com","indices":[73,95],"display_url":"edusourceontario.com","url":"http://t.co/zlnPXIMNlH"}],"hashtags":[{"text":"oers14","indices":[96,103]}],"user_mentions":[{"id":120129298,"name":"OISE News","indices":[104,113],"screen_name":"OISENews","id_str":"120129298"},{"id":68163264,"name":"Western - Fac of Ed","indices":[114,126],"screen_name":"westernuEdu","id_str":"68163264"}]}</t>
  </si>
  <si>
    <t>436561850021343232</t>
  </si>
  <si>
    <t>Important to get students (and teachers) to enjoy mathematics! #OERS14</t>
  </si>
  <si>
    <t>Thu Feb 20 18:03:50 +0000 2014</t>
  </si>
  <si>
    <t>http://twitter.com/adrossis/statuses/436561850021343232</t>
  </si>
  <si>
    <t>{"symbols":[],"urls":[],"hashtags":[{"text":"OERS14","indices":[63,70]}],"user_mentions":[]}</t>
  </si>
  <si>
    <t>436561567581102080</t>
  </si>
  <si>
    <t>professor_jess</t>
  </si>
  <si>
    <t>RT @_DrDi: Yep we're Canadian--women's gold medal game on the big screen during our #OERS14 lunch! Go Canada!</t>
  </si>
  <si>
    <t>Thu Feb 20 18:02:43 +0000 2014</t>
  </si>
  <si>
    <t>http://pbs.twimg.com/profile_images/378800000695299597/4ae9be0238c788517bac441693a1cf34_normal.jpeg</t>
  </si>
  <si>
    <t>http://twitter.com/professor_jess/statuses/436561567581102080</t>
  </si>
  <si>
    <t>{"symbols":[],"urls":[],"hashtags":[{"text":"OERS14","indices":[84,91]}],"user_mentions":[{"id":298888460,"name":"Diana Petrarca","indices":[3,9],"screen_name":"_DrDi","id_str":"298888460"}]}</t>
  </si>
  <si>
    <t>436561546626363392</t>
  </si>
  <si>
    <t>RT @CarolCampbell4: Important timely research observations &amp;amp; data analysis at #oers14 Go Canada #WeAreWinter @knaer-recrae http://t.co/wtYf…</t>
  </si>
  <si>
    <t>Thu Feb 20 18:02:38 +0000 2014</t>
  </si>
  <si>
    <t>http://twitter.com/elin_gwyn/statuses/436561546626363392</t>
  </si>
  <si>
    <t>{"symbols":[],"urls":[],"hashtags":[{"text":"oers14","indices":[82,89]},{"text":"WeAreWinter","indices":[100,112]}],"media":[{"sizes":{"thumb":{"w":150,"resize":"crop","h":150},"small":{"w":340,"resize":"fit","h":254},"medium":{"w":600,"resize":"fit","h":448},"large":{"w":1024,"resize":"fit","h":764}},"id":436561038104752129,"media_url_https":"https://pbs.twimg.com/media/Bg75838CcAEIph4.jpg","media_url":"http://pbs.twimg.com/media/Bg75838CcAEIph4.jpg","expanded_url":"http://twitter.com/CarolCampbell4/status/436561038226374656/photo/1","indices":[143,144],"id_str":"436561038104752129","type":"photo","display_url":"pic.twitter.com/wtYfeU7ING","url":"http://t.co/wtYfeU7ING"}],"user_mentions":[{"id":300645437,"name":"Carol Campbell","indices":[3,18],"screen_name":"CarolCampbell4","id_str":"300645437"}]}</t>
  </si>
  <si>
    <t>436561080090107904</t>
  </si>
  <si>
    <t>Thu Feb 20 18:00:47 +0000 2014</t>
  </si>
  <si>
    <t>http://twitter.com/O3atORION/statuses/436561080090107904</t>
  </si>
  <si>
    <t>436561038226374656</t>
  </si>
  <si>
    <t>Important timely research observations &amp;amp; data analysis at #oers14 Go Canada #WeAreWinter @knaer-recrae http://t.co/wtYfeU7ING</t>
  </si>
  <si>
    <t>Thu Feb 20 18:00:37 +0000 2014</t>
  </si>
  <si>
    <t>http://twitter.com/CarolCampbell4/statuses/436561038226374656</t>
  </si>
  <si>
    <t>{"symbols":[],"urls":[],"hashtags":[{"text":"oers14","indices":[62,69]},{"text":"WeAreWinter","indices":[80,92]}],"media":[{"sizes":{"thumb":{"w":150,"resize":"crop","h":150},"small":{"w":340,"resize":"fit","h":254},"medium":{"w":600,"resize":"fit","h":448},"large":{"w":1024,"resize":"fit","h":764}},"id":436561038104752129,"media_url_https":"https://pbs.twimg.com/media/Bg75838CcAEIph4.jpg","media_url":"http://pbs.twimg.com/media/Bg75838CcAEIph4.jpg","expanded_url":"http://twitter.com/CarolCampbell4/status/436561038226374656/photo/1","indices":[107,129],"id_str":"436561038104752129","type":"photo","display_url":"pic.twitter.com/wtYfeU7ING","url":"http://t.co/wtYfeU7ING"}],"user_mentions":[]}</t>
  </si>
  <si>
    <t>436560465921994753</t>
  </si>
  <si>
    <t>Definitely say hello RT @rchids: If I see @CarolCampbell4 at #oers14 I will say hello....always nice to connect with #tllp leaders!”</t>
  </si>
  <si>
    <t>Thu Feb 20 17:58:20 +0000 2014</t>
  </si>
  <si>
    <t>rchids</t>
  </si>
  <si>
    <t>436537206795022336</t>
  </si>
  <si>
    <t>http://twitter.com/CarolCampbell4/statuses/436560465921994753</t>
  </si>
  <si>
    <t>{"symbols":[],"urls":[],"hashtags":[{"text":"oers14","indices":[61,68]},{"text":"tllp","indices":[117,122]}],"user_mentions":[{"id":236515608,"name":"R.T. Chidiac","indices":[24,31],"screen_name":"rchids","id_str":"236515608"},{"id":300645437,"name":"Carol Campbell","indices":[42,57],"screen_name":"CarolCampbell4","id_str":"300645437"}]}</t>
  </si>
  <si>
    <t>436558920526483456</t>
  </si>
  <si>
    <t>Thu Feb 20 17:52:12 +0000 2014</t>
  </si>
  <si>
    <t>http://twitter.com/adrossis/statuses/436558920526483456</t>
  </si>
  <si>
    <t>436557824005779456</t>
  </si>
  <si>
    <t>Thu Feb 20 17:47:50 +0000 2014</t>
  </si>
  <si>
    <t>http://twitter.com/KNAER_RECRAE/statuses/436557824005779456</t>
  </si>
  <si>
    <t>436556799152766976</t>
  </si>
  <si>
    <t>Kwith64</t>
  </si>
  <si>
    <t>RT @fdelk_nmc: Without content knowledge and an inquiry stance, the Math Curr Doc will forever be doomed to 'checklist' rather than 'spring…</t>
  </si>
  <si>
    <t>Thu Feb 20 17:43:46 +0000 2014</t>
  </si>
  <si>
    <t>http://pbs.twimg.com/profile_images/418199737783689216/wxhTTBbg_normal.jpeg</t>
  </si>
  <si>
    <t>http://twitter.com/Kwith64/statuses/436556799152766976</t>
  </si>
  <si>
    <t>{"symbols":[],"urls":[],"hashtags":[{"text":"OERS14","indices":[139,140]}],"user_mentions":[{"id":2151052644,"name":"NMC FDELK","indices":[3,13],"screen_name":"fdelk_nmc","id_str":"2151052644"}]}</t>
  </si>
  <si>
    <t>436556563159871488</t>
  </si>
  <si>
    <t>Thu Feb 20 17:42:50 +0000 2014</t>
  </si>
  <si>
    <t>http://twitter.com/O3atORION/statuses/436556563159871488</t>
  </si>
  <si>
    <t>436556331911114752</t>
  </si>
  <si>
    <t>#oers14 don't miss the French Math coaching presentation in 5 minutes! a success story</t>
  </si>
  <si>
    <t>Thu Feb 20 17:41:55 +0000 2014</t>
  </si>
  <si>
    <t>http://twitter.com/menardenis/statuses/436556331911114752</t>
  </si>
  <si>
    <t>436555015054823424</t>
  </si>
  <si>
    <t>RT @baird_jess: It's not all about work! #downtime #oers14 http://t.co/v9ZjT6L9Hi</t>
  </si>
  <si>
    <t>Thu Feb 20 17:36:41 +0000 2014</t>
  </si>
  <si>
    <t>http://twitter.com/lisacollimore/statuses/436555015054823424</t>
  </si>
  <si>
    <t>{"symbols":[],"urls":[],"hashtags":[{"text":"downtime","indices":[41,50]},{"text":"oers14","indices":[51,58]}],"media":[{"sizes":{"small":{"w":340,"resize":"fit","h":340},"thumb":{"w":150,"resize":"crop","h":150},"large":{"w":1024,"resize":"fit","h":1024},"medium":{"w":600,"resize":"fit","h":600}},"id":436552439068516352,"media_url_https":"https://pbs.twimg.com/media/Bg7yIWCCYAAbQGT.jpg","media_url":"http://pbs.twimg.com/media/Bg7yIWCCYAAbQGT.jpg","expanded_url":"http://twitter.com/baird_jess/status/436552439265640448/photo/1","indices":[59,81],"id_str":"436552439068516352","type":"photo","display_url":"pic.twitter.com/v9ZjT6L9Hi","url":"http://t.co/v9ZjT6L9Hi"}],"user_mentions":[{"id":974506908,"name":"Jessica Baird","indices":[3,14],"screen_name":"baird_jess","id_str":"974506908"}]}</t>
  </si>
  <si>
    <t>436554684619563008</t>
  </si>
  <si>
    <t>Yep we're Canadian--women's gold medal game on the big screen during our #OERS14 lunch! Go Canada!</t>
  </si>
  <si>
    <t>Thu Feb 20 17:35:22 +0000 2014</t>
  </si>
  <si>
    <t>http://twitter.com/_DrDi/statuses/436554684619563008</t>
  </si>
  <si>
    <t>{"symbols":[],"urls":[],"hashtags":[{"text":"OERS14","indices":[73,80]}],"user_mentions":[]}</t>
  </si>
  <si>
    <t>436554295412936704</t>
  </si>
  <si>
    <t>Thu Feb 20 17:33:49 +0000 2014</t>
  </si>
  <si>
    <t>http://twitter.com/O3atORION/statuses/436554295412936704</t>
  </si>
  <si>
    <t>436554205768085504</t>
  </si>
  <si>
    <t>Thu Feb 20 17:33:28 +0000 2014</t>
  </si>
  <si>
    <t>http://twitter.com/abbaspeaks/statuses/436554205768085504</t>
  </si>
  <si>
    <t>436552439265640448</t>
  </si>
  <si>
    <t>baird_jess</t>
  </si>
  <si>
    <t>It's not all about work! #downtime #oers14 http://t.co/v9ZjT6L9Hi</t>
  </si>
  <si>
    <t>Thu Feb 20 17:26:26 +0000 2014</t>
  </si>
  <si>
    <t>http://pbs.twimg.com/profile_images/3434048307/7a40154e9051c21913b410ae0a7269de_normal.jpeg</t>
  </si>
  <si>
    <t>http://twitter.com/baird_jess/statuses/436552439265640448</t>
  </si>
  <si>
    <t>{"symbols":[],"urls":[],"hashtags":[{"text":"downtime","indices":[25,34]},{"text":"oers14","indices":[35,42]}],"media":[{"sizes":{"small":{"w":340,"resize":"fit","h":340},"thumb":{"w":150,"resize":"crop","h":150},"large":{"w":1024,"resize":"fit","h":1024},"medium":{"w":600,"resize":"fit","h":600}},"id":436552439068516352,"media_url_https":"https://pbs.twimg.com/media/Bg7yIWCCYAAbQGT.jpg","media_url":"http://pbs.twimg.com/media/Bg7yIWCCYAAbQGT.jpg","expanded_url":"http://twitter.com/baird_jess/status/436552439265640448/photo/1","indices":[43,65],"id_str":"436552439068516352","type":"photo","display_url":"pic.twitter.com/v9ZjT6L9Hi","url":"http://t.co/v9ZjT6L9Hi"}],"user_mentions":[]}</t>
  </si>
  <si>
    <t>436552234440986624</t>
  </si>
  <si>
    <t>Canada vs USA semis on at #OERS14 - Loser gets to keep Justin Bieber! #GoCanadaGo</t>
  </si>
  <si>
    <t>Thu Feb 20 17:25:38 +0000 2014</t>
  </si>
  <si>
    <t>http://twitter.com/abbaspeaks/statuses/436552234440986624</t>
  </si>
  <si>
    <t>{"symbols":[],"urls":[],"hashtags":[{"text":"OERS14","indices":[26,33]},{"text":"GoCanadaGo","indices":[70,81]}],"user_mentions":[]}</t>
  </si>
  <si>
    <t>436551956979408897</t>
  </si>
  <si>
    <t>@BrendaCourey we need to meet them where they are at &amp;amp; then guide/support them to the next level! #oers14</t>
  </si>
  <si>
    <t>Thu Feb 20 17:24:31 +0000 2014</t>
  </si>
  <si>
    <t>BrendaCourey</t>
  </si>
  <si>
    <t>436539254240325632</t>
  </si>
  <si>
    <t>http://pbs.twimg.com/profile_images/436324442558312448/NJA7KLXC_normal.jpeg</t>
  </si>
  <si>
    <t>http://twitter.com/rchids/statuses/436551956979408897</t>
  </si>
  <si>
    <t>{"symbols":[],"urls":[],"hashtags":[{"text":"oers14","indices":[102,109]}],"user_mentions":[{"id":14996156,"name":"Brenda Courey","indices":[0,13],"screen_name":"BrendaCourey","id_str":"14996156"}]}</t>
  </si>
  <si>
    <t>436550475739979776</t>
  </si>
  <si>
    <t>Gold for Canada #OERS14  #notofftopic 
http://t.co/CaJpQEg9Ff</t>
  </si>
  <si>
    <t>Thu Feb 20 17:18:38 +0000 2014</t>
  </si>
  <si>
    <t>http://twitter.com/abbaspeaks/statuses/436550475739979776</t>
  </si>
  <si>
    <t>{"symbols":[],"urls":[],"hashtags":[{"text":"OERS14","indices":[16,23]},{"text":"notofftopic","indices":[25,37]}],"media":[{"sizes":{"thumb":{"w":150,"resize":"crop","h":150},"small":{"w":340,"resize":"fit","h":191},"large":{"w":1024,"resize":"fit","h":576},"medium":{"w":600,"resize":"fit","h":338}},"media_url":"http://pbs.twimg.com/media/Bg7gIT2IYAE7SFo.jpg","type":"photo","display_url":"pic.twitter.com/CaJpQEg9Ff","url":"http://t.co/CaJpQEg9Ff","id":436532647272407041,"media_url_https":"https://pbs.twimg.com/media/Bg7gIT2IYAE7SFo.jpg","expanded_url":"http://twitter.com/CDNOlympicTeam/status/436532647482114048/photo/1","source_status_id_str":"436532647482114048","indices":[39,61],"source_status_id":436532647482114048,"id_str":"436532647272407041"}],"user_mentions":[]}</t>
  </si>
  <si>
    <t>436550167383527424</t>
  </si>
  <si>
    <t>RT @lisacollimore: Thanks for sharing your stories about Beyond 3:30 #OERS14 #studentvoice</t>
  </si>
  <si>
    <t>Thu Feb 20 17:17:25 +0000 2014</t>
  </si>
  <si>
    <t>http://twitter.com/adrossis/statuses/436550167383527424</t>
  </si>
  <si>
    <t>{"symbols":[],"urls":[],"hashtags":[{"text":"OERS14","indices":[69,76]},{"text":"studentvoice","indices":[77,90]}],"user_mentions":[{"id":903197892,"name":"dr.li-marie","indices":[3,17],"screen_name":"lisacollimore","id_str":"903197892"}]}</t>
  </si>
  <si>
    <t>436549160439791616</t>
  </si>
  <si>
    <t>As a classroom teacher I am excited at the ideas for research in the next 3-5 years thanks to the awesome people at #OERS14</t>
  </si>
  <si>
    <t>Thu Feb 20 17:13:25 +0000 2014</t>
  </si>
  <si>
    <t>http://twitter.com/rchids/statuses/436549160439791616</t>
  </si>
  <si>
    <t>{"symbols":[],"urls":[],"hashtags":[{"text":"OERS14","indices":[116,123]}],"user_mentions":[]}</t>
  </si>
  <si>
    <t>436548969418604544</t>
  </si>
  <si>
    <t>RT @ShastaCH: Wonderful to hear such articulate students describe the positive impact that Beyond 330 has had on their lives!! #oers14</t>
  </si>
  <si>
    <t>Thu Feb 20 17:12:39 +0000 2014</t>
  </si>
  <si>
    <t>http://twitter.com/O3atORION/statuses/436548969418604544</t>
  </si>
  <si>
    <t>{"symbols":[],"urls":[],"hashtags":[{"text":"oers14","indices":[127,134]}],"user_mentions":[{"id":129585627,"name":"Shasta Carr-Harris","indices":[3,12],"screen_name":"ShastaCH","id_str":"129585627"}]}</t>
  </si>
  <si>
    <t>436548947595640832</t>
  </si>
  <si>
    <t>And its lunchtime..we will be at our booth until 2 pm :) #OERS14 - Drop by.</t>
  </si>
  <si>
    <t>Thu Feb 20 17:12:34 +0000 2014</t>
  </si>
  <si>
    <t>http://twitter.com/O3atORION/statuses/436548947595640832</t>
  </si>
  <si>
    <t>{"symbols":[],"urls":[],"hashtags":[{"text":"OERS14","indices":[57,64]}],"user_mentions":[]}</t>
  </si>
  <si>
    <t>436547645742411778</t>
  </si>
  <si>
    <t>Thanks for sharing your stories about Beyond 3:30 #OERS14 #studentvoice</t>
  </si>
  <si>
    <t>Thu Feb 20 17:07:24 +0000 2014</t>
  </si>
  <si>
    <t>http://twitter.com/lisacollimore/statuses/436547645742411778</t>
  </si>
  <si>
    <t>{"symbols":[],"urls":[],"hashtags":[{"text":"OERS14","indices":[50,57]},{"text":"studentvoice","indices":[58,71]}],"user_mentions":[]}</t>
  </si>
  <si>
    <t>436547421749788672</t>
  </si>
  <si>
    <t>Wonderful to hear such articulate students describe the positive impact that Beyond 330 has had on their lives!! #oers14</t>
  </si>
  <si>
    <t>Thu Feb 20 17:06:30 +0000 2014</t>
  </si>
  <si>
    <t>loc: 43.65489733,-79.38298756</t>
  </si>
  <si>
    <t>http://twitter.com/ShastaCH/statuses/436547421749788672</t>
  </si>
  <si>
    <t>{"symbols":[],"urls":[],"hashtags":[{"text":"oers14","indices":[113,120]}],"user_mentions":[]}</t>
  </si>
  <si>
    <t>436545797832732672</t>
  </si>
  <si>
    <t>RT @MindShareLearn: Thanks for sharing! @taniasterling: Check out #OERS14 log of tweets (updated every hour) available here:  http://t.co/7…</t>
  </si>
  <si>
    <t>Thu Feb 20 17:00:03 +0000 2014</t>
  </si>
  <si>
    <t>http://twitter.com/DrKatinaPollock/statuses/436545797832732672</t>
  </si>
  <si>
    <t>{"symbols":[],"urls":[{"expanded_url":"http://ow.ly/tK2FR","indices":[139,140],"display_url":"ow.ly/tK2FR","url":"http://t.co/7SsEOxwSNC"}],"hashtags":[{"text":"OERS14","indices":[66,73]}],"user_mentions":[{"id":18130631,"name":"MindShareLearningMag","indices":[3,18],"screen_name":"MindShareLearn","id_str":"18130631"},{"id":97134757,"name":"Tania Sterling","indices":[40,54],"screen_name":"taniasterling","id_str":"97134757"}]}</t>
  </si>
  <si>
    <t>436545543926345728</t>
  </si>
  <si>
    <t>Thanks for dropping by our desk @atomickitty #OERS14 - we will connect with you about our database idea.</t>
  </si>
  <si>
    <t>Thu Feb 20 16:59:02 +0000 2014</t>
  </si>
  <si>
    <t>http://twitter.com/O3atORION/statuses/436545543926345728</t>
  </si>
  <si>
    <t>{"symbols":[],"urls":[],"hashtags":[{"text":"OERS14","indices":[45,52]}],"user_mentions":[{"id":16116234,"name":"Krista Jensen","indices":[32,44],"screen_name":"atomickitty","id_str":"16116234"}]}</t>
  </si>
  <si>
    <t>436545410446815232</t>
  </si>
  <si>
    <t>fryed</t>
  </si>
  <si>
    <t>RT @BrendaCourey: How do we give students opportunities to practice the 21st Century skills? #oers14</t>
  </si>
  <si>
    <t>Thu Feb 20 16:58:31 +0000 2014</t>
  </si>
  <si>
    <t>en-gb</t>
  </si>
  <si>
    <t>http://pbs.twimg.com/profile_images/2806567221/6e05b20b1bad900ecf26ad8b9f8f8307_normal.jpeg</t>
  </si>
  <si>
    <t>http://twitter.com/fryed/statuses/436545410446815232</t>
  </si>
  <si>
    <t>{"symbols":[],"urls":[],"hashtags":[{"text":"oers14","indices":[93,100]}],"user_mentions":[{"id":14996156,"name":"Brenda Courey","indices":[3,16],"screen_name":"BrendaCourey","id_str":"14996156"}]}</t>
  </si>
  <si>
    <t>436545393955180544</t>
  </si>
  <si>
    <t>RT @adrossis: Big question:  how do we assess and evaluate 21st century skills? #OERS14</t>
  </si>
  <si>
    <t>Thu Feb 20 16:58:27 +0000 2014</t>
  </si>
  <si>
    <t>http://twitter.com/fryed/statuses/436545393955180544</t>
  </si>
  <si>
    <t>{"symbols":[],"urls":[],"hashtags":[{"text":"OERS14","indices":[80,87]}],"user_mentions":[{"id":17095178,"name":"Anita Drossis","indices":[3,12],"screen_name":"adrossis","id_str":"17095178"}]}</t>
  </si>
  <si>
    <t>436544956111409152</t>
  </si>
  <si>
    <t>RT @abbaspeaks: Using computing devices is a natural impulse for today's student. #OERS14 again though. Equity issues come up.</t>
  </si>
  <si>
    <t>Thu Feb 20 16:56:42 +0000 2014</t>
  </si>
  <si>
    <t>http://twitter.com/ShastaCH/statuses/436544956111409152</t>
  </si>
  <si>
    <t>{"symbols":[],"urls":[],"hashtags":[{"text":"OERS14","indices":[82,89]}],"user_mentions":[{"id":203543496,"name":"/-\\ l i @bbas","indices":[3,14],"screen_name":"abbaspeaks","id_str":"203543496"}]}</t>
  </si>
  <si>
    <t>436544807415328768</t>
  </si>
  <si>
    <t>RT @ResearchChat: Last day of #OERS14.  So far there have been 883 tweets and 231 links shared.  An archive of tweets and summary here http…</t>
  </si>
  <si>
    <t>Thu Feb 20 16:56:07 +0000 2014</t>
  </si>
  <si>
    <t>http://twitter.com/ShastaCH/statuses/436544807415328768</t>
  </si>
  <si>
    <t>{"symbols":[],"urls":[{"expanded_url":"http://ow.ly/tK2FR","indices":[139,140],"display_url":"ow.ly/tK2FR","url":"http://t.co/0vOI9BYwfw"}],"hashtags":[{"text":"OERS14","indices":[30,37]}],"user_mentions":[{"id":30002337,"name":"Chris Conley","indices":[3,16],"screen_name":"ResearchChat","id_str":"30002337"}]}</t>
  </si>
  <si>
    <t>436544369953214464</t>
  </si>
  <si>
    <t>lalandej</t>
  </si>
  <si>
    <t>#OERS14 The Beyond 3:30 program sounds amazing. Great to see students as panelists</t>
  </si>
  <si>
    <t>Thu Feb 20 16:54:23 +0000 2014</t>
  </si>
  <si>
    <t>http://pbs.twimg.com/profile_images/436169976542953472/e0_blocn_normal.jpeg</t>
  </si>
  <si>
    <t>http://twitter.com/lalandej/statuses/436544369953214464</t>
  </si>
  <si>
    <t>436544190991065088</t>
  </si>
  <si>
    <t>ResearchChat</t>
  </si>
  <si>
    <t>Clarification: I didn't mean to suggest logic models as an experimental design - rather a tool for observation and reflection #OERS14</t>
  </si>
  <si>
    <t>Thu Feb 20 16:53:40 +0000 2014</t>
  </si>
  <si>
    <t>http://pbs.twimg.com/profile_images/146956830/Lighthouse_Lens2_normal.png</t>
  </si>
  <si>
    <t>http://twitter.com/ResearchChat/statuses/436544190991065088</t>
  </si>
  <si>
    <t>{"symbols":[],"urls":[],"hashtags":[{"text":"OERS14","indices":[126,133]}],"user_mentions":[]}</t>
  </si>
  <si>
    <t>436544031569756160</t>
  </si>
  <si>
    <t>RT @Stephen_Hurley: @ShastaCH wish I were there #oers14</t>
  </si>
  <si>
    <t>Thu Feb 20 16:53:02 +0000 2014</t>
  </si>
  <si>
    <t>http://twitter.com/ShastaCH/statuses/436544031569756160</t>
  </si>
  <si>
    <t>{"symbols":[],"urls":[],"hashtags":[{"text":"oers14","indices":[48,55]}],"user_mentions":[{"id":23057694,"name":"Stephen Hurley","indices":[3,18],"screen_name":"Stephen_Hurley","id_str":"23057694"},{"id":129585627,"name":"Shasta Carr-Harris","indices":[20,29],"screen_name":"ShastaCH","id_str":"129585627"}]}</t>
  </si>
  <si>
    <t>436542677975564288</t>
  </si>
  <si>
    <t>Thu Feb 20 16:47:39 +0000 2014</t>
  </si>
  <si>
    <t>http://pbs.twimg.com/profile_images/1490028863/Brenda1_normal.jpg</t>
  </si>
  <si>
    <t>http://twitter.com/BrendaCourey/statuses/436542677975564288</t>
  </si>
  <si>
    <t>436540321543892992</t>
  </si>
  <si>
    <t>@lisacollimore thanks for sharing #OERS14</t>
  </si>
  <si>
    <t>Thu Feb 20 16:38:17 +0000 2014</t>
  </si>
  <si>
    <t>436538776307785728</t>
  </si>
  <si>
    <t>http://twitter.com/abbaspeaks/statuses/436540321543892992</t>
  </si>
  <si>
    <t>{"symbols":[],"urls":[],"hashtags":[{"text":"OERS14","indices":[34,41]}],"user_mentions":[{"id":903197892,"name":"dr.li-marie","indices":[0,14],"screen_name":"lisacollimore","id_str":"903197892"}]}</t>
  </si>
  <si>
    <t>436540319513858049</t>
  </si>
  <si>
    <t>http://twitter.com/O3atORION/statuses/436540319513858049</t>
  </si>
  <si>
    <t>436540259451412481</t>
  </si>
  <si>
    <t>Thu Feb 20 16:38:03 +0000 2014</t>
  </si>
  <si>
    <t>http://twitter.com/O3atORION/statuses/436540259451412481</t>
  </si>
  <si>
    <t>436539902009032704</t>
  </si>
  <si>
    <t>RT @adrossis: @abbaspeaks The physics coming out in me - using words and their actual meaning. Thinking we need a new term-lets make up a w…</t>
  </si>
  <si>
    <t>Thu Feb 20 16:36:37 +0000 2014</t>
  </si>
  <si>
    <t>http://twitter.com/abbaspeaks/statuses/436539902009032704</t>
  </si>
  <si>
    <t>{"symbols":[],"urls":[],"hashtags":[{"text":"OERS14","indices":[139,140]}],"user_mentions":[{"id":17095178,"name":"Anita Drossis","indices":[3,12],"screen_name":"adrossis","id_str":"17095178"},{"id":203543496,"name":"/-\\ l i @bbas","indices":[14,25],"screen_name":"abbaspeaks","id_str":"203543496"}]}</t>
  </si>
  <si>
    <t>436539895168131072</t>
  </si>
  <si>
    <t>cmorrissette1</t>
  </si>
  <si>
    <t>#oers14 a 13 year old is hacking his education http://t.co/ks8tlCEbok</t>
  </si>
  <si>
    <t>Thu Feb 20 16:36:36 +0000 2014</t>
  </si>
  <si>
    <t>http://pbs.twimg.com/profile_images/1118845406/Qu_bec2007_011_normal.jpg</t>
  </si>
  <si>
    <t>http://twitter.com/cmorrissette1/statuses/436539895168131072</t>
  </si>
  <si>
    <t>{"symbols":[],"urls":[{"expanded_url":"http://www.social-consciousness.com/2013/03/hackschooling-makes-me-happy-13yo-logan-laplante.html","indices":[47,69],"display_url":"social-consciousness.com/2013/03/hacksc\u2026","url":"http://t.co/ks8tlCEbok"}],"hashtags":[{"text":"oers14","indices":[0,7]}],"user_mentions":[]}</t>
  </si>
  <si>
    <t>436539659636592640</t>
  </si>
  <si>
    <t>Without content knowledge and an inquiry stance, the Math Curr Doc will forever be doomed to 'checklist' rather than 'springboard' #OERS14</t>
  </si>
  <si>
    <t>Thu Feb 20 16:35:40 +0000 2014</t>
  </si>
  <si>
    <t>http://twitter.com/fdelk_nmc/statuses/436539659636592640</t>
  </si>
  <si>
    <t>{"symbols":[],"urls":[],"hashtags":[{"text":"OERS14","indices":[131,138]}],"user_mentions":[]}</t>
  </si>
  <si>
    <t>436539550953795584</t>
  </si>
  <si>
    <t>@markwcarbone thanks for the follow and speaking to my colleague @MGrantORION  #OERS14</t>
  </si>
  <si>
    <t>Thu Feb 20 16:35:14 +0000 2014</t>
  </si>
  <si>
    <t>markwcarbone</t>
  </si>
  <si>
    <t>http://twitter.com/abbaspeaks/statuses/436539550953795584</t>
  </si>
  <si>
    <t>{"symbols":[],"urls":[],"hashtags":[{"text":"OERS14","indices":[79,86]}],"user_mentions":[{"id":24306537,"name":"Mark W. Carbone","indices":[0,13],"screen_name":"markwcarbone","id_str":"24306537"},{"id":925946222,"name":"Mark Grant","indices":[65,77],"screen_name":"MGrantORION","id_str":"925946222"}]}</t>
  </si>
  <si>
    <t>"The kids are already there!"  What's our excuse? #oers14</t>
  </si>
  <si>
    <t>Thu Feb 20 16:34:03 +0000 2014</t>
  </si>
  <si>
    <t>http://twitter.com/BrendaCourey/statuses/436539254240325632</t>
  </si>
  <si>
    <t>{"symbols":[],"urls":[],"hashtags":[{"text":"oers14","indices":[50,57]}],"user_mentions":[]}</t>
  </si>
  <si>
    <t>http://t.co/Ow8M4TPWR0 is one solution for helping teachers use pedagogy to teach 21st century skills #edtech #OERS14</t>
  </si>
  <si>
    <t>Thu Feb 20 16:32:09 +0000 2014</t>
  </si>
  <si>
    <t>http://twitter.com/lisacollimore/statuses/436538776307785728</t>
  </si>
  <si>
    <t>{"symbols":[],"urls":[{"expanded_url":"http://peerscholar.com","indices":[0,22],"display_url":"peerscholar.com","url":"http://t.co/Ow8M4TPWR0"}],"hashtags":[{"text":"edtech","indices":[102,109]},{"text":"OERS14","indices":[110,117]}],"user_mentions":[]}</t>
  </si>
  <si>
    <t>436538764127924224</t>
  </si>
  <si>
    <t>Getting teachers to see that criterion-referenced assessment makes project-based learning easier is the work #oers14</t>
  </si>
  <si>
    <t>Thu Feb 20 16:32:06 +0000 2014</t>
  </si>
  <si>
    <t>http://twitter.com/BrendaCourey/statuses/436538764127924224</t>
  </si>
  <si>
    <t>{"symbols":[],"urls":[],"hashtags":[{"text":"oers14","indices":[109,116]}],"user_mentions":[]}</t>
  </si>
  <si>
    <t>436538135359397888</t>
  </si>
  <si>
    <t>brandy_doan</t>
  </si>
  <si>
    <t>Framing math questions from perspective of students takes pressure to perform mathematically off teachers, enhances confidence. #oers14</t>
  </si>
  <si>
    <t>Thu Feb 20 16:29:36 +0000 2014</t>
  </si>
  <si>
    <t>http://pbs.twimg.com/profile_images/378800000738874344/b3997fc9d21243d2987d25ddc75fe680_normal.png</t>
  </si>
  <si>
    <t>http://twitter.com/brandy_doan/statuses/436538135359397888</t>
  </si>
  <si>
    <t>{"symbols":[],"urls":[],"hashtags":[{"text":"oers14","indices":[128,135]}],"user_mentions":[]}</t>
  </si>
  <si>
    <t>436538083342024704</t>
  </si>
  <si>
    <t>What does effective professional learning look like re: 21st Century learning? $M dollar question  #oers14</t>
  </si>
  <si>
    <t>Thu Feb 20 16:29:24 +0000 2014</t>
  </si>
  <si>
    <t>http://twitter.com/BrendaCourey/statuses/436538083342024704</t>
  </si>
  <si>
    <t>{"symbols":[{"text":"M","indices":[79,81]}],"urls":[],"hashtags":[{"text":"oers14","indices":[99,106]}],"user_mentions":[]}</t>
  </si>
  <si>
    <t>436537620135297024</t>
  </si>
  <si>
    <t>#OERS14 Is it imperative that math teachers build content knowledge PRIOR to entering the math curriculum doc?</t>
  </si>
  <si>
    <t>Thu Feb 20 16:27:33 +0000 2014</t>
  </si>
  <si>
    <t>http://twitter.com/fdelk_nmc/statuses/436537620135297024</t>
  </si>
  <si>
    <t>436537367323627521</t>
  </si>
  <si>
    <t>@abbaspeaks The physics coming out in me - using words and their actual meaning. Thinking we need a new term-lets make up a word #OERS14</t>
  </si>
  <si>
    <t>Thu Feb 20 16:26:33 +0000 2014</t>
  </si>
  <si>
    <t>436532236389597185</t>
  </si>
  <si>
    <t>http://twitter.com/adrossis/statuses/436537367323627521</t>
  </si>
  <si>
    <t>{"symbols":[],"urls":[],"hashtags":[{"text":"OERS14","indices":[129,136]}],"user_mentions":[{"id":203543496,"name":"/-\\ l i @bbas","indices":[0,11],"screen_name":"abbaspeaks","id_str":"203543496"}]}</t>
  </si>
  <si>
    <t>If I see @CarolCampbell4 at #oers14 I will say hello....always nice to connect with #tllp leaders!</t>
  </si>
  <si>
    <t>Thu Feb 20 16:25:55 +0000 2014</t>
  </si>
  <si>
    <t>http://twitter.com/rchids/statuses/436537206795022336</t>
  </si>
  <si>
    <t>{"symbols":[],"urls":[],"hashtags":[{"text":"oers14","indices":[28,35]},{"text":"tllp","indices":[84,89]}],"user_mentions":[{"id":300645437,"name":"Carol Campbell","indices":[9,24],"screen_name":"CarolCampbell4","id_str":"300645437"}]}</t>
  </si>
  <si>
    <t>436537018600796160</t>
  </si>
  <si>
    <t>Math Teachers: reflective, adaptive and responsive-anchored in classroom-based research, enduring wonder and rigorous uncertainty.#OERS14</t>
  </si>
  <si>
    <t>Thu Feb 20 16:25:10 +0000 2014</t>
  </si>
  <si>
    <t>http://twitter.com/fdelk_nmc/statuses/436537018600796160</t>
  </si>
  <si>
    <t>{"symbols":[],"urls":[],"hashtags":[{"text":"OERS14","indices":[130,137]}],"user_mentions":[]}</t>
  </si>
  <si>
    <t>436535826659307521</t>
  </si>
  <si>
    <t>Awesome discussion in the "King" Room about improving the achievement of students with special needs - rich conversations #oers14</t>
  </si>
  <si>
    <t>Thu Feb 20 16:20:26 +0000 2014</t>
  </si>
  <si>
    <t>http://twitter.com/rchids/statuses/436535826659307521</t>
  </si>
  <si>
    <t>{"symbols":[],"urls":[],"hashtags":[{"text":"oers14","indices":[122,129]}],"user_mentions":[]}</t>
  </si>
  <si>
    <t>@adrossis never thought of that. but, depending on how you look at it, virtual could mean not bound my geography. That's powerful #OERS14</t>
  </si>
  <si>
    <t>Thu Feb 20 16:06:10 +0000 2014</t>
  </si>
  <si>
    <t>436531597341229056</t>
  </si>
  <si>
    <t>http://twitter.com/abbaspeaks/statuses/436532236389597185</t>
  </si>
  <si>
    <t>{"symbols":[],"urls":[],"hashtags":[{"text":"OERS14","indices":[130,137]}],"user_mentions":[{"id":17095178,"name":"Anita Drossis","indices":[0,9],"screen_name":"adrossis","id_str":"17095178"}]}</t>
  </si>
  <si>
    <t>436532011516575744</t>
  </si>
  <si>
    <t>PeopleforEd</t>
  </si>
  <si>
    <t>RT @Anniekidder: #oers14 Dr. Bruce Ferguson says "our classrooms are emergency rooms for the social problems in our society." #p4ed</t>
  </si>
  <si>
    <t>Thu Feb 20 16:05:16 +0000 2014</t>
  </si>
  <si>
    <t>http://pbs.twimg.com/profile_images/2992125356/8cdedb8c368d3f4d875801995d502f11_normal.jpeg</t>
  </si>
  <si>
    <t>http://twitter.com/PeopleforEd/statuses/436532011516575744</t>
  </si>
  <si>
    <t>{"symbols":[],"urls":[],"hashtags":[{"text":"oers14","indices":[17,24]},{"text":"p4ed","indices":[126,131]}],"user_mentions":[{"id":106539218,"name":"Annie Kidder","indices":[3,15],"screen_name":"Anniekidder","id_str":"106539218"}]}</t>
  </si>
  <si>
    <t>I don’t like term virtual to mean online. Doesn’t virtual mean “not real”. We can’t think that online is not real. #OERS14</t>
  </si>
  <si>
    <t>Thu Feb 20 16:03:37 +0000 2014</t>
  </si>
  <si>
    <t>http://twitter.com/adrossis/statuses/436531597341229056</t>
  </si>
  <si>
    <t>{"symbols":[],"urls":[],"hashtags":[{"text":"OERS14","indices":[115,122]}],"user_mentions":[]}</t>
  </si>
  <si>
    <t>436530778596339712</t>
  </si>
  <si>
    <t>"21st Century learning cannot happen without 21st century pedagogy". So true #oers14</t>
  </si>
  <si>
    <t>Thu Feb 20 16:00:22 +0000 2014</t>
  </si>
  <si>
    <t>http://twitter.com/BrendaCourey/statuses/436530778596339712</t>
  </si>
  <si>
    <t>{"symbols":[],"urls":[],"hashtags":[{"text":"oers14","indices":[77,84]}],"user_mentions":[]}</t>
  </si>
  <si>
    <t>436530498412625920</t>
  </si>
  <si>
    <t>Blessed to present "Improving Achievement &amp;amp; Well Being of Ss with Special Edu Needs" with Zheng Xu (MOE) &amp;amp; Dr. Bennett (Prof) #oers14</t>
  </si>
  <si>
    <t>Thu Feb 20 15:59:15 +0000 2014</t>
  </si>
  <si>
    <t>http://twitter.com/rchids/statuses/436530498412625920</t>
  </si>
  <si>
    <t>{"symbols":[],"urls":[],"hashtags":[{"text":"oers14","indices":[134,141]}],"user_mentions":[]}</t>
  </si>
  <si>
    <t>436530150985830401</t>
  </si>
  <si>
    <t>@adrossis awesome point. #OERS14 perhaps...we could collaborate on an infograph around this?</t>
  </si>
  <si>
    <t>Thu Feb 20 15:57:52 +0000 2014</t>
  </si>
  <si>
    <t>436529782826610689</t>
  </si>
  <si>
    <t>http://twitter.com/abbaspeaks/statuses/436530150985830401</t>
  </si>
  <si>
    <t>{"symbols":[],"urls":[],"hashtags":[{"text":"OERS14","indices":[25,32]}],"user_mentions":[{"id":17095178,"name":"Anita Drossis","indices":[0,9],"screen_name":"adrossis","id_str":"17095178"}]}</t>
  </si>
  <si>
    <t>436529557563125761</t>
  </si>
  <si>
    <t>Using computing devices is a natural impulse for today's student. #OERS14 again though. Equity issues come up.</t>
  </si>
  <si>
    <t>Thu Feb 20 15:55:31 +0000 2014</t>
  </si>
  <si>
    <t>http://twitter.com/abbaspeaks/statuses/436529557563125761</t>
  </si>
  <si>
    <t>{"symbols":[],"urls":[],"hashtags":[{"text":"OERS14","indices":[66,73]}],"user_mentions":[]}</t>
  </si>
  <si>
    <t>436529545974251520</t>
  </si>
  <si>
    <t>21 C Learning at the centre and intersection of: Virtual Realm, Classroom and Community - U of Ottawa research #OERS14</t>
  </si>
  <si>
    <t>Thu Feb 20 15:55:28 +0000 2014</t>
  </si>
  <si>
    <t>http://twitter.com/adrossis/statuses/436529545974251520</t>
  </si>
  <si>
    <t>{"symbols":[],"urls":[],"hashtags":[{"text":"OERS14","indices":[111,118]}],"user_mentions":[]}</t>
  </si>
  <si>
    <t>436528886147330048</t>
  </si>
  <si>
    <t>Do we equate 21st Century learning with digital literacy?  Missing the 3 Rs - rigor, relevance, real-world #oers14</t>
  </si>
  <si>
    <t>Thu Feb 20 15:52:51 +0000 2014</t>
  </si>
  <si>
    <t>http://twitter.com/BrendaCourey/statuses/436528886147330048</t>
  </si>
  <si>
    <t>{"symbols":[],"urls":[],"hashtags":[{"text":"oers14","indices":[107,114]}],"user_mentions":[]}</t>
  </si>
  <si>
    <t>436528236047396864</t>
  </si>
  <si>
    <t>"21st century skills" ends up becoming just a list of words. #OERS14</t>
  </si>
  <si>
    <t>Thu Feb 20 15:50:16 +0000 2014</t>
  </si>
  <si>
    <t>http://twitter.com/OhMissAcosta/statuses/436528236047396864</t>
  </si>
  <si>
    <t>{"symbols":[],"urls":[],"hashtags":[{"text":"OERS14","indices":[61,68]}],"user_mentions":[]}</t>
  </si>
  <si>
    <t>436528226072944641</t>
  </si>
  <si>
    <t>And, of course, collaboration as a skill! We are a tool for just that! #OERS14</t>
  </si>
  <si>
    <t>Thu Feb 20 15:50:14 +0000 2014</t>
  </si>
  <si>
    <t>http://twitter.com/O3atORION/statuses/436528226072944641</t>
  </si>
  <si>
    <t>{"symbols":[],"urls":[],"hashtags":[{"text":"OERS14","indices":[71,78]}],"user_mentions":[]}</t>
  </si>
  <si>
    <t>436528195236798465</t>
  </si>
  <si>
    <t>ongoing debate as to just what the skills really are - do we have a common understanding yet? Lists don't help! #oers14</t>
  </si>
  <si>
    <t>Thu Feb 20 15:50:06 +0000 2014</t>
  </si>
  <si>
    <t>http://twitter.com/BrendaCourey/statuses/436528195236798465</t>
  </si>
  <si>
    <t>{"symbols":[],"urls":[],"hashtags":[{"text":"oers14","indices":[112,119]}],"user_mentions":[]}</t>
  </si>
  <si>
    <t>436528037874520064</t>
  </si>
  <si>
    <t>Social and cultural awareness as a 21st century learning skills! #OERS14</t>
  </si>
  <si>
    <t>Thu Feb 20 15:49:29 +0000 2014</t>
  </si>
  <si>
    <t>http://twitter.com/O3atORION/statuses/436528037874520064</t>
  </si>
  <si>
    <t>{"symbols":[],"urls":[],"hashtags":[{"text":"OERS14","indices":[65,72]}],"user_mentions":[]}</t>
  </si>
  <si>
    <t>436527637091987456</t>
  </si>
  <si>
    <t>RT @adrossis: But still guide the way RT @O3atORION: Educators need to get out of the students' way! #OERS14</t>
  </si>
  <si>
    <t>Thu Feb 20 15:47:53 +0000 2014</t>
  </si>
  <si>
    <t>http://twitter.com/O3atORION/statuses/436527637091987456</t>
  </si>
  <si>
    <t>{"symbols":[],"urls":[],"hashtags":[{"text":"OERS14","indices":[101,108]}],"user_mentions":[{"id":17095178,"name":"Anita Drossis","indices":[3,12],"screen_name":"adrossis","id_str":"17095178"},{"id":40576448,"name":"O3 Collaboration","indices":[41,51],"screen_name":"O3atORION","id_str":"40576448"}]}</t>
  </si>
  <si>
    <t>436527394133139456</t>
  </si>
  <si>
    <t>edumaingirl</t>
  </si>
  <si>
    <t>Thu Feb 20 15:46:55 +0000 2014</t>
  </si>
  <si>
    <t>http://pbs.twimg.com/profile_images/1170448791/Photo_147_normal.jpg</t>
  </si>
  <si>
    <t>http://twitter.com/edumaingirl/statuses/436527394133139456</t>
  </si>
  <si>
    <t>436527377967882240</t>
  </si>
  <si>
    <t>Looking at digital learning practices in Alberta, BC, New Zealand and Finland. #oers14</t>
  </si>
  <si>
    <t>Thu Feb 20 15:46:51 +0000 2014</t>
  </si>
  <si>
    <t>http://twitter.com/abbaspeaks/statuses/436527377967882240</t>
  </si>
  <si>
    <t>{"symbols":[],"urls":[],"hashtags":[{"text":"oers14","indices":[79,86]}],"user_mentions":[]}</t>
  </si>
  <si>
    <t>436527309286572033</t>
  </si>
  <si>
    <t>But still guide the way RT @O3atORION: Educators need to get out of the students' way! #OERS14</t>
  </si>
  <si>
    <t>Thu Feb 20 15:46:35 +0000 2014</t>
  </si>
  <si>
    <t>http://twitter.com/adrossis/statuses/436527309286572033</t>
  </si>
  <si>
    <t>{"symbols":[],"urls":[],"hashtags":[{"text":"OERS14","indices":[87,94]}],"user_mentions":[{"id":40576448,"name":"O3 Collaboration","indices":[27,37],"screen_name":"O3atORION","id_str":"40576448"}]}</t>
  </si>
  <si>
    <t>436527008093175808</t>
  </si>
  <si>
    <t>Educators need to get out of the students' way! #OERS14</t>
  </si>
  <si>
    <t>Thu Feb 20 15:45:23 +0000 2014</t>
  </si>
  <si>
    <t>http://twitter.com/O3atORION/statuses/436527008093175808</t>
  </si>
  <si>
    <t>{"symbols":[],"urls":[],"hashtags":[{"text":"OERS14","indices":[48,55]}],"user_mentions":[]}</t>
  </si>
  <si>
    <t>436526889281134592</t>
  </si>
  <si>
    <t>jmuellertate</t>
  </si>
  <si>
    <t>“@Katie_M_Ritter: A5: @kathyschrock's SAMR resources are awesome! http://t.co/1az0s5gdQF  #1to1techat” #eu530 #oers14 #wlumih</t>
  </si>
  <si>
    <t>Thu Feb 20 15:44:55 +0000 2014</t>
  </si>
  <si>
    <t>Katie_M_Ritter</t>
  </si>
  <si>
    <t>436332991736860672</t>
  </si>
  <si>
    <t>http://pbs.twimg.com/profile_images/3571870892/563ebd36370795bc1b7e7d20913881c3_normal.jpeg</t>
  </si>
  <si>
    <t>http://twitter.com/jmuellertate/statuses/436526889281134592</t>
  </si>
  <si>
    <t>{"symbols":[],"urls":[{"expanded_url":"http://bit.ly/1oUcoOx","indices":[66,88],"display_url":"bit.ly/1oUcoOx","url":"http://t.co/1az0s5gdQF"}],"hashtags":[{"text":"1to1techat","indices":[90,101]},{"text":"eu530","indices":[103,109]},{"text":"oers14","indices":[110,117]},{"text":"wlumih","indices":[118,125]}],"user_mentions":[{"id":605866697,"name":"Katie Ritter","indices":[1,16],"screen_name":"Katie_M_Ritter","id_str":"605866697"},{"id":5753742,"name":"Kathy Schrock","indices":[22,35],"screen_name":"kathyschrock","id_str":"5753742"}]}</t>
  </si>
  <si>
    <t>436526821371162624</t>
  </si>
  <si>
    <t>Thu Feb 20 15:44:39 +0000 2014</t>
  </si>
  <si>
    <t>http://twitter.com/O3atORION/statuses/436526821371162624</t>
  </si>
  <si>
    <t>436526587240910848</t>
  </si>
  <si>
    <t>Big question:  how do we assess and evaluate 21st century skills? #OERS14</t>
  </si>
  <si>
    <t>Thu Feb 20 15:43:43 +0000 2014</t>
  </si>
  <si>
    <t>http://twitter.com/adrossis/statuses/436526587240910848</t>
  </si>
  <si>
    <t>436526467015397376</t>
  </si>
  <si>
    <t>How do we give students opportunities to practice the 21st Century skills? #oers14</t>
  </si>
  <si>
    <t>Thu Feb 20 15:43:14 +0000 2014</t>
  </si>
  <si>
    <t>http://twitter.com/BrendaCourey/statuses/436526467015397376</t>
  </si>
  <si>
    <t>{"symbols":[],"urls":[],"hashtags":[{"text":"oers14","indices":[75,82]}],"user_mentions":[]}</t>
  </si>
  <si>
    <t>436526023954296832</t>
  </si>
  <si>
    <t>What does it mean to be achievers in a globalized world...how's that for a topic for a paper. #oers14</t>
  </si>
  <si>
    <t>Thu Feb 20 15:41:29 +0000 2014</t>
  </si>
  <si>
    <t>http://twitter.com/abbaspeaks/statuses/436526023954296832</t>
  </si>
  <si>
    <t>{"symbols":[],"urls":[],"hashtags":[{"text":"oers14","indices":[94,101]}],"user_mentions":[]}</t>
  </si>
  <si>
    <t>436525447854043136</t>
  </si>
  <si>
    <t>Shoutout to #OERS14 organizers. Thank you for bringing perspectives from across the province!</t>
  </si>
  <si>
    <t>Thu Feb 20 15:39:11 +0000 2014</t>
  </si>
  <si>
    <t>http://twitter.com/O3atORION/statuses/436525447854043136</t>
  </si>
  <si>
    <t>{"symbols":[],"urls":[],"hashtags":[{"text":"OERS14","indices":[12,19]}],"user_mentions":[]}</t>
  </si>
  <si>
    <t>436525238650937344</t>
  </si>
  <si>
    <t>RT @BrendaCourey: Ready to hear about 21st Century higher order skills across the curriculum #oers14</t>
  </si>
  <si>
    <t>Thu Feb 20 15:38:21 +0000 2014</t>
  </si>
  <si>
    <t>http://twitter.com/adrossis/statuses/436525238650937344</t>
  </si>
  <si>
    <t>436525157654355968</t>
  </si>
  <si>
    <t>Ready to hear about 21st Century higher order skills across the curriculum #oers14</t>
  </si>
  <si>
    <t>Thu Feb 20 15:38:02 +0000 2014</t>
  </si>
  <si>
    <t>http://twitter.com/BrendaCourey/statuses/436525157654355968</t>
  </si>
  <si>
    <t>436524948576673792</t>
  </si>
  <si>
    <t>Discussing digital literacy in our workshop...interested in co learning relationships ! #OERS14</t>
  </si>
  <si>
    <t>Thu Feb 20 15:37:12 +0000 2014</t>
  </si>
  <si>
    <t>http://twitter.com/O3atORION/statuses/436524948576673792</t>
  </si>
  <si>
    <t>{"symbols":[],"urls":[],"hashtags":[{"text":"OERS14","indices":[88,95]}],"user_mentions":[]}</t>
  </si>
  <si>
    <t>436524717084643329</t>
  </si>
  <si>
    <t>@ResearchChat hosting our workshop.... I'm sure he will tweet while facilitating #OERS14</t>
  </si>
  <si>
    <t>Thu Feb 20 15:36:17 +0000 2014</t>
  </si>
  <si>
    <t>http://twitter.com/abbaspeaks/statuses/436524717084643329</t>
  </si>
  <si>
    <t>{"symbols":[],"urls":[],"hashtags":[{"text":"OERS14","indices":[81,88]}],"user_mentions":[{"id":30002337,"name":"Chris Conley","indices":[0,13],"screen_name":"ResearchChat","id_str":"30002337"}]}</t>
  </si>
  <si>
    <t>436522974481752064</t>
  </si>
  <si>
    <t>SusanGodsland</t>
  </si>
  <si>
    <t>RT @LStevens2511: Is direct instruction in phonics really antithetical to culturally sensitive practices #oers14</t>
  </si>
  <si>
    <t>Thu Feb 20 15:29:21 +0000 2014</t>
  </si>
  <si>
    <t>http://pbs.twimg.com/profile_images/2470271583/hwce8mzg53xg2mb1ahpd_normal.gif</t>
  </si>
  <si>
    <t>http://twitter.com/SusanGodsland/statuses/436522974481752064</t>
  </si>
  <si>
    <t>{"symbols":[],"urls":[],"hashtags":[{"text":"oers14","indices":[105,112]}],"user_mentions":[{"id":2351930730,"name":"liz stevens","indices":[3,16],"screen_name":"LStevens2511","id_str":"2351930730"}]}</t>
  </si>
  <si>
    <t>436522436884824065</t>
  </si>
  <si>
    <t>Excellent presentation Allan Luke and Jean Phillips #OERS14 #enligtened</t>
  </si>
  <si>
    <t>Thu Feb 20 15:27:13 +0000 2014</t>
  </si>
  <si>
    <t>http://twitter.com/lisacollimore/statuses/436522436884824065</t>
  </si>
  <si>
    <t>{"symbols":[],"urls":[],"hashtags":[{"text":"OERS14","indices":[52,59]},{"text":"enligtened","indices":[60,71]}],"user_mentions":[]}</t>
  </si>
  <si>
    <t>436522374783959040</t>
  </si>
  <si>
    <t>Essence of Friere, Pedagogy ofthe Oppressed, in this talk. My fav keynote, hands down. Challenging info is what we need to mobilize. #oers14</t>
  </si>
  <si>
    <t>Thu Feb 20 15:26:59 +0000 2014</t>
  </si>
  <si>
    <t>http://twitter.com/AmaniElrofaie/statuses/436522374783959040</t>
  </si>
  <si>
    <t>{"symbols":[],"urls":[],"hashtags":[{"text":"oers14","indices":[133,140]}],"user_mentions":[]}</t>
  </si>
  <si>
    <t>436522254609154048</t>
  </si>
  <si>
    <t>RT @dberrill: #OERS14 Luke: increased attendance does not increase achievement if the pedagogy used is not appropriate. Of course!!</t>
  </si>
  <si>
    <t>Thu Feb 20 15:26:30 +0000 2014</t>
  </si>
  <si>
    <t>http://twitter.com/abbaspeaks/statuses/436522254609154048</t>
  </si>
  <si>
    <t>436522178042167296</t>
  </si>
  <si>
    <t>Off to our first workshop for the day! #OERS14</t>
  </si>
  <si>
    <t>Thu Feb 20 15:26:12 +0000 2014</t>
  </si>
  <si>
    <t>http://twitter.com/O3atORION/statuses/436522178042167296</t>
  </si>
  <si>
    <t>{"symbols":[],"urls":[],"hashtags":[{"text":"OERS14","indices":[39,46]}],"user_mentions":[]}</t>
  </si>
  <si>
    <t>436522166545162243</t>
  </si>
  <si>
    <t>JackNigro</t>
  </si>
  <si>
    <t>Oz indigenous study: Ps interacting with their communities makes a diff. Deep implementatn means changing curriculum. #oers14 #hcdsbequity</t>
  </si>
  <si>
    <t>Thu Feb 20 15:26:09 +0000 2014</t>
  </si>
  <si>
    <t>http://pbs.twimg.com/profile_images/378800000795947080/3b9fdcdb39a051603876c614899063ca_normal.jpeg</t>
  </si>
  <si>
    <t>http://twitter.com/JackNigro/statuses/436522166545162243</t>
  </si>
  <si>
    <t>{"symbols":[],"urls":[],"hashtags":[{"text":"oers14","indices":[118,125]},{"text":"hcdsbequity","indices":[126,138]}],"user_mentions":[]}</t>
  </si>
  <si>
    <t>436522024660242432</t>
  </si>
  <si>
    <t>need to give our FNMI efforts time to make a change - 4-5 year cycles, not 3 as in Ontario #oers14</t>
  </si>
  <si>
    <t>Thu Feb 20 15:25:35 +0000 2014</t>
  </si>
  <si>
    <t>http://twitter.com/BrendaCourey/statuses/436522024660242432</t>
  </si>
  <si>
    <t>{"symbols":[],"urls":[],"hashtags":[{"text":"oers14","indices":[91,98]}],"user_mentions":[]}</t>
  </si>
  <si>
    <t>436521931563466752</t>
  </si>
  <si>
    <t>PauleRodrigue</t>
  </si>
  <si>
    <t>It's all about relationship. #OERS14</t>
  </si>
  <si>
    <t>Thu Feb 20 15:25:13 +0000 2014</t>
  </si>
  <si>
    <t>http://abs.twimg.com/sticky/default_profile_images/default_profile_4_normal.png</t>
  </si>
  <si>
    <t>http://twitter.com/PauleRodrigue/statuses/436521931563466752</t>
  </si>
  <si>
    <t>{"symbols":[],"urls":[],"hashtags":[{"text":"OERS14","indices":[29,36]}],"user_mentions":[]}</t>
  </si>
  <si>
    <t>436521604647256064</t>
  </si>
  <si>
    <t>SkLitNet</t>
  </si>
  <si>
    <t>RT @CarolCampbell4: Completely agree with @susanmdrake about brilliant teacher networks on Twitter #OERS14 @KNAER_RECRAE #KMb</t>
  </si>
  <si>
    <t>Thu Feb 20 15:23:55 +0000 2014</t>
  </si>
  <si>
    <t>http://pbs.twimg.com/profile_images/1533117994/SLN_Logo_FINAL_Aug2011_normal.png</t>
  </si>
  <si>
    <t>http://twitter.com/SkLitNet/statuses/436521604647256064</t>
  </si>
  <si>
    <t>{"symbols":[],"urls":[],"hashtags":[{"text":"OERS14","indices":[99,106]},{"text":"KMb","indices":[121,125]}],"user_mentions":[{"id":300645437,"name":"Carol Campbell","indices":[3,18],"screen_name":"CarolCampbell4","id_str":"300645437"},{"id":229533294,"name":"Susan Drake","indices":[42,54],"screen_name":"susanmdrake","id_str":"229533294"},{"id":1020257364,"name":"KNAER-RECRAE","indices":[107,120],"screen_name":"KNAER_RECRAE","id_str":"1020257364"}]}</t>
  </si>
  <si>
    <t>436521142111584257</t>
  </si>
  <si>
    <t>RT @JacquiStrachan: RT @Anniekidder: #oers14 Dr. Bruce Ferguson says "our classrooms are emergency rooms for the social problems in our soc…</t>
  </si>
  <si>
    <t>Thu Feb 20 15:22:05 +0000 2014</t>
  </si>
  <si>
    <t>http://twitter.com/abbaspeaks/statuses/436521142111584257</t>
  </si>
  <si>
    <t>{"symbols":[],"urls":[],"hashtags":[{"text":"oers14","indices":[37,44]},{"text":"p4ed","indices":[139,140]}],"user_mentions":[{"id":14095958,"name":"Jacqui Strachan","indices":[3,18],"screen_name":"JacquiStrachan","id_str":"14095958"},{"id":106539218,"name":"Annie Kidder","indices":[23,35],"screen_name":"Anniekidder","id_str":"106539218"}]}</t>
  </si>
  <si>
    <t>436520892114288640</t>
  </si>
  <si>
    <t>RT @ResearchChat: Pre-service teachers tend to blame themselves. By year 3 they tend to blame the kids #OERS14 Dr. Luke</t>
  </si>
  <si>
    <t>Thu Feb 20 15:21:05 +0000 2014</t>
  </si>
  <si>
    <t>http://twitter.com/DrKatinaPollock/statuses/436520892114288640</t>
  </si>
  <si>
    <t>{"symbols":[],"urls":[],"hashtags":[{"text":"OERS14","indices":[103,110]}],"user_mentions":[{"id":30002337,"name":"Chris Conley","indices":[3,16],"screen_name":"ResearchChat","id_str":"30002337"}]}</t>
  </si>
  <si>
    <t>436520784224591874</t>
  </si>
  <si>
    <t>"If you give principals more freedom you get more chaos" #OERS14</t>
  </si>
  <si>
    <t>Thu Feb 20 15:20:39 +0000 2014</t>
  </si>
  <si>
    <t>http://twitter.com/ResearchChat/statuses/436520784224591874</t>
  </si>
  <si>
    <t>436520783569879040</t>
  </si>
  <si>
    <t>RT @jmuellertate: Allan Luke: "there is difference betwn knowing THAT &amp;amp; knowing HOW" in indigenous education. #oers14 #wlufoe Applicable to…</t>
  </si>
  <si>
    <t>http://twitter.com/DrKatinaPollock/statuses/436520783569879040</t>
  </si>
  <si>
    <t>{"symbols":[],"urls":[],"hashtags":[{"text":"oers14","indices":[114,121]},{"text":"wlufoe","indices":[122,129]}],"user_mentions":[{"id":40351425,"name":"Julie Mueller","indices":[3,16],"screen_name":"jmuellertate","id_str":"40351425"}]}</t>
  </si>
  <si>
    <t>436520668922785792</t>
  </si>
  <si>
    <t>RT @ResearchChat: redistributed social justice -let's get the white man's skills; recognitive social justice -embed Indigenous knwldg in cu…</t>
  </si>
  <si>
    <t>Thu Feb 20 15:20:12 +0000 2014</t>
  </si>
  <si>
    <t>http://twitter.com/DrKatinaPollock/statuses/436520668922785792</t>
  </si>
  <si>
    <t>{"symbols":[],"urls":[],"hashtags":[{"text":"OERS14","indices":[139,140]}],"user_mentions":[{"id":30002337,"name":"Chris Conley","indices":[3,16],"screen_name":"ResearchChat","id_str":"30002337"}]}</t>
  </si>
  <si>
    <t>436520644831113216</t>
  </si>
  <si>
    <t>Thu Feb 20 15:20:06 +0000 2014</t>
  </si>
  <si>
    <t>http://twitter.com/BrendaCourey/statuses/436520644831113216</t>
  </si>
  <si>
    <t>436520641190457344</t>
  </si>
  <si>
    <t>JacquiStrachan</t>
  </si>
  <si>
    <t>Thu Feb 20 15:20:05 +0000 2014</t>
  </si>
  <si>
    <t>http://pbs.twimg.com/profile_images/2879213418/a726ad703edcd262ddc184d25d21860c_normal.png</t>
  </si>
  <si>
    <t>http://twitter.com/JacquiStrachan/statuses/436520641190457344</t>
  </si>
  <si>
    <t>436520588106944512</t>
  </si>
  <si>
    <t>RT @ResearchChat: The third model of social justice is representative social justice. #OERS14</t>
  </si>
  <si>
    <t>Thu Feb 20 15:19:53 +0000 2014</t>
  </si>
  <si>
    <t>http://twitter.com/DrKatinaPollock/statuses/436520588106944512</t>
  </si>
  <si>
    <t>{"symbols":[],"urls":[],"hashtags":[{"text":"OERS14","indices":[86,93]}],"user_mentions":[{"id":30002337,"name":"Chris Conley","indices":[3,16],"screen_name":"ResearchChat","id_str":"30002337"}]}</t>
  </si>
  <si>
    <t>436520493953200128</t>
  </si>
  <si>
    <t>RT @ResearchChat: Can you name the indigenous languages spoken by the community you teach in? #OERS14</t>
  </si>
  <si>
    <t>Thu Feb 20 15:19:30 +0000 2014</t>
  </si>
  <si>
    <t>http://twitter.com/DrKatinaPollock/statuses/436520493953200128</t>
  </si>
  <si>
    <t>{"symbols":[],"urls":[],"hashtags":[{"text":"OERS14","indices":[94,101]}],"user_mentions":[{"id":30002337,"name":"Chris Conley","indices":[3,16],"screen_name":"ResearchChat","id_str":"30002337"}]}</t>
  </si>
  <si>
    <t>436520332082429952</t>
  </si>
  <si>
    <t>#OERS14 Luke: increased attendance does not increase achievement if the pedagogy used is not appropriate. Of course!!</t>
  </si>
  <si>
    <t>Thu Feb 20 15:18:51 +0000 2014</t>
  </si>
  <si>
    <t>http://twitter.com/dberrill/statuses/436520332082429952</t>
  </si>
  <si>
    <t>436520220186791936</t>
  </si>
  <si>
    <t>RT @BrendaCourey: Can our teachers name the First Nations communities within our board boundaries?  #oers14</t>
  </si>
  <si>
    <t>Thu Feb 20 15:18:25 +0000 2014</t>
  </si>
  <si>
    <t>http://twitter.com/abbaspeaks/statuses/436520220186791936</t>
  </si>
  <si>
    <t>{"symbols":[],"urls":[],"hashtags":[{"text":"oers14","indices":[100,107]}],"user_mentions":[{"id":14996156,"name":"Brenda Courey","indices":[3,16],"screen_name":"BrendaCourey","id_str":"14996156"}]}</t>
  </si>
  <si>
    <t>436520168181612544</t>
  </si>
  <si>
    <t>Can our teachers name the First Nations communities within our board boundaries?  #oers14</t>
  </si>
  <si>
    <t>Thu Feb 20 15:18:12 +0000 2014</t>
  </si>
  <si>
    <t>http://twitter.com/BrendaCourey/statuses/436520168181612544</t>
  </si>
  <si>
    <t>{"symbols":[],"urls":[],"hashtags":[{"text":"oers14","indices":[82,89]}],"user_mentions":[]}</t>
  </si>
  <si>
    <t>436519873682743298</t>
  </si>
  <si>
    <t>RogerKClarke</t>
  </si>
  <si>
    <t>Luke - re the magic bullet! You can't go back to basics if you are already there!!
#OERS14</t>
  </si>
  <si>
    <t>Thu Feb 20 15:17:02 +0000 2014</t>
  </si>
  <si>
    <t>http://pbs.twimg.com/profile_images/1655612135/roger_clarkeTWEET_normal.jpg</t>
  </si>
  <si>
    <t>http://twitter.com/RogerKClarke/statuses/436519873682743298</t>
  </si>
  <si>
    <t>436519843198947328</t>
  </si>
  <si>
    <t>Can you name the indigenous languages spoken by the community you teach in? #OERS14</t>
  </si>
  <si>
    <t>Thu Feb 20 15:16:55 +0000 2014</t>
  </si>
  <si>
    <t>http://twitter.com/ResearchChat/statuses/436519843198947328</t>
  </si>
  <si>
    <t>{"symbols":[],"urls":[],"hashtags":[{"text":"OERS14","indices":[76,83]}],"user_mentions":[]}</t>
  </si>
  <si>
    <t>436519729457815552</t>
  </si>
  <si>
    <t>More experienced teachers report less time on basic skills and fewer problems with behaviours #OERS14 (assist goes to @LKostuch )</t>
  </si>
  <si>
    <t>Thu Feb 20 15:16:28 +0000 2014</t>
  </si>
  <si>
    <t>http://twitter.com/ResearchChat/statuses/436519729457815552</t>
  </si>
  <si>
    <t>{"symbols":[],"urls":[],"hashtags":[{"text":"OERS14","indices":[94,101]}],"user_mentions":[{"id":1173267877,"name":"Lynn Kostuch","indices":[118,127],"screen_name":"LKostuch","id_str":"1173267877"}]}</t>
  </si>
  <si>
    <t>436519337722400768</t>
  </si>
  <si>
    <t>The third model of social justice is representative social justice. #OERS14</t>
  </si>
  <si>
    <t>Thu Feb 20 15:14:54 +0000 2014</t>
  </si>
  <si>
    <t>http://twitter.com/ResearchChat/statuses/436519337722400768</t>
  </si>
  <si>
    <t>{"symbols":[],"urls":[],"hashtags":[{"text":"OERS14","indices":[68,75]}],"user_mentions":[]}</t>
  </si>
  <si>
    <t>436519275356905472</t>
  </si>
  <si>
    <t>LStevens2511</t>
  </si>
  <si>
    <t>Is direct instruction in phonics really antithetical to culturally sensitive practices #oers14</t>
  </si>
  <si>
    <t>Thu Feb 20 15:14:40 +0000 2014</t>
  </si>
  <si>
    <t>loc: 43.65491544,-79.38301485</t>
  </si>
  <si>
    <t>http://pbs.twimg.com/profile_images/436179085136392193/E7TC0iow_normal.jpeg</t>
  </si>
  <si>
    <t>http://twitter.com/LStevens2511/statuses/436519275356905472</t>
  </si>
  <si>
    <t>{"symbols":[],"urls":[],"hashtags":[{"text":"oers14","indices":[87,94]}],"user_mentions":[]}</t>
  </si>
  <si>
    <t>436519261607968769</t>
  </si>
  <si>
    <t>Default model of pedagogy is to "dumb it down" via workshops, drills, test prep Luke #OERS14 "can't go back to basics when already there"!</t>
  </si>
  <si>
    <t>Thu Feb 20 15:14:36 +0000 2014</t>
  </si>
  <si>
    <t>http://twitter.com/_DrDi/statuses/436519261607968769</t>
  </si>
  <si>
    <t>{"symbols":[],"urls":[],"hashtags":[{"text":"OERS14","indices":[85,92]}],"user_mentions":[]}</t>
  </si>
  <si>
    <t>436519169920466944</t>
  </si>
  <si>
    <t>RT @ResearchChat: You can't go back to the basics if you are already at the basics #OERS14</t>
  </si>
  <si>
    <t>Thu Feb 20 15:14:14 +0000 2014</t>
  </si>
  <si>
    <t>http://twitter.com/abbaspeaks/statuses/436519169920466944</t>
  </si>
  <si>
    <t>{"symbols":[],"urls":[],"hashtags":[{"text":"OERS14","indices":[83,90]}],"user_mentions":[{"id":30002337,"name":"Chris Conley","indices":[3,16],"screen_name":"ResearchChat","id_str":"30002337"}]}</t>
  </si>
  <si>
    <t>436519165596160000</t>
  </si>
  <si>
    <t>Thu Feb 20 15:14:13 +0000 2014</t>
  </si>
  <si>
    <t>http://twitter.com/adrossis/statuses/436519165596160000</t>
  </si>
  <si>
    <t>436518755636498432</t>
  </si>
  <si>
    <t>Deficit thinking = dumbed down basic skills emphasis for students Luke #oers14</t>
  </si>
  <si>
    <t>Thu Feb 20 15:12:36 +0000 2014</t>
  </si>
  <si>
    <t>http://twitter.com/BrendaCourey/statuses/436518755636498432</t>
  </si>
  <si>
    <t>{"symbols":[],"urls":[],"hashtags":[{"text":"oers14","indices":[71,78]}],"user_mentions":[]}</t>
  </si>
  <si>
    <t>436518638741618689</t>
  </si>
  <si>
    <t>You can't go back to the basics if you are already at the basics #OERS14</t>
  </si>
  <si>
    <t>Thu Feb 20 15:12:08 +0000 2014</t>
  </si>
  <si>
    <t>http://twitter.com/ResearchChat/statuses/436518638741618689</t>
  </si>
  <si>
    <t>436518192262156288</t>
  </si>
  <si>
    <t>redistributed social justice -let's get the white man's skills; recognitive social justice -embed Indigenous knwldg in curriculum #OERS14</t>
  </si>
  <si>
    <t>Thu Feb 20 15:10:21 +0000 2014</t>
  </si>
  <si>
    <t>http://twitter.com/ResearchChat/statuses/436518192262156288</t>
  </si>
  <si>
    <t>436518142194380801</t>
  </si>
  <si>
    <t>Dr Luke, Indigenous pedagogy is far-reaching bc it views commodification of knowledge as that which cheapens cultures &amp;amp; traditions. #oers14</t>
  </si>
  <si>
    <t>Thu Feb 20 15:10:09 +0000 2014</t>
  </si>
  <si>
    <t>http://twitter.com/AmaniElrofaie/statuses/436518142194380801</t>
  </si>
  <si>
    <t>{"symbols":[],"urls":[],"hashtags":[{"text":"oers14","indices":[136,143]}],"user_mentions":[]}</t>
  </si>
  <si>
    <t>436517556812525568</t>
  </si>
  <si>
    <t>Thu Feb 20 15:07:50 +0000 2014</t>
  </si>
  <si>
    <t>http://twitter.com/KNAER_RECRAE/statuses/436517556812525568</t>
  </si>
  <si>
    <t>436517532082507776</t>
  </si>
  <si>
    <t>RT @_DrDi: The "gifting" vs "commodification" of knowledge. Allan Luke #OERS14</t>
  </si>
  <si>
    <t>Thu Feb 20 15:07:44 +0000 2014</t>
  </si>
  <si>
    <t>http://twitter.com/O3atORION/statuses/436517532082507776</t>
  </si>
  <si>
    <t>{"symbols":[],"urls":[],"hashtags":[{"text":"OERS14","indices":[71,78]}],"user_mentions":[{"id":298888460,"name":"Diana Petrarca","indices":[3,9],"screen_name":"_DrDi","id_str":"298888460"}]}</t>
  </si>
  <si>
    <t>436517530803257344</t>
  </si>
  <si>
    <t>http://twitter.com/abbaspeaks/statuses/436517530803257344</t>
  </si>
  <si>
    <t>436517347172810752</t>
  </si>
  <si>
    <t>MindShareLearn</t>
  </si>
  <si>
    <t>Thanks for sharing! @taniasterling: Check out #OERS14 log of tweets (updated every hour) available here:  http://t.co/7SsEOxwSNC</t>
  </si>
  <si>
    <t>Thu Feb 20 15:07:00 +0000 2014</t>
  </si>
  <si>
    <t>taniasterling</t>
  </si>
  <si>
    <t>435976665789763584</t>
  </si>
  <si>
    <t>http://pbs.twimg.com/profile_images/378800000794201025/e749da8bd54a1282f03fd6ed62e87cdf_normal.jpeg</t>
  </si>
  <si>
    <t>http://twitter.com/MindShareLearn/statuses/436517347172810752</t>
  </si>
  <si>
    <t>{"symbols":[],"urls":[{"expanded_url":"http://ow.ly/tK2FR","indices":[106,128],"display_url":"ow.ly/tK2FR","url":"http://t.co/7SsEOxwSNC"}],"hashtags":[{"text":"OERS14","indices":[46,53]}],"user_mentions":[{"id":97134757,"name":"Tania Sterling","indices":[20,34],"screen_name":"taniasterling","id_str":"97134757"}]}</t>
  </si>
  <si>
    <t>436517211071856640</t>
  </si>
  <si>
    <t>The "gifting" vs "commodification" of knowledge. Allan Luke #OERS14</t>
  </si>
  <si>
    <t>Thu Feb 20 15:06:27 +0000 2014</t>
  </si>
  <si>
    <t>http://twitter.com/_DrDi/statuses/436517211071856640</t>
  </si>
  <si>
    <t>{"symbols":[],"urls":[],"hashtags":[{"text":"OERS14","indices":[60,67]}],"user_mentions":[]}</t>
  </si>
  <si>
    <t>436517157673771008</t>
  </si>
  <si>
    <t>#OERS14 Luke: apartheid in Australia re. Whites &amp;amp; Aboriginal peoples; here in Canada as well.</t>
  </si>
  <si>
    <t>Thu Feb 20 15:06:15 +0000 2014</t>
  </si>
  <si>
    <t>http://twitter.com/dberrill/statuses/436517157673771008</t>
  </si>
  <si>
    <t>436517022579449856</t>
  </si>
  <si>
    <t>Are we talking politically correctly but in reality living in a culture of apartheid? Luke #oers14</t>
  </si>
  <si>
    <t>Thu Feb 20 15:05:42 +0000 2014</t>
  </si>
  <si>
    <t>http://twitter.com/BrendaCourey/statuses/436517022579449856</t>
  </si>
  <si>
    <t>436516786008121344</t>
  </si>
  <si>
    <t>"We have a ‘politically correct’ culture that lives in a totally different universe” Allan Luke #OERS14</t>
  </si>
  <si>
    <t>Thu Feb 20 15:04:46 +0000 2014</t>
  </si>
  <si>
    <t>http://twitter.com/OhMissAcosta/statuses/436516786008121344</t>
  </si>
  <si>
    <t>{"symbols":[],"urls":[],"hashtags":[{"text":"OERS14","indices":[96,103]}],"user_mentions":[]}</t>
  </si>
  <si>
    <t>436516672154107904</t>
  </si>
  <si>
    <t>#oers14 knowledge is a gift not a commodity in indigenous way of knowing. Can't accept it until prepared. Key to teacher prep. Jean Phillips</t>
  </si>
  <si>
    <t>Thu Feb 20 15:04:19 +0000 2014</t>
  </si>
  <si>
    <t>http://twitter.com/jmuellertate/statuses/436516672154107904</t>
  </si>
  <si>
    <t>436516654189907968</t>
  </si>
  <si>
    <t>How often in the last month have you had a conversation with an Indigenous person?  How often have you had a meal? asked of teachers #OERS14</t>
  </si>
  <si>
    <t>Thu Feb 20 15:04:15 +0000 2014</t>
  </si>
  <si>
    <t>http://twitter.com/ResearchChat/statuses/436516654189907968</t>
  </si>
  <si>
    <t>{"symbols":[],"urls":[],"hashtags":[{"text":"OERS14","indices":[133,140]}],"user_mentions":[]}</t>
  </si>
  <si>
    <t>436516653690793985</t>
  </si>
  <si>
    <t>RT @BrendaCourey: knowledge is a gift, not a commodity. Cheapens the gift Luke #oers14</t>
  </si>
  <si>
    <t>Thu Feb 20 15:04:14 +0000 2014</t>
  </si>
  <si>
    <t>http://twitter.com/abbaspeaks/statuses/436516653690793985</t>
  </si>
  <si>
    <t>{"symbols":[],"urls":[],"hashtags":[{"text":"oers14","indices":[79,86]}],"user_mentions":[{"id":14996156,"name":"Brenda Courey","indices":[3,16],"screen_name":"BrendaCourey","id_str":"14996156"}]}</t>
  </si>
  <si>
    <t>436516600816996352</t>
  </si>
  <si>
    <t>Australian indigenous study at #oers14 shows deficit discourse is pervasive. Changed attitudes &amp;amp; pedagogy are required. #hcdsbequity</t>
  </si>
  <si>
    <t>Thu Feb 20 15:04:02 +0000 2014</t>
  </si>
  <si>
    <t>http://twitter.com/JackNigro/statuses/436516600816996352</t>
  </si>
  <si>
    <t>{"symbols":[],"urls":[],"hashtags":[{"text":"oers14","indices":[31,38]},{"text":"hcdsbequity","indices":[124,136]}],"user_mentions":[]}</t>
  </si>
  <si>
    <t>436516354246459394</t>
  </si>
  <si>
    <t>knowledge is a gift, not a commodity. Cheapens the gift Luke #oers14</t>
  </si>
  <si>
    <t>Thu Feb 20 15:03:03 +0000 2014</t>
  </si>
  <si>
    <t>http://twitter.com/BrendaCourey/statuses/436516354246459394</t>
  </si>
  <si>
    <t>{"symbols":[],"urls":[],"hashtags":[{"text":"oers14","indices":[61,68]}],"user_mentions":[]}</t>
  </si>
  <si>
    <t>436516312823914496</t>
  </si>
  <si>
    <t>RT @adrossis: @abbaspeaks @jmuellertate All boils down to using good pedagogical approaches for teaching! #OERS14</t>
  </si>
  <si>
    <t>Thu Feb 20 15:02:53 +0000 2014</t>
  </si>
  <si>
    <t>http://twitter.com/abbaspeaks/statuses/436516312823914496</t>
  </si>
  <si>
    <t>{"symbols":[],"urls":[],"hashtags":[{"text":"OERS14","indices":[106,113]}],"user_mentions":[{"id":17095178,"name":"Anita Drossis","indices":[3,12],"screen_name":"adrossis","id_str":"17095178"},{"id":203543496,"name":"/-\\ l i @bbas","indices":[14,25],"screen_name":"abbaspeaks","id_str":"203543496"},{"id":40351425,"name":"Julie Mueller","indices":[26,39],"screen_name":"jmuellertate","id_str":"40351425"}]}</t>
  </si>
  <si>
    <t>436515941158227969</t>
  </si>
  <si>
    <t>@abbaspeaks @jmuellertate All boils down to using good pedagogical approaches for teaching! #OERS14</t>
  </si>
  <si>
    <t>Thu Feb 20 15:01:25 +0000 2014</t>
  </si>
  <si>
    <t>436515142927282176</t>
  </si>
  <si>
    <t>http://twitter.com/adrossis/statuses/436515941158227969</t>
  </si>
  <si>
    <t>{"symbols":[],"urls":[],"hashtags":[{"text":"OERS14","indices":[92,99]}],"user_mentions":[{"id":203543496,"name":"/-\\ l i @bbas","indices":[0,11],"screen_name":"abbaspeaks","id_str":"203543496"},{"id":40351425,"name":"Julie Mueller","indices":[12,25],"screen_name":"jmuellertate","id_str":"40351425"}]}</t>
  </si>
  <si>
    <t>436515867388805120</t>
  </si>
  <si>
    <t>RT @AmaniElrofaie: Dr Luke: In systems that talk social justice, the opinion of indigenous students is they are condescended...objects of s…</t>
  </si>
  <si>
    <t>Thu Feb 20 15:01:07 +0000 2014</t>
  </si>
  <si>
    <t>http://twitter.com/BrendaCourey/statuses/436515867388805120</t>
  </si>
  <si>
    <t>{"symbols":[],"urls":[],"hashtags":[{"text":"oers14","indices":[139,140]}],"user_mentions":[{"id":121959456,"name":"Amani ","indices":[3,17],"screen_name":"AmaniElrofaie","id_str":"121959456"}]}</t>
  </si>
  <si>
    <t>436515830092685312</t>
  </si>
  <si>
    <t>Thu Feb 20 15:00:58 +0000 2014</t>
  </si>
  <si>
    <t>http://twitter.com/KNAER_RECRAE/statuses/436515830092685312</t>
  </si>
  <si>
    <t>436515757825212416</t>
  </si>
  <si>
    <t>Again - theme of relationships surfacing. How do we address in a non-superficial and "workshoppy" way? Paradigm shifts needed. #OERS14</t>
  </si>
  <si>
    <t>Thu Feb 20 15:00:41 +0000 2014</t>
  </si>
  <si>
    <t>http://twitter.com/_DrDi/statuses/436515757825212416</t>
  </si>
  <si>
    <t>436515737239552001</t>
  </si>
  <si>
    <t>Indigenous knowledge should be brought in COMPETENTLY - Elders, Leaders #OERS14</t>
  </si>
  <si>
    <t>Thu Feb 20 15:00:36 +0000 2014</t>
  </si>
  <si>
    <t>http://twitter.com/ResearchChat/statuses/436515737239552001</t>
  </si>
  <si>
    <t>{"symbols":[],"urls":[],"hashtags":[{"text":"OERS14","indices":[72,79]}],"user_mentions":[]}</t>
  </si>
  <si>
    <t>436515618620452864</t>
  </si>
  <si>
    <t>Dr Luke: In systems that talk social justice, the opinion of indigenous students is they are condescended...objects of study. #oers14</t>
  </si>
  <si>
    <t>Thu Feb 20 15:00:08 +0000 2014</t>
  </si>
  <si>
    <t>http://twitter.com/AmaniElrofaie/statuses/436515618620452864</t>
  </si>
  <si>
    <t>{"symbols":[],"urls":[],"hashtags":[{"text":"oers14","indices":[126,133]}],"user_mentions":[]}</t>
  </si>
  <si>
    <t>436515556007501824</t>
  </si>
  <si>
    <t>Indigenous studies-must be careful to not make the indigenous students subject of study Teachers need skills for this complex work #OERS14</t>
  </si>
  <si>
    <t>Thu Feb 20 14:59:53 +0000 2014</t>
  </si>
  <si>
    <t>http://twitter.com/adrossis/statuses/436515556007501824</t>
  </si>
  <si>
    <t>@jmuellertate GREAT point! #OERS14 certainly applicable to Tech integration.The difference between knowing of a tool n knowing HOW to use it</t>
  </si>
  <si>
    <t>Thu Feb 20 14:58:14 +0000 2014</t>
  </si>
  <si>
    <t>436514743637913600</t>
  </si>
  <si>
    <t>http://twitter.com/abbaspeaks/statuses/436515142927282176</t>
  </si>
  <si>
    <t>{"symbols":[],"urls":[],"hashtags":[{"text":"OERS14","indices":[27,34]}],"user_mentions":[{"id":40351425,"name":"Julie Mueller","indices":[0,13],"screen_name":"jmuellertate","id_str":"40351425"}]}</t>
  </si>
  <si>
    <t>436515015349501952</t>
  </si>
  <si>
    <t>In Dr Luke's study the experience of Indigenous people is that they are condescended to.  Feelings of being duped #OERS14</t>
  </si>
  <si>
    <t>Thu Feb 20 14:57:44 +0000 2014</t>
  </si>
  <si>
    <t>http://twitter.com/ResearchChat/statuses/436515015349501952</t>
  </si>
  <si>
    <t>{"symbols":[],"urls":[],"hashtags":[{"text":"OERS14","indices":[114,121]}],"user_mentions":[]}</t>
  </si>
  <si>
    <t>436514896990461952</t>
  </si>
  <si>
    <t>RT @ResearchChat: Anyone have the citation for the pre-service/year 3 reference? #OERS14</t>
  </si>
  <si>
    <t>Thu Feb 20 14:57:16 +0000 2014</t>
  </si>
  <si>
    <t>http://twitter.com/CarolCampbell4/statuses/436514896990461952</t>
  </si>
  <si>
    <t>{"symbols":[],"urls":[],"hashtags":[{"text":"OERS14","indices":[81,88]}],"user_mentions":[{"id":30002337,"name":"Chris Conley","indices":[3,16],"screen_name":"ResearchChat","id_str":"30002337"}]}</t>
  </si>
  <si>
    <t>436514816211968000</t>
  </si>
  <si>
    <t>@candymcewan absolutely! and within a framework, Web 2.0 can sustain these relationships. Teachers = mentors.. #OERS14</t>
  </si>
  <si>
    <t>Thu Feb 20 14:56:56 +0000 2014</t>
  </si>
  <si>
    <t>candymcewan</t>
  </si>
  <si>
    <t>436514423297933312</t>
  </si>
  <si>
    <t>http://twitter.com/abbaspeaks/statuses/436514816211968000</t>
  </si>
  <si>
    <t>{"symbols":[],"urls":[],"hashtags":[{"text":"OERS14","indices":[111,118]}],"user_mentions":[{"id":84337876,"name":"Candy McEwan","indices":[0,12],"screen_name":"candymcewan","id_str":"84337876"}]}</t>
  </si>
  <si>
    <t>Allan Luke: "there is difference betwn knowing THAT &amp;amp; knowing HOW" in indigenous education. #oers14 #wlufoe Applicable to tech integration?</t>
  </si>
  <si>
    <t>Thu Feb 20 14:56:39 +0000 2014</t>
  </si>
  <si>
    <t>http://twitter.com/jmuellertate/statuses/436514743637913600</t>
  </si>
  <si>
    <t>{"symbols":[],"urls":[],"hashtags":[{"text":"oers14","indices":[96,103]},{"text":"wlufoe","indices":[104,111]}],"user_mentions":[]}</t>
  </si>
  <si>
    <t>436514685450715136</t>
  </si>
  <si>
    <t>#OERS14 Untrained white teachers can perpetrate racist discourse: we need to listen to this re. our FNMI policy. http://t.co/yqhhB5WhB3</t>
  </si>
  <si>
    <t>Thu Feb 20 14:56:25 +0000 2014</t>
  </si>
  <si>
    <t>http://twitter.com/dberrill/statuses/436514685450715136</t>
  </si>
  <si>
    <t>{"symbols":[],"urls":[],"hashtags":[{"text":"OERS14","indices":[0,7]}],"media":[{"sizes":{"small":{"w":340,"resize":"fit","h":255},"thumb":{"w":150,"resize":"crop","h":150},"large":{"w":1024,"resize":"fit","h":768},"medium":{"w":600,"resize":"fit","h":450}},"id":436514685282975744,"media_url_https":"https://pbs.twimg.com/media/Bg7PyyOIgAA8JLv.jpg","media_url":"http://pbs.twimg.com/media/Bg7PyyOIgAA8JLv.jpg","expanded_url":"http://twitter.com/dberrill/status/436514685450715136/photo/1","indices":[113,135],"id_str":"436514685282975744","type":"photo","display_url":"pic.twitter.com/yqhhB5WhB3","url":"http://t.co/yqhhB5WhB3"}],"user_mentions":[]}</t>
  </si>
  <si>
    <t>436514681390260225</t>
  </si>
  <si>
    <t>GillyParekh</t>
  </si>
  <si>
    <t>RT @OhMissAcosta: 'Deficit discourse' is default (“blame the other” - blame the child, the family, the welfare) instead of blaming the peda…</t>
  </si>
  <si>
    <t>Thu Feb 20 14:56:24 +0000 2014</t>
  </si>
  <si>
    <t>http://pbs.twimg.com/profile_images/1614206970/IMG_1403_normal.jpg</t>
  </si>
  <si>
    <t>http://twitter.com/GillyParekh/statuses/436514681390260225</t>
  </si>
  <si>
    <t>436514664202371072</t>
  </si>
  <si>
    <t>RT @candymcewan: Hearing from Allan Luke, Jean Phillips - confirming that it doesn't matter what we teach - it's all about relationships #O…</t>
  </si>
  <si>
    <t>Thu Feb 20 14:56:20 +0000 2014</t>
  </si>
  <si>
    <t>http://twitter.com/brandy_doan/statuses/436514664202371072</t>
  </si>
  <si>
    <t>{"symbols":[],"urls":[],"hashtags":[{"text":"OERS14","indices":[137,140]}],"user_mentions":[{"id":84337876,"name":"Candy McEwan","indices":[3,15],"screen_name":"candymcewan","id_str":"84337876"}]}</t>
  </si>
  <si>
    <t>436514627590316033</t>
  </si>
  <si>
    <t>Thu Feb 20 14:56:11 +0000 2014</t>
  </si>
  <si>
    <t>http://twitter.com/KNAER_RECRAE/statuses/436514627590316033</t>
  </si>
  <si>
    <t>Hearing from Allan Luke, Jean Phillips - confirming that it doesn't matter what we teach - it's all about relationships #OERS14</t>
  </si>
  <si>
    <t>Thu Feb 20 14:55:23 +0000 2014</t>
  </si>
  <si>
    <t>http://pbs.twimg.com/profile_images/418561737411928064/bUejaXa5_normal.jpeg</t>
  </si>
  <si>
    <t>http://twitter.com/candymcewan/statuses/436514423297933312</t>
  </si>
  <si>
    <t>{"symbols":[],"urls":[],"hashtags":[{"text":"OERS14","indices":[120,127]}],"user_mentions":[]}</t>
  </si>
  <si>
    <t>436514313780473856</t>
  </si>
  <si>
    <t>'Deficit discourse' is default (“blame the other” - blame the child, the family, the welfare) instead of blaming the pedagogy/system #OERS14</t>
  </si>
  <si>
    <t>Thu Feb 20 14:54:57 +0000 2014</t>
  </si>
  <si>
    <t>http://twitter.com/OhMissAcosta/statuses/436514313780473856</t>
  </si>
  <si>
    <t>436513805187960832</t>
  </si>
  <si>
    <t>Anyone have the citation for the pre-service/year 3 reference? #OERS14</t>
  </si>
  <si>
    <t>Thu Feb 20 14:52:55 +0000 2014</t>
  </si>
  <si>
    <t>http://twitter.com/ResearchChat/statuses/436513805187960832</t>
  </si>
  <si>
    <t>436513783691743232</t>
  </si>
  <si>
    <t>RT @dberrill: #OERS14  Jean Phillips: In Australia, non-Indigenous teachers think of Indigenous people as not modern people. Let's look at …</t>
  </si>
  <si>
    <t>Thu Feb 20 14:52:50 +0000 2014</t>
  </si>
  <si>
    <t>http://twitter.com/KNAER_RECRAE/statuses/436513783691743232</t>
  </si>
  <si>
    <t>436513778553716736</t>
  </si>
  <si>
    <t>@_DrDi absolutely...i'd say this could be a workshop topic for next year... #OERS14....</t>
  </si>
  <si>
    <t>Thu Feb 20 14:52:49 +0000 2014</t>
  </si>
  <si>
    <t>436512817848803328</t>
  </si>
  <si>
    <t>http://twitter.com/abbaspeaks/statuses/436513778553716736</t>
  </si>
  <si>
    <t>{"symbols":[],"urls":[],"hashtags":[{"text":"OERS14","indices":[76,83]}],"user_mentions":[{"id":298888460,"name":"Diana Petrarca","indices":[0,6],"screen_name":"_DrDi","id_str":"298888460"}]}</t>
  </si>
  <si>
    <t>436513706889846784</t>
  </si>
  <si>
    <t>pre-service teachers say "my fault".  3 yr teachers say "their fault" blaming students, not themselves. #oers14</t>
  </si>
  <si>
    <t>Thu Feb 20 14:52:32 +0000 2014</t>
  </si>
  <si>
    <t>http://twitter.com/BrendaCourey/statuses/436513706889846784</t>
  </si>
  <si>
    <t>{"symbols":[],"urls":[],"hashtags":[{"text":"oers14","indices":[104,111]}],"user_mentions":[]}</t>
  </si>
  <si>
    <t>436513672957923328</t>
  </si>
  <si>
    <t>RT @CarolCampbell4: Thanks @ResearchChat RT@OISENews: Congrats OISE researcher @CarolCampbell4, "Top Tweeter" honours at #OERS14! https://t…</t>
  </si>
  <si>
    <t>Thu Feb 20 14:52:24 +0000 2014</t>
  </si>
  <si>
    <t>http://twitter.com/KNAER_RECRAE/statuses/436513672957923328</t>
  </si>
  <si>
    <t>{"symbols":[],"urls":[{"expanded_url":"https://www.facebook.com/OISEUofT","indices":[139,140],"display_url":"facebook.com/OISEUofT","url":"https://t.co/964LP4wkq4"}],"hashtags":[{"text":"OERS14","indices":[121,128]},{"text":"UofT","indices":[139,140]}],"user_mentions":[{"id":300645437,"name":"Carol Campbell","indices":[3,18],"screen_name":"CarolCampbell4","id_str":"300645437"},{"id":30002337,"name":"Chris Conley","indices":[27,40],"screen_name":"ResearchChat","id_str":"30002337"},{"id":120129298,"name":"OISE News","indices":[43,52],"screen_name":"OISENews","id_str":"120129298"},{"id":300645437,"name":"Carol Campbell","indices":[79,94],"screen_name":"CarolCampbell4","id_str":"300645437"}]}</t>
  </si>
  <si>
    <t>436513561641496576</t>
  </si>
  <si>
    <t>Stephen_Hurley</t>
  </si>
  <si>
    <t>@ShastaCH wish I were there #oers14</t>
  </si>
  <si>
    <t>Thu Feb 20 14:51:57 +0000 2014</t>
  </si>
  <si>
    <t>http://pbs.twimg.com/profile_images/1807555001/hurley_account1_normal.jpg</t>
  </si>
  <si>
    <t>http://twitter.com/Stephen_Hurley/statuses/436513561641496576</t>
  </si>
  <si>
    <t>{"symbols":[],"urls":[],"hashtags":[{"text":"oers14","indices":[28,35]}],"user_mentions":[{"id":129585627,"name":"Shasta Carr-Harris","indices":[0,9],"screen_name":"ShastaCH","id_str":"129585627"}]}</t>
  </si>
  <si>
    <t>436513442598752257</t>
  </si>
  <si>
    <t>Pre-service teachers tend to blame themselves. By year 3 they tend to blame the kids #OERS14 Dr. Luke</t>
  </si>
  <si>
    <t>Thu Feb 20 14:51:29 +0000 2014</t>
  </si>
  <si>
    <t>http://twitter.com/ResearchChat/statuses/436513442598752257</t>
  </si>
  <si>
    <t>436513228047142912</t>
  </si>
  <si>
    <t>How often do we use deficit discourse about our students? Phillips #oers14</t>
  </si>
  <si>
    <t>Thu Feb 20 14:50:38 +0000 2014</t>
  </si>
  <si>
    <t>http://twitter.com/BrendaCourey/statuses/436513228047142912</t>
  </si>
  <si>
    <t>{"symbols":[],"urls":[],"hashtags":[{"text":"oers14","indices":[67,74]}],"user_mentions":[]}</t>
  </si>
  <si>
    <t>436513151681835008</t>
  </si>
  <si>
    <t>Thanks @ResearchChat RT@OISENews: Congrats OISE researcher @CarolCampbell4, "Top Tweeter" honours at #OERS14! https://t.co/964LP4wkq4 #UofT”</t>
  </si>
  <si>
    <t>Thu Feb 20 14:50:20 +0000 2014</t>
  </si>
  <si>
    <t>OISENews</t>
  </si>
  <si>
    <t>436484712534515712</t>
  </si>
  <si>
    <t>http://twitter.com/CarolCampbell4/statuses/436513151681835008</t>
  </si>
  <si>
    <t>{"symbols":[],"urls":[{"expanded_url":"https://www.facebook.com/OISEUofT","indices":[110,133],"display_url":"facebook.com/OISEUofT","url":"https://t.co/964LP4wkq4"}],"hashtags":[{"text":"OERS14","indices":[101,108]},{"text":"UofT","indices":[134,139]}],"user_mentions":[{"id":30002337,"name":"Chris Conley","indices":[7,20],"screen_name":"ResearchChat","id_str":"30002337"},{"id":120129298,"name":"OISE News","indices":[23,32],"screen_name":"OISENews","id_str":"120129298"},{"id":300645437,"name":"Carol Campbell","indices":[59,74],"screen_name":"CarolCampbell4","id_str":"300645437"}]}</t>
  </si>
  <si>
    <t>436512862580637697</t>
  </si>
  <si>
    <t>#OERS14 Phillips: Deficit models preveil. Exactly !!!</t>
  </si>
  <si>
    <t>Thu Feb 20 14:49:11 +0000 2014</t>
  </si>
  <si>
    <t>http://twitter.com/dberrill/statuses/436512862580637697</t>
  </si>
  <si>
    <t>@abbaspeaks exactly! And tough to do in a large group like #OERS14</t>
  </si>
  <si>
    <t>Thu Feb 20 14:49:00 +0000 2014</t>
  </si>
  <si>
    <t>436509702160019457</t>
  </si>
  <si>
    <t>http://twitter.com/_DrDi/statuses/436512817848803328</t>
  </si>
  <si>
    <t>{"symbols":[],"urls":[],"hashtags":[{"text":"OERS14","indices":[59,66]}],"user_mentions":[{"id":203543496,"name":"/-\\ l i @bbas","indices":[0,11],"screen_name":"abbaspeaks","id_str":"203543496"}]}</t>
  </si>
  <si>
    <t>436512684041728000</t>
  </si>
  <si>
    <t>Thu Feb 20 14:48:28 +0000 2014</t>
  </si>
  <si>
    <t>http://twitter.com/abbaspeaks/statuses/436512684041728000</t>
  </si>
  <si>
    <t>436512536083447808</t>
  </si>
  <si>
    <t>RT @ResearchChat: People can be sympathetic but have no capacity and fall into deficit practices #OERS14</t>
  </si>
  <si>
    <t>Thu Feb 20 14:47:53 +0000 2014</t>
  </si>
  <si>
    <t>http://twitter.com/BrendaCourey/statuses/436512536083447808</t>
  </si>
  <si>
    <t>{"symbols":[],"urls":[],"hashtags":[{"text":"OERS14","indices":[97,104]}],"user_mentions":[{"id":30002337,"name":"Chris Conley","indices":[3,16],"screen_name":"ResearchChat","id_str":"30002337"}]}</t>
  </si>
  <si>
    <t>436512490932162560</t>
  </si>
  <si>
    <t>People can be sympathetic but have no capacity and fall into deficit practices #OERS14</t>
  </si>
  <si>
    <t>Thu Feb 20 14:47:42 +0000 2014</t>
  </si>
  <si>
    <t>http://twitter.com/ResearchChat/statuses/436512490932162560</t>
  </si>
  <si>
    <t>{"symbols":[],"urls":[],"hashtags":[{"text":"OERS14","indices":[79,86]}],"user_mentions":[]}</t>
  </si>
  <si>
    <t>436512406169088000</t>
  </si>
  <si>
    <t>how much aboriginal education  for awareness is in our pre-service training? #oers14</t>
  </si>
  <si>
    <t>Thu Feb 20 14:47:22 +0000 2014</t>
  </si>
  <si>
    <t>http://twitter.com/BrendaCourey/statuses/436512406169088000</t>
  </si>
  <si>
    <t>436512057622417409</t>
  </si>
  <si>
    <t>RT @RogerKClarke: Fascinating presentation by Allan Luke/Jean Phillips on why we need to change our mind set if we hope to close gaps in ed…</t>
  </si>
  <si>
    <t>Thu Feb 20 14:45:59 +0000 2014</t>
  </si>
  <si>
    <t>http://twitter.com/ShastaCH/statuses/436512057622417409</t>
  </si>
  <si>
    <t>{"symbols":[],"urls":[],"hashtags":[{"text":"OERS14","indices":[139,140]}],"user_mentions":[{"id":420403872,"name":"Roger Clarke","indices":[3,16],"screen_name":"RogerKClarke","id_str":"420403872"}]}</t>
  </si>
  <si>
    <t>436512050852810752</t>
  </si>
  <si>
    <t>RT @OhMissAcosta: Strong and Smart - Towards a Pedagogy for Emancipation: Education for First Peoples http://t.co/TlCkJxLr1E #OERS14</t>
  </si>
  <si>
    <t>Thu Feb 20 14:45:57 +0000 2014</t>
  </si>
  <si>
    <t>http://twitter.com/abbaspeaks/statuses/436512050852810752</t>
  </si>
  <si>
    <t>{"symbols":[],"urls":[{"expanded_url":"http://www.amazon.ca/Strong-Smart-Pedagogy-Emancipation-Education/dp/0415644666/ref\u003dsr_1_fkmr0_1?ie\u003dUTF8\u0026qid\u003d1392907444\u0026sr\u003d8-1-fkmr0\u0026keywords\u003dSarra+Strong+and+Smart+Routledge+2012","indices":[102,124],"display_url":"amazon.ca/Strong-Smart-P\u2026","url":"http://t.co/TlCkJxLr1E"}],"hashtags":[{"text":"OERS14","indices":[125,132]}],"user_mentions":[{"id":317175652,"name":"Alisa Acosta","indices":[3,16],"screen_name":"OhMissAcosta","id_str":"317175652"}]}</t>
  </si>
  <si>
    <t>436512050827640832</t>
  </si>
  <si>
    <t>http://twitter.com/O3atORION/statuses/436512050827640832</t>
  </si>
  <si>
    <t>436512025523392512</t>
  </si>
  <si>
    <t>#OERS14  Jean Phillips: In Australia, non-Indigenous teachers think of Indigenous people as not modern people. Let's look at ourselves.</t>
  </si>
  <si>
    <t>Thu Feb 20 14:45:51 +0000 2014</t>
  </si>
  <si>
    <t>http://twitter.com/dberrill/statuses/436512025523392512</t>
  </si>
  <si>
    <t>436512004304416769</t>
  </si>
  <si>
    <t>RT @BrendaCourey: Love how Luke &amp;amp; Phillips are adapting their talk w what we want to know more about #oers14</t>
  </si>
  <si>
    <t>Thu Feb 20 14:45:46 +0000 2014</t>
  </si>
  <si>
    <t>http://twitter.com/ShastaCH/statuses/436512004304416769</t>
  </si>
  <si>
    <t>{"symbols":[],"urls":[],"hashtags":[{"text":"oers14","indices":[105,112]}],"user_mentions":[{"id":14996156,"name":"Brenda Courey","indices":[3,16],"screen_name":"BrendaCourey","id_str":"14996156"}]}</t>
  </si>
  <si>
    <t>436511843448655872</t>
  </si>
  <si>
    <t>RT @dberrill: #OERS14 Allan Lyke: attendance for Australian Indigenous youth is not necessarily linked to achievement. Stay tuned!</t>
  </si>
  <si>
    <t>Thu Feb 20 14:45:08 +0000 2014</t>
  </si>
  <si>
    <t>http://twitter.com/ShastaCH/statuses/436511843448655872</t>
  </si>
  <si>
    <t>436511774678851586</t>
  </si>
  <si>
    <t>Strong and Smart - Towards a Pedagogy for Emancipation: Education for First Peoples http://t.co/TlCkJxLr1E #OERS14</t>
  </si>
  <si>
    <t>Thu Feb 20 14:44:51 +0000 2014</t>
  </si>
  <si>
    <t>http://twitter.com/OhMissAcosta/statuses/436511774678851586</t>
  </si>
  <si>
    <t>{"symbols":[],"urls":[{"expanded_url":"http://www.amazon.ca/Strong-Smart-Pedagogy-Emancipation-Education/dp/0415644666/ref\u003dsr_1_fkmr0_1?ie\u003dUTF8\u0026qid\u003d1392907444\u0026sr\u003d8-1-fkmr0\u0026keywords\u003dSarra+Strong+and+Smart+Routledge+2012","indices":[84,106],"display_url":"amazon.ca/Strong-Smart-P\u2026","url":"http://t.co/TlCkJxLr1E"}],"hashtags":[{"text":"OERS14","indices":[107,114]}],"user_mentions":[]}</t>
  </si>
  <si>
    <t>436511765405249536</t>
  </si>
  <si>
    <t>RT @adrossis: Need to deal with what goes on in the classroom to affect student learning - need to look at the pedagogy - Dr. Luke #OERS14</t>
  </si>
  <si>
    <t>Thu Feb 20 14:44:49 +0000 2014</t>
  </si>
  <si>
    <t>http://twitter.com/ShastaCH/statuses/436511765405249536</t>
  </si>
  <si>
    <t>{"symbols":[],"urls":[],"hashtags":[{"text":"OERS14","indices":[131,138]}],"user_mentions":[{"id":17095178,"name":"Anita Drossis","indices":[3,12],"screen_name":"adrossis","id_str":"17095178"}]}</t>
  </si>
  <si>
    <t>436511527902801920</t>
  </si>
  <si>
    <t>Need to deal with what goes on in the classroom to affect student learning - need to look at the pedagogy - Dr. Luke #OERS14</t>
  </si>
  <si>
    <t>Thu Feb 20 14:43:52 +0000 2014</t>
  </si>
  <si>
    <t>http://twitter.com/adrossis/statuses/436511527902801920</t>
  </si>
  <si>
    <t>{"symbols":[],"urls":[],"hashtags":[{"text":"OERS14","indices":[117,124]}],"user_mentions":[]}</t>
  </si>
  <si>
    <t>436511278727970816</t>
  </si>
  <si>
    <t>Is there a prize for the 1000'th tweet of #OERS14 ?  - RT @BrendaCourey: there is no single pedagogical answer: so true</t>
  </si>
  <si>
    <t>Thu Feb 20 14:42:53 +0000 2014</t>
  </si>
  <si>
    <t>http://twitter.com/ResearchChat/statuses/436511278727970816</t>
  </si>
  <si>
    <t>{"symbols":[],"urls":[],"hashtags":[{"text":"OERS14","indices":[42,49]}],"user_mentions":[{"id":14996156,"name":"Brenda Courey","indices":[58,71],"screen_name":"BrendaCourey","id_str":"14996156"}]}</t>
  </si>
  <si>
    <t>436511165024174081</t>
  </si>
  <si>
    <t>Recognition justice advocates culturalization. Redistributive justice aims to close the achievement gap. What do we prioritize? #oers14</t>
  </si>
  <si>
    <t>Thu Feb 20 14:42:26 +0000 2014</t>
  </si>
  <si>
    <t>http://twitter.com/AmaniElrofaie/statuses/436511165024174081</t>
  </si>
  <si>
    <t>436511137626980353</t>
  </si>
  <si>
    <t>what works: high expectations, community engagement, staffing innovation, leadership: Luke #oers14</t>
  </si>
  <si>
    <t>Thu Feb 20 14:42:19 +0000 2014</t>
  </si>
  <si>
    <t>http://twitter.com/BrendaCourey/statuses/436511137626980353</t>
  </si>
  <si>
    <t>436511012137615360</t>
  </si>
  <si>
    <t>Cindy_Carr</t>
  </si>
  <si>
    <t>RT @NWalterRowan: Don't uncritically extrapolate - Allan Luke #OERS14 #AboriginalEducation</t>
  </si>
  <si>
    <t>Thu Feb 20 14:41:49 +0000 2014</t>
  </si>
  <si>
    <t>http://pbs.twimg.com/profile_images/2177167989/Cindy2_normal.jpg</t>
  </si>
  <si>
    <t>http://twitter.com/Cindy_Carr/statuses/436511012137615360</t>
  </si>
  <si>
    <t>{"symbols":[],"urls":[],"hashtags":[{"text":"OERS14","indices":[62,69]},{"text":"AboriginalEducation","indices":[70,90]}],"user_mentions":[{"id":2351826416,"name":"Nicole Walter Rowan","indices":[3,16],"screen_name":"NWalterRowan","id_str":"2351826416"}]}</t>
  </si>
  <si>
    <t>436510570234130432</t>
  </si>
  <si>
    <t>RT @ResearchChat: The single solution that you can buy from a publisher is "Bull" Dr. Luke at #OERS14</t>
  </si>
  <si>
    <t>Thu Feb 20 14:40:04 +0000 2014</t>
  </si>
  <si>
    <t>http://twitter.com/BrendaCourey/statuses/436510570234130432</t>
  </si>
  <si>
    <t>436510194793590784</t>
  </si>
  <si>
    <t>Happy to be at #oers14 - professional learning at its best.</t>
  </si>
  <si>
    <t>Thu Feb 20 14:38:35 +0000 2014</t>
  </si>
  <si>
    <t>http://twitter.com/rchids/statuses/436510194793590784</t>
  </si>
  <si>
    <t>{"symbols":[],"urls":[],"hashtags":[{"text":"oers14","indices":[15,22]}],"user_mentions":[]}</t>
  </si>
  <si>
    <t>436510182806282240</t>
  </si>
  <si>
    <t>Professionals working together at a school is what makes a different #OERS14</t>
  </si>
  <si>
    <t>Thu Feb 20 14:38:32 +0000 2014</t>
  </si>
  <si>
    <t>http://twitter.com/ResearchChat/statuses/436510182806282240</t>
  </si>
  <si>
    <t>{"symbols":[],"urls":[],"hashtags":[{"text":"OERS14","indices":[69,76]}],"user_mentions":[]}</t>
  </si>
  <si>
    <t>436510147481853952</t>
  </si>
  <si>
    <t>Thu Feb 20 14:38:23 +0000 2014</t>
  </si>
  <si>
    <t>http://twitter.com/adrossis/statuses/436510147481853952</t>
  </si>
  <si>
    <t>436510063717793792</t>
  </si>
  <si>
    <t>"There ain't no magic bullet!" Allan Luke #OERS14 YES! Take heed pre-service teachers!</t>
  </si>
  <si>
    <t>Thu Feb 20 14:38:03 +0000 2014</t>
  </si>
  <si>
    <t>http://twitter.com/_DrDi/statuses/436510063717793792</t>
  </si>
  <si>
    <t>{"symbols":[],"urls":[],"hashtags":[{"text":"OERS14","indices":[42,49]}],"user_mentions":[]}</t>
  </si>
  <si>
    <t>436510052347035648</t>
  </si>
  <si>
    <t>The single solution that you can buy from a publisher is "Bull" Dr. Luke at #OERS14</t>
  </si>
  <si>
    <t>Thu Feb 20 14:38:01 +0000 2014</t>
  </si>
  <si>
    <t>http://twitter.com/ResearchChat/statuses/436510052347035648</t>
  </si>
  <si>
    <t>436509897187143680</t>
  </si>
  <si>
    <t>there is no single pedagogical answer: so true #oers14</t>
  </si>
  <si>
    <t>Thu Feb 20 14:37:24 +0000 2014</t>
  </si>
  <si>
    <t>http://twitter.com/BrendaCourey/statuses/436509897187143680</t>
  </si>
  <si>
    <t>{"symbols":[],"urls":[],"hashtags":[{"text":"oers14","indices":[47,54]}],"user_mentions":[]}</t>
  </si>
  <si>
    <t>436509865142648832</t>
  </si>
  <si>
    <t>#OERS14 Allan Lyke: attendance for Australian Indigenous youth is not necessarily linked to achievement. Stay tuned!</t>
  </si>
  <si>
    <t>Thu Feb 20 14:37:16 +0000 2014</t>
  </si>
  <si>
    <t>http://twitter.com/dberrill/statuses/436509865142648832</t>
  </si>
  <si>
    <t>436509780421525504</t>
  </si>
  <si>
    <t>RT @DrKatinaPollock: Allan Luke we need to build cultural strength #oers14</t>
  </si>
  <si>
    <t>Thu Feb 20 14:36:56 +0000 2014</t>
  </si>
  <si>
    <t>http://twitter.com/O3atORION/statuses/436509780421525504</t>
  </si>
  <si>
    <t>{"symbols":[],"urls":[],"hashtags":[{"text":"oers14","indices":[67,74]}],"user_mentions":[{"id":636460073,"name":"Katina Pollock","indices":[3,19],"screen_name":"DrKatinaPollock","id_str":"636460073"}]}</t>
  </si>
  <si>
    <t>436509779125473280</t>
  </si>
  <si>
    <t>Thu Feb 20 14:36:55 +0000 2014</t>
  </si>
  <si>
    <t>http://twitter.com/abbaspeaks/statuses/436509779125473280</t>
  </si>
  <si>
    <t>436509754693648385</t>
  </si>
  <si>
    <t>saskiastille</t>
  </si>
  <si>
    <t>Alan Luke: don't uncritically extrapolate situated, contextualized understandings about ed reform #oers14</t>
  </si>
  <si>
    <t>Thu Feb 20 14:36:50 +0000 2014</t>
  </si>
  <si>
    <t>http://pbs.twimg.com/profile_images/378800000843213263/8ade1ce97bbb328b0f32896ebd8a01a0_normal.jpeg</t>
  </si>
  <si>
    <t>http://twitter.com/saskiastille/statuses/436509754693648385</t>
  </si>
  <si>
    <t>{"symbols":[],"urls":[],"hashtags":[{"text":"oers14","indices":[98,105]}],"user_mentions":[]}</t>
  </si>
  <si>
    <t>436509718174248960</t>
  </si>
  <si>
    <t>NWalterRowan</t>
  </si>
  <si>
    <t>Don't uncritically extrapolate - Allan Luke #OERS14 #AboriginalEducation</t>
  </si>
  <si>
    <t>Thu Feb 20 14:36:41 +0000 2014</t>
  </si>
  <si>
    <t>http://pbs.twimg.com/profile_images/436157644424761344/6lcpXiZY_normal.jpeg</t>
  </si>
  <si>
    <t>http://twitter.com/NWalterRowan/statuses/436509718174248960</t>
  </si>
  <si>
    <t>{"symbols":[],"urls":[],"hashtags":[{"text":"OERS14","indices":[44,51]},{"text":"AboriginalEducation","indices":[52,72]}],"user_mentions":[]}</t>
  </si>
  <si>
    <t>@_DrDi absolutely. make susch a difference when a presentation works as a dialogue #OERS14</t>
  </si>
  <si>
    <t>Thu Feb 20 14:36:37 +0000 2014</t>
  </si>
  <si>
    <t>436509392293203968</t>
  </si>
  <si>
    <t>http://twitter.com/abbaspeaks/statuses/436509702160019457</t>
  </si>
  <si>
    <t>{"symbols":[],"urls":[],"hashtags":[{"text":"OERS14","indices":[83,90]}],"user_mentions":[{"id":298888460,"name":"Diana Petrarca","indices":[0,6],"screen_name":"_DrDi","id_str":"298888460"}]}</t>
  </si>
  <si>
    <t>Keynote now inviting questions to shape the presentation - LOVE this approach! #OERS14</t>
  </si>
  <si>
    <t>Thu Feb 20 14:35:23 +0000 2014</t>
  </si>
  <si>
    <t>http://twitter.com/_DrDi/statuses/436509392293203968</t>
  </si>
  <si>
    <t>436509155382145025</t>
  </si>
  <si>
    <t>Love how Luke &amp;amp; Phillips are adapting their talk w what we want to know more about #oers14</t>
  </si>
  <si>
    <t>Thu Feb 20 14:34:27 +0000 2014</t>
  </si>
  <si>
    <t>http://twitter.com/BrendaCourey/statuses/436509155382145025</t>
  </si>
  <si>
    <t>436508978160603136</t>
  </si>
  <si>
    <t>#oers14   
Changes in official discourse but far slower changes in material conditions, in the classrooms things pretty much stay the same.</t>
  </si>
  <si>
    <t>Thu Feb 20 14:33:45 +0000 2014</t>
  </si>
  <si>
    <t>http://twitter.com/NWalterRowan/statuses/436508978160603136</t>
  </si>
  <si>
    <t>436508970719916032</t>
  </si>
  <si>
    <t>nadia_toronto</t>
  </si>
  <si>
    <t>RT @caileycraw: #oers14 "Educational reform/renewal is never done." - Allan Luke.</t>
  </si>
  <si>
    <t>Thu Feb 20 14:33:43 +0000 2014</t>
  </si>
  <si>
    <t>http://pbs.twimg.com/profile_images/424993491328839680/rHZN0pLX_normal.jpeg</t>
  </si>
  <si>
    <t>http://twitter.com/nadia_toronto/statuses/436508970719916032</t>
  </si>
  <si>
    <t>{"symbols":[],"urls":[],"hashtags":[{"text":"oers14","indices":[16,23]}],"user_mentions":[{"id":160170230,"name":"Cailey Crawford","indices":[3,14],"screen_name":"caileycraw","id_str":"160170230"}]}</t>
  </si>
  <si>
    <t>436508707547914240</t>
  </si>
  <si>
    <t>WinneyKelly</t>
  </si>
  <si>
    <t>The official discourse has changes, but in the classroom, the discourse of students and teachers remains the same. #allanluke #OERS14</t>
  </si>
  <si>
    <t>Thu Feb 20 14:32:40 +0000 2014</t>
  </si>
  <si>
    <t>http://pbs.twimg.com/profile_images/431508469620146176/83_mk8in_normal.jpeg</t>
  </si>
  <si>
    <t>http://twitter.com/WinneyKelly/statuses/436508707547914240</t>
  </si>
  <si>
    <t>{"symbols":[],"urls":[],"hashtags":[{"text":"allanluke","indices":[115,125]},{"text":"OERS14","indices":[126,133]}],"user_mentions":[]}</t>
  </si>
  <si>
    <t>436508574420725760</t>
  </si>
  <si>
    <t>Allan Luke we need to build cultural strength #oers14</t>
  </si>
  <si>
    <t>Thu Feb 20 14:32:08 +0000 2014</t>
  </si>
  <si>
    <t>http://twitter.com/DrKatinaPollock/statuses/436508574420725760</t>
  </si>
  <si>
    <t>{"symbols":[],"urls":[],"hashtags":[{"text":"oers14","indices":[46,53]}],"user_mentions":[]}</t>
  </si>
  <si>
    <t>436508557706805248</t>
  </si>
  <si>
    <t>I'm already loving this morning's keynote on Australian Indigenous Education by Allan Luke and Jean Phillips #OERS14 #refreshing</t>
  </si>
  <si>
    <t>Thu Feb 20 14:32:04 +0000 2014</t>
  </si>
  <si>
    <t>http://twitter.com/_DrDi/statuses/436508557706805248</t>
  </si>
  <si>
    <t>{"symbols":[],"urls":[],"hashtags":[{"text":"OERS14","indices":[109,116]},{"text":"refreshing","indices":[117,128]}],"user_mentions":[]}</t>
  </si>
  <si>
    <t>436508510726008832</t>
  </si>
  <si>
    <t>Fascinating presentation by Allan Luke/Jean Phillips on why we need to change our mind set if we hope to close gaps in education! #OERS14</t>
  </si>
  <si>
    <t>Thu Feb 20 14:31:53 +0000 2014</t>
  </si>
  <si>
    <t>http://twitter.com/RogerKClarke/statuses/436508510726008832</t>
  </si>
  <si>
    <t>436508483161440256</t>
  </si>
  <si>
    <t>attendance does not necessarily  result in improved achievement: Luke's research #oers14</t>
  </si>
  <si>
    <t>Thu Feb 20 14:31:46 +0000 2014</t>
  </si>
  <si>
    <t>http://twitter.com/BrendaCourey/statuses/436508483161440256</t>
  </si>
  <si>
    <t>{"symbols":[],"urls":[],"hashtags":[{"text":"oers14","indices":[81,88]}],"user_mentions":[]}</t>
  </si>
  <si>
    <t>436508009355685889</t>
  </si>
  <si>
    <t>#OERS14 Luke &amp;amp; Phillips: key issues in Australian Indigenous education. http://t.co/zYhQaYgcJh</t>
  </si>
  <si>
    <t>Thu Feb 20 14:29:54 +0000 2014</t>
  </si>
  <si>
    <t>http://twitter.com/dberrill/statuses/436508009355685889</t>
  </si>
  <si>
    <t>{"symbols":[],"urls":[],"hashtags":[{"text":"OERS14","indices":[0,7]}],"media":[{"sizes":{"small":{"w":340,"resize":"fit","h":255},"thumb":{"w":150,"resize":"crop","h":150},"large":{"w":1024,"resize":"fit","h":768},"medium":{"w":600,"resize":"fit","h":450}},"id":436508009171152896,"media_url_https":"https://pbs.twimg.com/media/Bg7JuLxCcAAx4eI.jpg","media_url":"http://pbs.twimg.com/media/Bg7JuLxCcAAx4eI.jpg","expanded_url":"http://twitter.com/dberrill/status/436508009355685889/photo/1","indices":[76,98],"id_str":"436508009171152896","type":"photo","display_url":"pic.twitter.com/zYhQaYgcJh","url":"http://t.co/zYhQaYgcJh"}],"user_mentions":[]}</t>
  </si>
  <si>
    <t>436507762034368512</t>
  </si>
  <si>
    <t>The errors on our platform have been resolved! Sorry for that. Back to #OERS14</t>
  </si>
  <si>
    <t>Thu Feb 20 14:28:55 +0000 2014</t>
  </si>
  <si>
    <t>http://twitter.com/O3atORION/statuses/436507762034368512</t>
  </si>
  <si>
    <t>436507187473424384</t>
  </si>
  <si>
    <t>AngelaMercier1</t>
  </si>
  <si>
    <t>Thu Feb 20 14:26:38 +0000 2014</t>
  </si>
  <si>
    <t>http://pbs.twimg.com/profile_images/378800000154019604/304f42b27398bef4e3b832726c76c7c8_normal.jpeg</t>
  </si>
  <si>
    <t>http://twitter.com/AngelaMercier1/statuses/436507187473424384</t>
  </si>
  <si>
    <t>436507070968262656</t>
  </si>
  <si>
    <t>RT @BrendaCourey: Allen Luke &amp;amp; Jean Phillips: 28 hours of travel to get here: dedication! #oers14</t>
  </si>
  <si>
    <t>Thu Feb 20 14:26:10 +0000 2014</t>
  </si>
  <si>
    <t>http://twitter.com/O3atORION/statuses/436507070968262656</t>
  </si>
  <si>
    <t>{"symbols":[],"urls":[],"hashtags":[{"text":"oers14","indices":[94,101]}],"user_mentions":[{"id":14996156,"name":"Brenda Courey","indices":[3,16],"screen_name":"BrendaCourey","id_str":"14996156"}]}</t>
  </si>
  <si>
    <t>436507070091632641</t>
  </si>
  <si>
    <t>http://twitter.com/abbaspeaks/statuses/436507070091632641</t>
  </si>
  <si>
    <t>436506719745626112</t>
  </si>
  <si>
    <t>@saskiastille Poaitive! Currently learning about Aboriginal &amp;amp; Torres Strait Island educational reform. #oers14</t>
  </si>
  <si>
    <t>Thu Feb 20 14:24:46 +0000 2014</t>
  </si>
  <si>
    <t>loc: 43.6549165,-79.3831067</t>
  </si>
  <si>
    <t>436503727281684480</t>
  </si>
  <si>
    <t>http://twitter.com/AmaniElrofaie/statuses/436506719745626112</t>
  </si>
  <si>
    <t>{"symbols":[],"urls":[],"hashtags":[{"text":"oers14","indices":[107,114]}],"user_mentions":[{"id":314148202,"name":"Saskia Stille","indices":[0,13],"screen_name":"saskiastille","id_str":"314148202"}]}</t>
  </si>
  <si>
    <t>436506515520778240</t>
  </si>
  <si>
    <t>RT @dberrill: #OERS14 Allan Luke &amp;amp; Jean Phillips: Wowza!! Hold onto your seats folks: this is already a zinger of a keynote address!!</t>
  </si>
  <si>
    <t>Thu Feb 20 14:23:57 +0000 2014</t>
  </si>
  <si>
    <t>http://twitter.com/KNAER_RECRAE/statuses/436506515520778240</t>
  </si>
  <si>
    <t>436506136309559296</t>
  </si>
  <si>
    <t>Allen Luke &amp;amp; Jean Phillips: 28 hours of travel to get here: dedication! #oers14</t>
  </si>
  <si>
    <t>Thu Feb 20 14:22:27 +0000 2014</t>
  </si>
  <si>
    <t>http://twitter.com/BrendaCourey/statuses/436506136309559296</t>
  </si>
  <si>
    <t>{"symbols":[],"urls":[],"hashtags":[{"text":"oers14","indices":[76,83]}],"user_mentions":[]}</t>
  </si>
  <si>
    <t>436505564970233856</t>
  </si>
  <si>
    <t>#OERS14 Allan Luke &amp;amp; Jean Phillips: Wowza!! Hold onto your seats folks: this is already a zinger of a keynote address!!</t>
  </si>
  <si>
    <t>Thu Feb 20 14:20:11 +0000 2014</t>
  </si>
  <si>
    <t>http://twitter.com/dberrill/statuses/436505564970233856</t>
  </si>
  <si>
    <t>436505536872587264</t>
  </si>
  <si>
    <t>#OERS14,day 2 (@ Toronto Marriott Downtown Eaton Centre - @marriottintl) http://t.co/hbITrwqKaQ</t>
  </si>
  <si>
    <t>Thu Feb 20 14:20:04 +0000 2014</t>
  </si>
  <si>
    <t>loc: 43.6546536,-79.382658</t>
  </si>
  <si>
    <t>&lt;a href="http://foursquare.com" rel="nofollow"&gt;foursquare&lt;/a&gt;</t>
  </si>
  <si>
    <t>http://twitter.com/abbaspeaks/statuses/436505536872587264</t>
  </si>
  <si>
    <t>{"symbols":[],"urls":[{"expanded_url":"http://4sq.com/1h05GlT","indices":[73,95],"display_url":"4sq.com/1h05GlT","url":"http://t.co/hbITrwqKaQ"}],"hashtags":[{"text":"OERS14","indices":[0,7]}],"user_mentions":[{"id":14140913,"name":"Marriott Internat\u0027l","indices":[58,71],"screen_name":"MarriottIntl","id_str":"14140913"}]}</t>
  </si>
  <si>
    <t>436505496854757376</t>
  </si>
  <si>
    <t>RT @mathtech: #OERS14 Some Twitter facts from Ontario Education Research. Wonderful presentation from @dtapscott last evening. Still discus…</t>
  </si>
  <si>
    <t>Thu Feb 20 14:19:55 +0000 2014</t>
  </si>
  <si>
    <t>http://twitter.com/KNAER_RECRAE/statuses/436505496854757376</t>
  </si>
  <si>
    <t>{"symbols":[],"urls":[],"hashtags":[{"text":"OERS14","indices":[14,21]}],"user_mentions":[{"id":26014815,"name":"carol carruthers","indices":[3,12],"screen_name":"mathtech","id_str":"26014815"},{"id":14128528,"name":"Don Tapscott","indices":[102,112],"screen_name":"dtapscott","id_str":"14128528"}]}</t>
  </si>
  <si>
    <t>436505416881963008</t>
  </si>
  <si>
    <t>Thu Feb 20 14:19:35 +0000 2014</t>
  </si>
  <si>
    <t>http://twitter.com/KNAER_RECRAE/statuses/436505416881963008</t>
  </si>
  <si>
    <t>436505174933123072</t>
  </si>
  <si>
    <t>#OERS14 Very rich conversation at breakfast re. the draft self-appraisal: nurturing a culture of inquiry. A big thank you participants!!</t>
  </si>
  <si>
    <t>Thu Feb 20 14:18:38 +0000 2014</t>
  </si>
  <si>
    <t>http://twitter.com/dberrill/statuses/436505174933123072</t>
  </si>
  <si>
    <t>436504962521366529</t>
  </si>
  <si>
    <t>Core business of education centres on quality of relationships - Allan Luke speaking #OERS14 I agree!</t>
  </si>
  <si>
    <t>Thu Feb 20 14:17:47 +0000 2014</t>
  </si>
  <si>
    <t>http://twitter.com/_DrDi/statuses/436504962521366529</t>
  </si>
  <si>
    <t>436504872762871808</t>
  </si>
  <si>
    <t>Allan Luke teacher -student relations and quality of pedagogy matter most.#oers14</t>
  </si>
  <si>
    <t>Thu Feb 20 14:17:26 +0000 2014</t>
  </si>
  <si>
    <t>http://twitter.com/annemariepetras/statuses/436504872762871808</t>
  </si>
  <si>
    <t>{"symbols":[],"urls":[],"hashtags":[{"text":"oers14","indices":[74,81]}],"user_mentions":[]}</t>
  </si>
  <si>
    <t>436504816882184192</t>
  </si>
  <si>
    <t>caileycraw</t>
  </si>
  <si>
    <t>#oers14 "Educational reform/renewal is never done." - Allan Luke.</t>
  </si>
  <si>
    <t>Thu Feb 20 14:17:12 +0000 2014</t>
  </si>
  <si>
    <t>http://pbs.twimg.com/profile_images/3055590969/8f9f8d659565e54f3b572b135a261673_normal.png</t>
  </si>
  <si>
    <t>http://twitter.com/caileycraw/statuses/436504816882184192</t>
  </si>
  <si>
    <t>436504808724254720</t>
  </si>
  <si>
    <t>core business is quality of relationships. Other stuff is means to the ends #oers14</t>
  </si>
  <si>
    <t>Thu Feb 20 14:17:10 +0000 2014</t>
  </si>
  <si>
    <t>http://twitter.com/BrendaCourey/statuses/436504808724254720</t>
  </si>
  <si>
    <t>436504759151775744</t>
  </si>
  <si>
    <t>AnneSWST</t>
  </si>
  <si>
    <t>Focus on the pedagogy, not scores...Allan Luke #oers14</t>
  </si>
  <si>
    <t>Thu Feb 20 14:16:59 +0000 2014</t>
  </si>
  <si>
    <t>http://pbs.twimg.com/profile_images/3636615278/5d297897b69aea8a2d3705f41cd9c20a_normal.jpeg</t>
  </si>
  <si>
    <t>http://twitter.com/AnneSWST/statuses/436504759151775744</t>
  </si>
  <si>
    <t>436504742739447809</t>
  </si>
  <si>
    <t>Core business is teacher/student relations and pedagogy! - Alan Luke #OERS14</t>
  </si>
  <si>
    <t>Thu Feb 20 14:16:55 +0000 2014</t>
  </si>
  <si>
    <t>http://twitter.com/adrossis/statuses/436504742739447809</t>
  </si>
  <si>
    <t>436504616973635584</t>
  </si>
  <si>
    <t>"Educational reform is never done" Allan Luke #OERS14</t>
  </si>
  <si>
    <t>Thu Feb 20 14:16:25 +0000 2014</t>
  </si>
  <si>
    <t>http://twitter.com/_DrDi/statuses/436504616973635584</t>
  </si>
  <si>
    <t>{"symbols":[],"urls":[],"hashtags":[{"text":"OERS14","indices":[46,53]}],"user_mentions":[]}</t>
  </si>
  <si>
    <t>436504578784514048</t>
  </si>
  <si>
    <t>"Educational reform is never finished." Allan Luke #OERS14</t>
  </si>
  <si>
    <t>Thu Feb 20 14:16:16 +0000 2014</t>
  </si>
  <si>
    <t>http://twitter.com/OhMissAcosta/statuses/436504578784514048</t>
  </si>
  <si>
    <t>{"symbols":[],"urls":[],"hashtags":[{"text":"OERS14","indices":[51,58]}],"user_mentions":[]}</t>
  </si>
  <si>
    <t>@AmaniElrofaie are you at #oers14 today?</t>
  </si>
  <si>
    <t>Thu Feb 20 14:12:53 +0000 2014</t>
  </si>
  <si>
    <t>436282387031666688</t>
  </si>
  <si>
    <t>http://twitter.com/saskiastille/statuses/436503727281684480</t>
  </si>
  <si>
    <t>{"symbols":[],"urls":[],"hashtags":[{"text":"oers14","indices":[26,33]}],"user_mentions":[{"id":121959456,"name":"Amani ","indices":[0,14],"screen_name":"AmaniElrofaie","id_str":"121959456"}]}</t>
  </si>
  <si>
    <t>436503591415586817</t>
  </si>
  <si>
    <t>mathtech</t>
  </si>
  <si>
    <t>#OERS14 Some Twitter facts from Ontario Education Research. Wonderful presentation from @dtapscott last evening. Still discussing ideas.</t>
  </si>
  <si>
    <t>Thu Feb 20 14:12:20 +0000 2014</t>
  </si>
  <si>
    <t>http://pbs.twimg.com/profile_images/1409192299/carol1_normal.JPG</t>
  </si>
  <si>
    <t>http://twitter.com/mathtech/statuses/436503591415586817</t>
  </si>
  <si>
    <t>{"symbols":[],"urls":[],"hashtags":[{"text":"OERS14","indices":[0,7]}],"user_mentions":[{"id":14128528,"name":"Don Tapscott","indices":[88,98],"screen_name":"dtapscott","id_str":"14128528"}]}</t>
  </si>
  <si>
    <t>436503497186373632</t>
  </si>
  <si>
    <t>#OERS14 First Symposium conversation today was @ 6:10 a.m. w/ Elizabeth from RCCDSB - in the swimming pool! Great way to start the day!</t>
  </si>
  <si>
    <t>Thu Feb 20 14:11:58 +0000 2014</t>
  </si>
  <si>
    <t>http://twitter.com/dberrill/statuses/436503497186373632</t>
  </si>
  <si>
    <t>436503267170742272</t>
  </si>
  <si>
    <t>RT @KNAER_RECRAE: Let's collaborate!  @colwiz #OERS14 #colwiz @westernuEdu @OISENews @DrKatinaPollock @CarolCampbell4 @ShastaCH</t>
  </si>
  <si>
    <t>Thu Feb 20 14:11:03 +0000 2014</t>
  </si>
  <si>
    <t>http://twitter.com/DrKatinaPollock/statuses/436503267170742272</t>
  </si>
  <si>
    <t>{"symbols":[],"urls":[],"hashtags":[{"text":"OERS14","indices":[46,53]},{"text":"colwiz","indices":[54,61]}],"user_mentions":[{"id":1020257364,"name":"KNAER-RECRAE","indices":[3,16],"screen_name":"KNAER_RECRAE","id_str":"1020257364"},{"id":22674400,"name":"collective wizdom","indices":[38,45],"screen_name":"colwiz","id_str":"22674400"},{"id":68163264,"name":"Western - Fac of Ed","indices":[62,74],"screen_name":"westernuEdu","id_str":"68163264"},{"id":120129298,"name":"OISE News","indices":[75,84],"screen_name":"OISENews","id_str":"120129298"},{"id":636460073,"name":"Katina Pollock","indices":[85,101],"screen_name":"DrKatinaPollock","id_str":"636460073"},{"id":300645437,"name":"Carol Campbell","indices":[102,117],"screen_name":"CarolCampbell4","id_str":"300645437"},{"id":129585627,"name":"Shasta Carr-Harris","indices":[118,127],"screen_name":"ShastaCH","id_str":"129585627"}]}</t>
  </si>
  <si>
    <t>436503111772147712</t>
  </si>
  <si>
    <t>Amazing number of tweets going on here! #oers14</t>
  </si>
  <si>
    <t>Thu Feb 20 14:10:26 +0000 2014</t>
  </si>
  <si>
    <t>http://twitter.com/BrendaCourey/statuses/436503111772147712</t>
  </si>
  <si>
    <t>{"symbols":[],"urls":[],"hashtags":[{"text":"oers14","indices":[40,47]}],"user_mentions":[]}</t>
  </si>
  <si>
    <t>436503047548981248</t>
  </si>
  <si>
    <t>#oers14 has been invaluable - wonderful connections made and every session a hit.</t>
  </si>
  <si>
    <t>Thu Feb 20 14:10:11 +0000 2014</t>
  </si>
  <si>
    <t>http://twitter.com/caileycraw/statuses/436503047548981248</t>
  </si>
  <si>
    <t>436502980180062208</t>
  </si>
  <si>
    <t>RT @KNAER_RECRAE: #OERS14 Here we go again! We're about to get started with keynote: Allan Luke &amp;amp; Jean Phillips from Queensland U on Indige…</t>
  </si>
  <si>
    <t>Thu Feb 20 14:09:55 +0000 2014</t>
  </si>
  <si>
    <t>http://twitter.com/candymcewan/statuses/436502980180062208</t>
  </si>
  <si>
    <t>436500355892142080</t>
  </si>
  <si>
    <t>westernulibsEDU</t>
  </si>
  <si>
    <t>RT @OISENews: @CarolCampbell4 @ResearchChat @O3atORION @abbaspeaks Congrats to all #OERS14 top tweeters it's been a 'mobilizing' experience!</t>
  </si>
  <si>
    <t>Thu Feb 20 13:59:29 +0000 2014</t>
  </si>
  <si>
    <t>http://pbs.twimg.com/profile_images/2199429935/7081182551_b2863e1cca_m_normal.jpg</t>
  </si>
  <si>
    <t>http://twitter.com/westernulibsEDU/statuses/436500355892142080</t>
  </si>
  <si>
    <t>{"symbols":[],"urls":[],"hashtags":[{"text":"OERS14","indices":[83,90]}],"user_mentions":[{"id":120129298,"name":"OISE News","indices":[3,12],"screen_name":"OISENews","id_str":"120129298"},{"id":300645437,"name":"Carol Campbell","indices":[14,29],"screen_name":"CarolCampbell4","id_str":"300645437"},{"id":30002337,"name":"Chris Conley","indices":[30,43],"screen_name":"ResearchChat","id_str":"30002337"},{"id":40576448,"name":"O3 Collaboration","indices":[44,54],"screen_name":"O3atORION","id_str":"40576448"},{"id":203543496,"name":"/-\\ l i @bbas","indices":[55,66],"screen_name":"abbaspeaks","id_str":"203543496"}]}</t>
  </si>
  <si>
    <t>436499609524113408</t>
  </si>
  <si>
    <t>More Professional Development (PD) today: Following the very interesting Tweets from the Ontario Education Research Symposium. #oers14</t>
  </si>
  <si>
    <t>Thu Feb 20 13:56:31 +0000 2014</t>
  </si>
  <si>
    <t>http://twitter.com/westernulibsEDU/statuses/436499609524113408</t>
  </si>
  <si>
    <t>{"symbols":[],"urls":[],"hashtags":[{"text":"oers14","indices":[127,134]}],"user_mentions":[]}</t>
  </si>
  <si>
    <t>436499488270995456</t>
  </si>
  <si>
    <t>#OERS14 Here we go again! We're about to get started with keynote: Allan Luke &amp;amp; Jean Phillips from Queensland U on Indigenous school reform</t>
  </si>
  <si>
    <t>Thu Feb 20 13:56:02 +0000 2014</t>
  </si>
  <si>
    <t>http://twitter.com/KNAER_RECRAE/statuses/436499488270995456</t>
  </si>
  <si>
    <t>436499388756545538</t>
  </si>
  <si>
    <t>Thu Feb 20 13:55:38 +0000 2014</t>
  </si>
  <si>
    <t>http://twitter.com/westernulibsEDU/statuses/436499388756545538</t>
  </si>
  <si>
    <t>436499181889273856</t>
  </si>
  <si>
    <t>RT @O3atORION: Teachers come to school as learners..one implication of 21st century tools #OERS14</t>
  </si>
  <si>
    <t>Thu Feb 20 13:54:49 +0000 2014</t>
  </si>
  <si>
    <t>http://twitter.com/westernulibsEDU/statuses/436499181889273856</t>
  </si>
  <si>
    <t>{"symbols":[],"urls":[],"hashtags":[{"text":"OERS14","indices":[90,97]}],"user_mentions":[{"id":40576448,"name":"O3 Collaboration","indices":[3,13],"screen_name":"O3atORION","id_str":"40576448"}]}</t>
  </si>
  <si>
    <t>436499076306067456</t>
  </si>
  <si>
    <t>RT @O3atORION: Technology in the class room facilitates peer coaching. Learning networks is the same as professional networks #OERS14</t>
  </si>
  <si>
    <t>Thu Feb 20 13:54:24 +0000 2014</t>
  </si>
  <si>
    <t>http://twitter.com/westernulibsEDU/statuses/436499076306067456</t>
  </si>
  <si>
    <t>{"symbols":[],"urls":[],"hashtags":[{"text":"OERS14","indices":[126,133]}],"user_mentions":[{"id":40576448,"name":"O3 Collaboration","indices":[3,13],"screen_name":"O3atORION","id_str":"40576448"}]}</t>
  </si>
  <si>
    <t>436498913013424129</t>
  </si>
  <si>
    <t>RT @ResearchChat: The future is not something to be predicted, it is something to be achieved. Don Tapscott #OERS14 #ResearchChat</t>
  </si>
  <si>
    <t>Thu Feb 20 13:53:45 +0000 2014</t>
  </si>
  <si>
    <t>http://twitter.com/westernulibsEDU/statuses/436498913013424129</t>
  </si>
  <si>
    <t>{"symbols":[],"urls":[],"hashtags":[{"text":"OERS14","indices":[108,115]},{"text":"ResearchChat","indices":[116,129]}],"user_mentions":[{"id":30002337,"name":"Chris Conley","indices":[3,16],"screen_name":"ResearchChat","id_str":"30002337"}]}</t>
  </si>
  <si>
    <t>436498829999734787</t>
  </si>
  <si>
    <t>RT @O3atORION: "@ResearchChat: "Blaming the internet is like blaming the library for ignorance" #OERS14"  sound bytes from Don Tapscott!</t>
  </si>
  <si>
    <t>Thu Feb 20 13:53:25 +0000 2014</t>
  </si>
  <si>
    <t>http://twitter.com/westernulibsEDU/statuses/436498829999734787</t>
  </si>
  <si>
    <t>{"symbols":[],"urls":[],"hashtags":[{"text":"OERS14","indices":[96,103]}],"user_mentions":[{"id":40576448,"name":"O3 Collaboration","indices":[3,13],"screen_name":"O3atORION","id_str":"40576448"},{"id":30002337,"name":"Chris Conley","indices":[16,29],"screen_name":"ResearchChat","id_str":"30002337"}]}</t>
  </si>
  <si>
    <t>436498763641659393</t>
  </si>
  <si>
    <t>RT @emoyer2009: #OERS14 pen and paper is still a very useful technology in the classroom today - need to make sure we aren't too dependent …</t>
  </si>
  <si>
    <t>Thu Feb 20 13:53:09 +0000 2014</t>
  </si>
  <si>
    <t>http://twitter.com/westernulibsEDU/statuses/436498763641659393</t>
  </si>
  <si>
    <t>{"symbols":[],"urls":[],"hashtags":[{"text":"OERS14","indices":[16,23]}],"user_mentions":[{"id":29981187,"name":"Elizabeth Moyer","indices":[3,14],"screen_name":"emoyer2009","id_str":"29981187"}]}</t>
  </si>
  <si>
    <t>436498475552096256</t>
  </si>
  <si>
    <t>@LKostuch Glad to share and great to see you in the twittersphere at #OERS14</t>
  </si>
  <si>
    <t>Thu Feb 20 13:52:00 +0000 2014</t>
  </si>
  <si>
    <t>LKostuch</t>
  </si>
  <si>
    <t>436498249227046912</t>
  </si>
  <si>
    <t>http://twitter.com/ResearchChat/statuses/436498475552096256</t>
  </si>
  <si>
    <t>{"symbols":[],"urls":[],"hashtags":[{"text":"OERS14","indices":[69,76]}],"user_mentions":[{"id":1173267877,"name":"Lynn Kostuch","indices":[0,9],"screen_name":"LKostuch","id_str":"1173267877"}]}</t>
  </si>
  <si>
    <t>#oers14 great job compiling tweet stats by @ResearchChat</t>
  </si>
  <si>
    <t>Thu Feb 20 13:51:07 +0000 2014</t>
  </si>
  <si>
    <t>http://pbs.twimg.com/profile_images/3248224799/8c4a6e156b3f77bd233d1e7753f0b92f_normal.jpeg</t>
  </si>
  <si>
    <t>http://twitter.com/LKostuch/statuses/436498249227046912</t>
  </si>
  <si>
    <t>{"symbols":[],"urls":[],"hashtags":[{"text":"oers14","indices":[0,7]}],"user_mentions":[{"id":30002337,"name":"Chris Conley","indices":[43,56],"screen_name":"ResearchChat","id_str":"30002337"}]}</t>
  </si>
  <si>
    <t>436498095577509888</t>
  </si>
  <si>
    <t>RT @CarolCampbell4: Thx RT @OISENews: @CarolCampbell4 @ResearchChat @O3atORION @abbaspeaks Congrats #OERS14 top tweeters it's been a 'mobil…</t>
  </si>
  <si>
    <t>Thu Feb 20 13:50:30 +0000 2014</t>
  </si>
  <si>
    <t>http://twitter.com/KNAER_RECRAE/statuses/436498095577509888</t>
  </si>
  <si>
    <t>{"symbols":[],"urls":[],"hashtags":[{"text":"OERS14","indices":[100,107]}],"user_mentions":[{"id":300645437,"name":"Carol Campbell","indices":[3,18],"screen_name":"CarolCampbell4","id_str":"300645437"},{"id":120129298,"name":"OISE News","indices":[27,36],"screen_name":"OISENews","id_str":"120129298"},{"id":300645437,"name":"Carol Campbell","indices":[38,53],"screen_name":"CarolCampbell4","id_str":"300645437"},{"id":30002337,"name":"Chris Conley","indices":[54,67],"screen_name":"ResearchChat","id_str":"30002337"},{"id":40576448,"name":"O3 Collaboration","indices":[68,78],"screen_name":"O3atORION","id_str":"40576448"},{"id":203543496,"name":"/-\\ l i @bbas","indices":[79,90],"screen_name":"abbaspeaks","id_str":"203543496"}]}</t>
  </si>
  <si>
    <t>436498039151546368</t>
  </si>
  <si>
    <t>RT @O3atORION: @DrKatinaPollock excited to meet you and being today's workshop. #OERS14</t>
  </si>
  <si>
    <t>Thu Feb 20 13:50:16 +0000 2014</t>
  </si>
  <si>
    <t>http://twitter.com/DrKatinaPollock/statuses/436498039151546368</t>
  </si>
  <si>
    <t>{"symbols":[],"urls":[],"hashtags":[{"text":"OERS14","indices":[80,87]}],"user_mentions":[{"id":40576448,"name":"O3 Collaboration","indices":[3,13],"screen_name":"O3atORION","id_str":"40576448"},{"id":636460073,"name":"Katina Pollock","indices":[15,31],"screen_name":"DrKatinaPollock","id_str":"636460073"}]}</t>
  </si>
  <si>
    <t>436497981450514432</t>
  </si>
  <si>
    <t>RT @abbaspeaks: Day 2 at #OERS14 Would like to see if any ON professional development online communities are around for teachers in digital…</t>
  </si>
  <si>
    <t>Thu Feb 20 13:50:03 +0000 2014</t>
  </si>
  <si>
    <t>http://twitter.com/KNAER_RECRAE/statuses/436497981450514432</t>
  </si>
  <si>
    <t>{"symbols":[],"urls":[],"hashtags":[{"text":"OERS14","indices":[25,32]}],"user_mentions":[{"id":203543496,"name":"/-\\ l i @bbas","indices":[3,14],"screen_name":"abbaspeaks","id_str":"203543496"}]}</t>
  </si>
  <si>
    <t>436497888911187968</t>
  </si>
  <si>
    <t>Finally made it to OERS..looking forward to hearing Allen Luke again #oers14</t>
  </si>
  <si>
    <t>Thu Feb 20 13:49:41 +0000 2014</t>
  </si>
  <si>
    <t>http://twitter.com/BrendaCourey/statuses/436497888911187968</t>
  </si>
  <si>
    <t>{"symbols":[],"urls":[],"hashtags":[{"text":"oers14","indices":[69,76]}],"user_mentions":[]}</t>
  </si>
  <si>
    <t>436496955691122689</t>
  </si>
  <si>
    <t>eorourke75</t>
  </si>
  <si>
    <t>RT @drcathybruce: “@ResearchChat: Today at #OERS14 123 people 715 tweets and shared 170 links.” Now 716 tweets &amp;amp; link 171 math research htt…</t>
  </si>
  <si>
    <t>Thu Feb 20 13:45:58 +0000 2014</t>
  </si>
  <si>
    <t>http://abs.twimg.com/sticky/default_profile_images/default_profile_2_normal.png</t>
  </si>
  <si>
    <t>http://twitter.com/eorourke75/statuses/436496955691122689</t>
  </si>
  <si>
    <t>{"symbols":[],"urls":[{"expanded_url":"http://www.tmerc.ca","indices":[143,144],"display_url":"tmerc.ca","url":"http://t.co/viXs5qOe6z"}],"hashtags":[{"text":"OERS14","indices":[43,50]}],"user_mentions":[{"id":1264968134,"name":"Cathy Bruce","indices":[3,16],"screen_name":"drcathybruce","id_str":"1264968134"},{"id":30002337,"name":"Chris Conley","indices":[19,32],"screen_name":"ResearchChat","id_str":"30002337"}]}</t>
  </si>
  <si>
    <t>436494028566065153</t>
  </si>
  <si>
    <t>Thu Feb 20 13:34:20 +0000 2014</t>
  </si>
  <si>
    <t>http://twitter.com/adrossis/statuses/436494028566065153</t>
  </si>
  <si>
    <t>436493672788418561</t>
  </si>
  <si>
    <t>Day 2 at #OERS14 Would like to see if any ON professional development online communities are around for teachers in digital tech.</t>
  </si>
  <si>
    <t>Thu Feb 20 13:32:55 +0000 2014</t>
  </si>
  <si>
    <t>http://twitter.com/abbaspeaks/statuses/436493672788418561</t>
  </si>
  <si>
    <t>{"symbols":[],"urls":[],"hashtags":[{"text":"OERS14","indices":[9,16]}],"user_mentions":[]}</t>
  </si>
  <si>
    <t>436492253133955072</t>
  </si>
  <si>
    <t>@mobilemobilizer was hoping to run into you at #OERS14 ... Anywho @ORIONNetwork  #THINK2014 is on April 15th. Hope you can make it.</t>
  </si>
  <si>
    <t>Thu Feb 20 13:27:17 +0000 2014</t>
  </si>
  <si>
    <t>mobilemobilizer</t>
  </si>
  <si>
    <t>http://twitter.com/abbaspeaks/statuses/436492253133955072</t>
  </si>
  <si>
    <t>{"symbols":[],"urls":[],"hashtags":[{"text":"OERS14","indices":[47,54]},{"text":"THINK2014","indices":[81,91]}],"user_mentions":[{"id":321351109,"name":"David Phipps","indices":[0,16],"screen_name":"mobilemobilizer","id_str":"321351109"},{"id":114833112,"name":"ORION","indices":[66,79],"screen_name":"ORIONNetwork","id_str":"114833112"}]}</t>
  </si>
  <si>
    <t>Congrats OISE researcher @CarolCampbell4, "Top Tweeter" honours at #OERS14! https://t.co/Wh6RggVrZb #UofT</t>
  </si>
  <si>
    <t>Thu Feb 20 12:57:19 +0000 2014</t>
  </si>
  <si>
    <t>http://pbs.twimg.com/profile_images/378800000483716901/60cd288ab1fab8f218956809a7735be6_normal.jpeg</t>
  </si>
  <si>
    <t>http://twitter.com/OISENews/statuses/436484712534515712</t>
  </si>
  <si>
    <t>{"symbols":[],"urls":[{"expanded_url":"https://www.facebook.com/OISEUofT","indices":[76,99],"display_url":"facebook.com/OISEUofT","url":"https://t.co/Wh6RggVrZb"}],"hashtags":[{"text":"OERS14","indices":[67,74]},{"text":"UofT","indices":[100,105]}],"user_mentions":[{"id":300645437,"name":"Carol Campbell","indices":[25,40],"screen_name":"CarolCampbell4","id_str":"300645437"}]}</t>
  </si>
  <si>
    <t>436483063984685056</t>
  </si>
  <si>
    <t>Thu Feb 20 12:50:46 +0000 2014</t>
  </si>
  <si>
    <t>http://twitter.com/Kwith64/statuses/436483063984685056</t>
  </si>
  <si>
    <t>436479706129793024</t>
  </si>
  <si>
    <t>More tweet stats: Over the past two days 152 different people have tweeted to #OERS14</t>
  </si>
  <si>
    <t>Thu Feb 20 12:37:26 +0000 2014</t>
  </si>
  <si>
    <t>http://twitter.com/ResearchChat/statuses/436479706129793024</t>
  </si>
  <si>
    <t>{"symbols":[],"urls":[],"hashtags":[{"text":"OERS14","indices":[78,85]}],"user_mentions":[]}</t>
  </si>
  <si>
    <t>436479116079288321</t>
  </si>
  <si>
    <t>Last day of #OERS14.  So far there have been 883 tweets and 231 links shared.  An archive of tweets and summary here http://t.co/0vOI9BYwfw</t>
  </si>
  <si>
    <t>Thu Feb 20 12:35:05 +0000 2014</t>
  </si>
  <si>
    <t>http://twitter.com/ResearchChat/statuses/436479116079288321</t>
  </si>
  <si>
    <t>{"symbols":[],"urls":[{"expanded_url":"http://ow.ly/tK2FR","indices":[117,139],"display_url":"ow.ly/tK2FR","url":"http://t.co/0vOI9BYwfw"}],"hashtags":[{"text":"OERS14","indices":[12,19]}],"user_mentions":[]}</t>
  </si>
  <si>
    <t>436477107917430785</t>
  </si>
  <si>
    <t>The role of research in education? Research, think, experience. Nothing beats this combination. #OERS14 http://t.co/cG4brqSavu</t>
  </si>
  <si>
    <t>Thu Feb 20 12:27:06 +0000 2014</t>
  </si>
  <si>
    <t>http://twitter.com/WinneyKelly/statuses/436477107917430785</t>
  </si>
  <si>
    <t>{"symbols":[],"urls":[{"expanded_url":"http://momentssnippetsspirals.wordpress.com/2014/02/20/always-evidence-based-practice-or-not/","indices":[104,126],"display_url":"momentssnippetsspirals.wordpress.com/2014/02/20/alw\u2026","url":"http://t.co/cG4brqSavu"}],"hashtags":[{"text":"OERS14","indices":[96,103]}],"user_mentions":[]}</t>
  </si>
  <si>
    <t>436476203264794624</t>
  </si>
  <si>
    <t>RT @abbaspeaks: Thanks! A mobile mobilizing experience indeed ! @OISENews @CarolCampbell4 @ResearchChat @O3atORION  #OERS14</t>
  </si>
  <si>
    <t>Thu Feb 20 12:23:30 +0000 2014</t>
  </si>
  <si>
    <t>&lt;a href="http://twitter.com/tweetbutton" rel="nofollow"&gt;Tweet Button&lt;/a&gt;</t>
  </si>
  <si>
    <t>http://twitter.com/OISENews/statuses/436476203264794624</t>
  </si>
  <si>
    <t>{"symbols":[],"urls":[],"hashtags":[{"text":"OERS14","indices":[116,123]}],"user_mentions":[{"id":203543496,"name":"/-\\ l i @bbas","indices":[3,14],"screen_name":"abbaspeaks","id_str":"203543496"},{"id":120129298,"name":"OISE News","indices":[64,73],"screen_name":"OISENews","id_str":"120129298"},{"id":300645437,"name":"Carol Campbell","indices":[74,89],"screen_name":"CarolCampbell4","id_str":"300645437"},{"id":30002337,"name":"Chris Conley","indices":[90,103],"screen_name":"ResearchChat","id_str":"30002337"},{"id":40576448,"name":"O3 Collaboration","indices":[104,114],"screen_name":"O3atORION","id_str":"40576448"}]}</t>
  </si>
  <si>
    <t>436469270709428224</t>
  </si>
  <si>
    <t>Good Morning..we are off to Day at #OERS14 drop by our booth. Today, Business Dev Rep @dossvk  will be around to engage you.</t>
  </si>
  <si>
    <t>Thu Feb 20 11:55:58 +0000 2014</t>
  </si>
  <si>
    <t>http://twitter.com/O3atORION/statuses/436469270709428224</t>
  </si>
  <si>
    <t>{"symbols":[],"urls":[],"hashtags":[{"text":"OERS14","indices":[35,42]}],"user_mentions":[{"id":915867271,"name":"Vijay Doss","indices":[86,93],"screen_name":"dossvk","id_str":"915867271"}]}</t>
  </si>
  <si>
    <t>436468964265578496</t>
  </si>
  <si>
    <t>Thanks! A mobile mobilizing experience indeed ! @OISENews @CarolCampbell4 @ResearchChat @O3atORION  #OERS14</t>
  </si>
  <si>
    <t>Thu Feb 20 11:54:44 +0000 2014</t>
  </si>
  <si>
    <t>436467729692778496</t>
  </si>
  <si>
    <t>http://twitter.com/abbaspeaks/statuses/436468964265578496</t>
  </si>
  <si>
    <t>{"symbols":[],"urls":[],"hashtags":[{"text":"OERS14","indices":[100,107]}],"user_mentions":[{"id":120129298,"name":"OISE News","indices":[48,57],"screen_name":"OISENews","id_str":"120129298"},{"id":300645437,"name":"Carol Campbell","indices":[58,73],"screen_name":"CarolCampbell4","id_str":"300645437"},{"id":30002337,"name":"Chris Conley","indices":[74,87],"screen_name":"ResearchChat","id_str":"30002337"},{"id":40576448,"name":"O3 Collaboration","indices":[88,98],"screen_name":"O3atORION","id_str":"40576448"}]}</t>
  </si>
  <si>
    <t>436468533909008384</t>
  </si>
  <si>
    <t>Thx RT @OISENews: @CarolCampbell4 @ResearchChat @O3atORION @abbaspeaks Congrats #OERS14 top tweeters it's been a 'mobilizing' experience!”</t>
  </si>
  <si>
    <t>Thu Feb 20 11:53:02 +0000 2014</t>
  </si>
  <si>
    <t>http://twitter.com/CarolCampbell4/statuses/436468533909008384</t>
  </si>
  <si>
    <t>{"symbols":[],"urls":[],"hashtags":[{"text":"OERS14","indices":[80,87]}],"user_mentions":[{"id":120129298,"name":"OISE News","indices":[7,16],"screen_name":"OISENews","id_str":"120129298"},{"id":300645437,"name":"Carol Campbell","indices":[18,33],"screen_name":"CarolCampbell4","id_str":"300645437"},{"id":30002337,"name":"Chris Conley","indices":[34,47],"screen_name":"ResearchChat","id_str":"30002337"},{"id":40576448,"name":"O3 Collaboration","indices":[48,58],"screen_name":"O3atORION","id_str":"40576448"},{"id":203543496,"name":"/-\\ l i @bbas","indices":[59,70],"screen_name":"abbaspeaks","id_str":"203543496"}]}</t>
  </si>
  <si>
    <t>@CarolCampbell4 @ResearchChat @O3atORION @abbaspeaks Congrats to all #OERS14 top tweeters it's been a 'mobilizing' experience!</t>
  </si>
  <si>
    <t>Thu Feb 20 11:49:50 +0000 2014</t>
  </si>
  <si>
    <t>436341221024620545</t>
  </si>
  <si>
    <t>http://twitter.com/OISENews/statuses/436467729692778496</t>
  </si>
  <si>
    <t>{"symbols":[],"urls":[],"hashtags":[{"text":"OERS14","indices":[69,76]}],"user_mentions":[{"id":300645437,"name":"Carol Campbell","indices":[0,15],"screen_name":"CarolCampbell4","id_str":"300645437"},{"id":30002337,"name":"Chris Conley","indices":[16,29],"screen_name":"ResearchChat","id_str":"30002337"},{"id":40576448,"name":"O3 Collaboration","indices":[30,40],"screen_name":"O3atORION","id_str":"40576448"},{"id":203543496,"name":"/-\\ l i @bbas","indices":[41,52],"screen_name":"abbaspeaks","id_str":"203543496"}]}</t>
  </si>
  <si>
    <t>436466854987452417</t>
  </si>
  <si>
    <t>RT @CarolCampbell4: Hey @OISENews I'm a top tweeter! RT @ResearchChat: Congrats to the top #OERS14 tweeters @O3atOrion, @abbaspeaks and @Ca…</t>
  </si>
  <si>
    <t>Thu Feb 20 11:46:22 +0000 2014</t>
  </si>
  <si>
    <t>http://twitter.com/OISENews/statuses/436466854987452417</t>
  </si>
  <si>
    <t>{"symbols":[],"urls":[],"hashtags":[{"text":"OERS14","indices":[91,98]}],"user_mentions":[{"id":300645437,"name":"Carol Campbell","indices":[3,18],"screen_name":"CarolCampbell4","id_str":"300645437"},{"id":120129298,"name":"OISE News","indices":[24,33],"screen_name":"OISENews","id_str":"120129298"},{"id":30002337,"name":"Chris Conley","indices":[56,69],"screen_name":"ResearchChat","id_str":"30002337"},{"id":40576448,"name":"O3 Collaboration","indices":[108,118],"screen_name":"O3atORION","id_str":"40576448"},{"id":203543496,"name":"/-\\ l i @bbas","indices":[120,131],"screen_name":"abbaspeaks","id_str":"203543496"},{"id":300645437,"name":"Carol Campbell","indices":[136,140],"screen_name":"CarolCampbell4","id_str":"300645437"}]}</t>
  </si>
  <si>
    <t>436464224148017153</t>
  </si>
  <si>
    <t>Day 2 at #OERS14 ... Looking forward to discussions and partnering around R &amp;amp; E . let's roll.</t>
  </si>
  <si>
    <t>Thu Feb 20 11:35:54 +0000 2014</t>
  </si>
  <si>
    <t>http://twitter.com/abbaspeaks/statuses/436464224148017153</t>
  </si>
  <si>
    <t>436461174629335040</t>
  </si>
  <si>
    <t>researchimpact</t>
  </si>
  <si>
    <t>RT @O3atORION: This has to be a first for giveaways @researchimpact  #OERS14 http://t.co/AO65XGKGKU</t>
  </si>
  <si>
    <t>Thu Feb 20 11:23:47 +0000 2014</t>
  </si>
  <si>
    <t>http://pbs.twimg.com/profile_images/206842793/RI_static_normal.GIF</t>
  </si>
  <si>
    <t>http://twitter.com/researchimpact/statuses/436461174629335040</t>
  </si>
  <si>
    <t>{"symbols":[],"urls":[],"hashtags":[{"text":"OERS14","indices":[69,76]}],"media":[{"sizes":{"small":{"w":340,"resize":"fit","h":453},"thumb":{"w":150,"resize":"crop","h":150},"medium":{"w":600,"resize":"fit","h":800},"large":{"w":1024,"resize":"fit","h":1365}},"id":436283955336052737,"media_url_https":"https://pbs.twimg.com/media/Bg398iMCAAEA1kU.jpg","media_url":"http://pbs.twimg.com/media/Bg398iMCAAEA1kU.jpg","expanded_url":"http://twitter.com/O3atORION/status/436283955910676480/photo/1","indices":[77,99],"id_str":"436283955336052737","type":"photo","display_url":"pic.twitter.com/AO65XGKGKU","url":"http://t.co/AO65XGKGKU"}],"user_mentions":[{"id":40576448,"name":"O3 Collaboration","indices":[3,13],"screen_name":"O3atORION","id_str":"40576448"},{"id":37030356,"name":"ResearchImpact","indices":[52,67],"screen_name":"researchimpact","id_str":"37030356"}]}</t>
  </si>
  <si>
    <t>436349488983060480</t>
  </si>
  <si>
    <t>Kozman71</t>
  </si>
  <si>
    <t>RT @peachyteachy: "Are we a culture of grading or a culture of learning?" Ask this Q at your next staff meeting, and then discuss! #OERS14</t>
  </si>
  <si>
    <t>Thu Feb 20 03:59:59 +0000 2014</t>
  </si>
  <si>
    <t>http://pbs.twimg.com/profile_images/3076446556/54d1c156e928898da9fac6376bffe445_normal.jpeg</t>
  </si>
  <si>
    <t>http://twitter.com/Kozman71/statuses/436349488983060480</t>
  </si>
  <si>
    <t>{"symbols":[],"urls":[],"hashtags":[{"text":"OERS14","indices":[131,138]}],"user_mentions":[{"id":22331267,"name":"Janet Broder","indices":[3,16],"screen_name":"peachyteachy","id_str":"22331267"}]}</t>
  </si>
  <si>
    <t>436348806041325568</t>
  </si>
  <si>
    <t>kstef2</t>
  </si>
  <si>
    <t>@ResearchChat Thanks for sharing: KNAER online: http://t.co/G7E9bUAXeg  #OERS14 #sd36learn</t>
  </si>
  <si>
    <t>Thu Feb 20 03:57:16 +0000 2014</t>
  </si>
  <si>
    <t>436169994981113857</t>
  </si>
  <si>
    <t>http://pbs.twimg.com/profile_images/2752678453/c88aef24755d826eef182ec7348f3f19_normal.png</t>
  </si>
  <si>
    <t>http://twitter.com/kstef2/statuses/436348806041325568</t>
  </si>
  <si>
    <t>{"symbols":[],"urls":[{"expanded_url":"http://www.knaer-recrae.ca/","indices":[48,70],"display_url":"knaer-recrae.ca","url":"http://t.co/G7E9bUAXeg"}],"hashtags":[{"text":"OERS14","indices":[72,79]},{"text":"sd36learn","indices":[80,90]}],"user_mentions":[{"id":30002337,"name":"Chris Conley","indices":[0,13],"screen_name":"ResearchChat","id_str":"30002337"}]}</t>
  </si>
  <si>
    <t>436347871411982336</t>
  </si>
  <si>
    <t>Thu Feb 20 03:53:34 +0000 2014</t>
  </si>
  <si>
    <t>http://twitter.com/kstef2/statuses/436347871411982336</t>
  </si>
  <si>
    <t>436347164550119424</t>
  </si>
  <si>
    <t>RT @O3atORION: Looking forward to learning about some new collaborative platforms at #OERS14 ! Excited to learn new technology n pedagogy.</t>
  </si>
  <si>
    <t>Thu Feb 20 03:50:45 +0000 2014</t>
  </si>
  <si>
    <t>http://twitter.com/kstef2/statuses/436347164550119424</t>
  </si>
  <si>
    <t>{"symbols":[],"urls":[],"hashtags":[{"text":"OERS14","indices":[85,92]}],"user_mentions":[{"id":40576448,"name":"O3 Collaboration","indices":[3,13],"screen_name":"O3atORION","id_str":"40576448"}]}</t>
  </si>
  <si>
    <t>436346919309164544</t>
  </si>
  <si>
    <t>@ACooperKMb This is fabulous! Love innovative way 2 share research. #oers14 http://t.co/85I6SoT1UP  #sd36learn http://t.co/0L2UHzL9Nk</t>
  </si>
  <si>
    <t>Thu Feb 20 03:49:47 +0000 2014</t>
  </si>
  <si>
    <t>ACooperKMb</t>
  </si>
  <si>
    <t>436183169893548032</t>
  </si>
  <si>
    <t>http://twitter.com/kstef2/statuses/436346919309164544</t>
  </si>
  <si>
    <t>{"symbols":[],"urls":[{"expanded_url":"http://www.jove.com","indices":[76,98],"display_url":"jove.com","url":"http://t.co/85I6SoT1UP"}],"hashtags":[{"text":"oers14","indices":[68,75]},{"text":"sd36learn","indices":[100,110]}],"media":[{"sizes":{"thumb":{"w":150,"resize":"crop","h":150},"small":{"w":340,"resize":"fit","h":254},"medium":{"w":600,"resize":"fit","h":448},"large":{"w":752,"resize":"fit","h":562}},"id":436346919313358851,"media_url_https":"https://pbs.twimg.com/media/Bg43NhSCQAMytqd.png","media_url":"http://pbs.twimg.com/media/Bg43NhSCQAMytqd.png","expanded_url":"http://twitter.com/kstef2/status/436346919309164544/photo/1","indices":[111,133],"id_str":"436346919313358851","type":"photo","display_url":"pic.twitter.com/0L2UHzL9Nk","url":"http://t.co/0L2UHzL9Nk"}],"user_mentions":[{"id":67037243,"name":"Amanda Cooper","indices":[0,11],"screen_name":"ACooperKMb","id_str":"67037243"}]}</t>
  </si>
  <si>
    <t>436346556984614912</t>
  </si>
  <si>
    <t>Thanks! RT @AlexCWiseman: C Campbell &amp;amp; K Pollock @KNAER_RECRAE are sharing awesome resources &amp;amp; discussing research application #OERS14”</t>
  </si>
  <si>
    <t>Thu Feb 20 03:48:20 +0000 2014</t>
  </si>
  <si>
    <t>AlexCWiseman</t>
  </si>
  <si>
    <t>436172563404709888</t>
  </si>
  <si>
    <t>http://twitter.com/CarolCampbell4/statuses/436346556984614912</t>
  </si>
  <si>
    <t>{"symbols":[],"urls":[],"hashtags":[{"text":"OERS14","indices":[135,142]}],"user_mentions":[{"id":881596814,"name":"Alexandra Wiseman","indices":[11,24],"screen_name":"AlexCWiseman","id_str":"881596814"},{"id":1020257364,"name":"KNAER-RECRAE","indices":[53,66],"screen_name":"KNAER_RECRAE","id_str":"1020257364"}]}</t>
  </si>
  <si>
    <t>436346260912877568</t>
  </si>
  <si>
    <t>Thanks RT @candymcewan: @KNAER_RECRAE Thanks for info. Interested in your lesson plans. Love that you are applying edu research. #OERS14”</t>
  </si>
  <si>
    <t>Thu Feb 20 03:47:10 +0000 2014</t>
  </si>
  <si>
    <t>436172352343138304</t>
  </si>
  <si>
    <t>http://twitter.com/CarolCampbell4/statuses/436346260912877568</t>
  </si>
  <si>
    <t>{"symbols":[],"urls":[],"hashtags":[{"text":"OERS14","indices":[129,136]}],"user_mentions":[{"id":84337876,"name":"Candy McEwan","indices":[10,22],"screen_name":"candymcewan","id_str":"84337876"},{"id":1020257364,"name":"KNAER-RECRAE","indices":[24,37],"screen_name":"KNAER_RECRAE","id_str":"1020257364"}]}</t>
  </si>
  <si>
    <t>436346014157766656</t>
  </si>
  <si>
    <t>We're excited! RT @adrossis: @KNAER_RECRAE moving from implementation to knowledge mobilization - Awesome! #OERS14”</t>
  </si>
  <si>
    <t>Thu Feb 20 03:46:11 +0000 2014</t>
  </si>
  <si>
    <t>436171549708537856</t>
  </si>
  <si>
    <t>http://twitter.com/CarolCampbell4/statuses/436346014157766656</t>
  </si>
  <si>
    <t>{"symbols":[],"urls":[],"hashtags":[{"text":"OERS14","indices":[107,114]}],"user_mentions":[{"id":17095178,"name":"Anita Drossis","indices":[18,27],"screen_name":"adrossis","id_str":"17095178"},{"id":1020257364,"name":"KNAER-RECRAE","indices":[29,42],"screen_name":"KNAER_RECRAE","id_str":"1020257364"}]}</t>
  </si>
  <si>
    <t>436345811413508096</t>
  </si>
  <si>
    <t>And you! @O3atORION: @CarolCampbell4 thanks for the #OERS14 RTs ! Have a good night.”</t>
  </si>
  <si>
    <t>Thu Feb 20 03:45:23 +0000 2014</t>
  </si>
  <si>
    <t>436345427945078784</t>
  </si>
  <si>
    <t>http://twitter.com/CarolCampbell4/statuses/436345811413508096</t>
  </si>
  <si>
    <t>{"symbols":[],"urls":[],"hashtags":[{"text":"OERS14","indices":[52,59]}],"user_mentions":[{"id":40576448,"name":"O3 Collaboration","indices":[9,19],"screen_name":"O3atORION","id_str":"40576448"},{"id":300645437,"name":"Carol Campbell","indices":[21,36],"screen_name":"CarolCampbell4","id_str":"300645437"}]}</t>
  </si>
  <si>
    <t>436345647092871169</t>
  </si>
  <si>
    <t>RT @taniasterling: @professor_jess Agree-not all #LMS are created equal. One's that foster construction of new ideas thru collaboration and…</t>
  </si>
  <si>
    <t>Thu Feb 20 03:44:43 +0000 2014</t>
  </si>
  <si>
    <t>http://twitter.com/kstef2/statuses/436345647092871169</t>
  </si>
  <si>
    <t>{"symbols":[],"urls":[],"hashtags":[{"text":"LMS","indices":[49,53]},{"text":"oers14","indices":[139,140]}],"user_mentions":[{"id":97134757,"name":"Tania Sterling","indices":[3,17],"screen_name":"taniasterling","id_str":"97134757"},{"id":2174804130,"name":"Jessica Clarkson","indices":[19,34],"screen_name":"professor_jess","id_str":"2174804130"}]}</t>
  </si>
  <si>
    <t>436345477563691008</t>
  </si>
  <si>
    <t>RT @ResearchChat: KNAER online: http://t.co/XwySdaifii #OERS14</t>
  </si>
  <si>
    <t>Thu Feb 20 03:44:03 +0000 2014</t>
  </si>
  <si>
    <t>http://twitter.com/CarolCampbell4/statuses/436345477563691008</t>
  </si>
  <si>
    <t>{"symbols":[],"urls":[{"expanded_url":"http://www.knaer-recrae.ca/","indices":[32,54],"display_url":"knaer-recrae.ca","url":"http://t.co/XwySdaifii"}],"hashtags":[{"text":"OERS14","indices":[55,62]}],"user_mentions":[{"id":30002337,"name":"Chris Conley","indices":[3,16],"screen_name":"ResearchChat","id_str":"30002337"}]}</t>
  </si>
  <si>
    <t>@CarolCampbell4 thanks for the #OERS14 RTs ! Have a good night.</t>
  </si>
  <si>
    <t>Thu Feb 20 03:43:51 +0000 2014</t>
  </si>
  <si>
    <t>http://twitter.com/O3atORION/statuses/436345427945078784</t>
  </si>
  <si>
    <t>{"symbols":[],"urls":[],"hashtags":[{"text":"OERS14","indices":[31,38]}],"user_mentions":[{"id":300645437,"name":"Carol Campbell","indices":[0,15],"screen_name":"CarolCampbell4","id_str":"300645437"}]}</t>
  </si>
  <si>
    <t>436345418235281408</t>
  </si>
  <si>
    <t>RT @drcathybruce: #OERS14 #knaer knowledge mobilization efforts are terrific! Applying research - the impact is key!</t>
  </si>
  <si>
    <t>Thu Feb 20 03:43:49 +0000 2014</t>
  </si>
  <si>
    <t>http://twitter.com/CarolCampbell4/statuses/436345418235281408</t>
  </si>
  <si>
    <t>{"symbols":[],"urls":[],"hashtags":[{"text":"OERS14","indices":[18,25]},{"text":"knaer","indices":[26,32]}],"user_mentions":[{"id":1264968134,"name":"Cathy Bruce","indices":[3,16],"screen_name":"drcathybruce","id_str":"1264968134"}]}</t>
  </si>
  <si>
    <t>436345280079073280</t>
  </si>
  <si>
    <t>RT @O3atORION: Our first workshop on #KMb ... Building our own mobilizing plans.... Interesting. And engaging. #OERS14</t>
  </si>
  <si>
    <t>Thu Feb 20 03:43:16 +0000 2014</t>
  </si>
  <si>
    <t>http://twitter.com/CarolCampbell4/statuses/436345280079073280</t>
  </si>
  <si>
    <t>{"symbols":[],"urls":[],"hashtags":[{"text":"KMb","indices":[37,41]},{"text":"OERS14","indices":[111,118]}],"user_mentions":[{"id":40576448,"name":"O3 Collaboration","indices":[3,13],"screen_name":"O3atORION","id_str":"40576448"}]}</t>
  </si>
  <si>
    <t>436345236659650560</t>
  </si>
  <si>
    <t>RT @O3atORION: KMb is not a linear process .. Agreed. #OERS14</t>
  </si>
  <si>
    <t>Thu Feb 20 03:43:05 +0000 2014</t>
  </si>
  <si>
    <t>http://twitter.com/CarolCampbell4/statuses/436345236659650560</t>
  </si>
  <si>
    <t>{"symbols":[],"urls":[],"hashtags":[{"text":"OERS14","indices":[54,61]}],"user_mentions":[{"id":40576448,"name":"O3 Collaboration","indices":[3,13],"screen_name":"O3atORION","id_str":"40576448"}]}</t>
  </si>
  <si>
    <t>436345198277173248</t>
  </si>
  <si>
    <t>RT @O3atORION: Discussing passive n active #KMb strategies #OERS14</t>
  </si>
  <si>
    <t>Thu Feb 20 03:42:56 +0000 2014</t>
  </si>
  <si>
    <t>http://twitter.com/CarolCampbell4/statuses/436345198277173248</t>
  </si>
  <si>
    <t>{"symbols":[],"urls":[],"hashtags":[{"text":"KMb","indices":[43,47]},{"text":"OERS14","indices":[59,66]}],"user_mentions":[{"id":40576448,"name":"O3 Collaboration","indices":[3,13],"screen_name":"O3atORION","id_str":"40576448"}]}</t>
  </si>
  <si>
    <t>436344958552137728</t>
  </si>
  <si>
    <t>RT @ResearchChat: Today at #OERS14 123 people have made 715 tweets and have shared 170 links.</t>
  </si>
  <si>
    <t>Thu Feb 20 03:41:59 +0000 2014</t>
  </si>
  <si>
    <t>http://twitter.com/CarolCampbell4/statuses/436344958552137728</t>
  </si>
  <si>
    <t>{"symbols":[],"urls":[],"hashtags":[{"text":"OERS14","indices":[27,34]}],"user_mentions":[{"id":30002337,"name":"Chris Conley","indices":[3,16],"screen_name":"ResearchChat","id_str":"30002337"}]}</t>
  </si>
  <si>
    <t>436342051635212288</t>
  </si>
  <si>
    <t>clake04</t>
  </si>
  <si>
    <t>Thu Feb 20 03:30:26 +0000 2014</t>
  </si>
  <si>
    <t>http://pbs.twimg.com/profile_images/378800000755387472/cb42e4cdd721b749ee83a18066b55327_normal.jpeg</t>
  </si>
  <si>
    <t>http://twitter.com/clake04/statuses/436342051635212288</t>
  </si>
  <si>
    <t>436341985751105536</t>
  </si>
  <si>
    <t>RT @adrossis: @CarolCampbell4 speaks at #OERS14</t>
  </si>
  <si>
    <t>Thu Feb 20 03:30:10 +0000 2014</t>
  </si>
  <si>
    <t>http://twitter.com/clake04/statuses/436341985751105536</t>
  </si>
  <si>
    <t>{"symbols":[],"urls":[],"hashtags":[{"text":"OERS14","indices":[40,47]}],"user_mentions":[{"id":17095178,"name":"Anita Drossis","indices":[3,12],"screen_name":"adrossis","id_str":"17095178"},{"id":300645437,"name":"Carol Campbell","indices":[14,29],"screen_name":"CarolCampbell4","id_str":"300645437"}]}</t>
  </si>
  <si>
    <t>436341722713694208</t>
  </si>
  <si>
    <t>Thu Feb 20 03:29:08 +0000 2014</t>
  </si>
  <si>
    <t>http://twitter.com/CarolCampbell4/statuses/436341722713694208</t>
  </si>
  <si>
    <t>436341632972382208</t>
  </si>
  <si>
    <t>RT @KNAER_RECRAE: #OERS14 KNAER plenary talk @DrKatinaPollock and @CarolCampbell4 http://t.co/IuRFqXJiDX</t>
  </si>
  <si>
    <t>Thu Feb 20 03:28:46 +0000 2014</t>
  </si>
  <si>
    <t>http://twitter.com/CarolCampbell4/statuses/436341632972382208</t>
  </si>
  <si>
    <t>{"symbols":[],"urls":[],"hashtags":[{"text":"OERS14","indices":[18,25]}],"media":[{"sizes":{"small":{"w":339,"resize":"fit","h":191},"thumb":{"w":150,"resize":"crop","h":150},"large":{"w":1024,"resize":"fit","h":576},"medium":{"w":599,"resize":"fit","h":337}},"id":436169622295818240,"media_url_https":"https://pbs.twimg.com/media/Bg2V9ebCMAAcNG2.jpg","media_url":"http://pbs.twimg.com/media/Bg2V9ebCMAAcNG2.jpg","expanded_url":"http://twitter.com/KNAER_RECRAE/status/436169622463594496/photo/1","indices":[82,104],"id_str":"436169622295818240","type":"photo","display_url":"pic.twitter.com/IuRFqXJiDX","url":"http://t.co/IuRFqXJiDX"}],"user_mentions":[{"id":1020257364,"name":"KNAER-RECRAE","indices":[3,16],"screen_name":"KNAER_RECRAE","id_str":"1020257364"},{"id":636460073,"name":"Katina Pollock","indices":[45,61],"screen_name":"DrKatinaPollock","id_str":"636460073"},{"id":300645437,"name":"Carol Campbell","indices":[66,81],"screen_name":"CarolCampbell4","id_str":"300645437"}]}</t>
  </si>
  <si>
    <t>436341620888596480</t>
  </si>
  <si>
    <t>RT @KNAER_RECRAE: Look at our partnerships! @DrKatinaPollock @CarolCampbell4 @westernuEdu @OISENews #OERS14 http://t.co/v8Gq4djTs8</t>
  </si>
  <si>
    <t>Thu Feb 20 03:28:43 +0000 2014</t>
  </si>
  <si>
    <t>http://twitter.com/CarolCampbell4/statuses/436341620888596480</t>
  </si>
  <si>
    <t>{"symbols":[],"urls":[],"hashtags":[{"text":"OERS14","indices":[100,107]}],"media":[{"sizes":{"thumb":{"w":150,"resize":"crop","h":150},"small":{"w":340,"resize":"fit","h":191},"large":{"w":1024,"resize":"fit","h":576},"medium":{"w":599,"resize":"fit","h":337}},"id":436170758893895680,"media_url_https":"https://pbs.twimg.com/media/Bg2W_olIgAATmym.jpg","media_url":"http://pbs.twimg.com/media/Bg2W_olIgAATmym.jpg","expanded_url":"http://twitter.com/KNAER_RECRAE/status/436170759422345216/photo/1","indices":[108,130],"id_str":"436170758893895680","type":"photo","display_url":"pic.twitter.com/v8Gq4djTs8","url":"http://t.co/v8Gq4djTs8"}],"user_mentions":[{"id":1020257364,"name":"KNAER-RECRAE","indices":[3,16],"screen_name":"KNAER_RECRAE","id_str":"1020257364"},{"id":636460073,"name":"Katina Pollock","indices":[44,60],"screen_name":"DrKatinaPollock","id_str":"636460073"},{"id":300645437,"name":"Carol Campbell","indices":[61,76],"screen_name":"CarolCampbell4","id_str":"300645437"},{"id":68163264,"name":"Western - Fac of Ed","indices":[77,89],"screen_name":"westernuEdu","id_str":"68163264"},{"id":120129298,"name":"OISE News","indices":[90,99],"screen_name":"OISENews","id_str":"120129298"}]}</t>
  </si>
  <si>
    <t>436341564017999872</t>
  </si>
  <si>
    <t>RT @KNAER_RECRAE: KNAER next steps: looking at knowledge mobilization at the system level - tell us your thoughts! @DrKatinaPollock @CarolC…</t>
  </si>
  <si>
    <t>Thu Feb 20 03:28:30 +0000 2014</t>
  </si>
  <si>
    <t>http://twitter.com/CarolCampbell4/statuses/436341564017999872</t>
  </si>
  <si>
    <t>{"symbols":[],"urls":[],"hashtags":[{"text":"OERS14","indices":[139,140]}],"user_mentions":[{"id":1020257364,"name":"KNAER-RECRAE","indices":[3,16],"screen_name":"KNAER_RECRAE","id_str":"1020257364"},{"id":636460073,"name":"Katina Pollock","indices":[115,131],"screen_name":"DrKatinaPollock","id_str":"636460073"},{"id":300645437,"name":"Carol Campbell","indices":[132,140],"screen_name":"CarolCampbell4","id_str":"300645437"}]}</t>
  </si>
  <si>
    <t>436341522901237760</t>
  </si>
  <si>
    <t>RT @ACooperKMb: Great Work! @KNAER_RECRAE @DrKatinaPollock @CarolCampbell4 @westernuEdu @OISENews #OERS14 http://t.co/YigaizwuSP”</t>
  </si>
  <si>
    <t>Thu Feb 20 03:28:20 +0000 2014</t>
  </si>
  <si>
    <t>http://twitter.com/CarolCampbell4/statuses/436341522901237760</t>
  </si>
  <si>
    <t>{"symbols":[],"urls":[],"hashtags":[{"text":"OERS14","indices":[98,105]}],"media":[{"sizes":{"thumb":{"w":150,"resize":"crop","h":150},"small":{"w":340,"resize":"fit","h":191},"large":{"w":1024,"resize":"fit","h":576},"medium":{"w":599,"resize":"fit","h":337}},"media_url":"http://pbs.twimg.com/media/Bg2W_olIgAATmym.jpg","type":"photo","display_url":"pic.twitter.com/YigaizwuSP","url":"http://t.co/YigaizwuSP","id":436170758893895680,"media_url_https":"https://pbs.twimg.com/media/Bg2W_olIgAATmym.jpg","expanded_url":"http://twitter.com/KNAER_RECRAE/status/436170759422345216/photo/1","source_status_id_str":"436170759422345216","indices":[106,128],"source_status_id":436170759422345216,"id_str":"436170758893895680"}],"user_mentions":[{"id":67037243,"name":"Amanda Cooper","indices":[3,14],"screen_name":"ACooperKMb","id_str":"67037243"},{"id":1020257364,"name":"KNAER-RECRAE","indices":[28,41],"screen_name":"KNAER_RECRAE","id_str":"1020257364"},{"id":636460073,"name":"Katina Pollock","indices":[42,58],"screen_name":"DrKatinaPollock","id_str":"636460073"},{"id":300645437,"name":"Carol Campbell","indices":[59,74],"screen_name":"CarolCampbell4","id_str":"300645437"},{"id":68163264,"name":"Western - Fac of Ed","indices":[75,87],"screen_name":"westernuEdu","id_str":"68163264"},{"id":120129298,"name":"OISE News","indices":[88,97],"screen_name":"OISENews","id_str":"120129298"}]}</t>
  </si>
  <si>
    <t>436341414901723136</t>
  </si>
  <si>
    <t>Thu Feb 20 03:27:54 +0000 2014</t>
  </si>
  <si>
    <t>http://twitter.com/O3atORION/statuses/436341414901723136</t>
  </si>
  <si>
    <t>436341343972229121</t>
  </si>
  <si>
    <t>RT @O3atORION: Thoroughly enjoyed the talk on #KMb tools with @KNAER_RECRAE  @CarolCampbell4 #OERS14 Glad we have some tools to support suc…</t>
  </si>
  <si>
    <t>Thu Feb 20 03:27:37 +0000 2014</t>
  </si>
  <si>
    <t>http://twitter.com/CarolCampbell4/statuses/436341343972229121</t>
  </si>
  <si>
    <t>{"symbols":[],"urls":[],"hashtags":[{"text":"KMb","indices":[46,50]},{"text":"OERS14","indices":[93,100]}],"user_mentions":[{"id":40576448,"name":"O3 Collaboration","indices":[3,13],"screen_name":"O3atORION","id_str":"40576448"},{"id":1020257364,"name":"KNAER-RECRAE","indices":[62,75],"screen_name":"KNAER_RECRAE","id_str":"1020257364"},{"id":300645437,"name":"Carol Campbell","indices":[77,92],"screen_name":"CarolCampbell4","id_str":"300645437"}]}</t>
  </si>
  <si>
    <t>436341334236876800</t>
  </si>
  <si>
    <t>Thu Feb 20 03:27:35 +0000 2014</t>
  </si>
  <si>
    <t>http://twitter.com/abbaspeaks/statuses/436341334236876800</t>
  </si>
  <si>
    <t>436341283712684032</t>
  </si>
  <si>
    <t>RT @drcathybruce: @CarolCampbell4 @KNAER_RECRAE   @ShastaCH @DrKatinaPollock Tx for helping us consider diff kinds of KMb impact: Activity …</t>
  </si>
  <si>
    <t>Thu Feb 20 03:27:23 +0000 2014</t>
  </si>
  <si>
    <t>http://twitter.com/CarolCampbell4/statuses/436341283712684032</t>
  </si>
  <si>
    <t>{"symbols":[],"urls":[],"hashtags":[{"text":"OERS14","indices":[139,140]}],"user_mentions":[{"id":1264968134,"name":"Cathy Bruce","indices":[3,16],"screen_name":"drcathybruce","id_str":"1264968134"},{"id":300645437,"name":"Carol Campbell","indices":[18,33],"screen_name":"CarolCampbell4","id_str":"300645437"},{"id":1020257364,"name":"KNAER-RECRAE","indices":[34,47],"screen_name":"KNAER_RECRAE","id_str":"1020257364"},{"id":129585627,"name":"Shasta Carr-Harris","indices":[50,59],"screen_name":"ShastaCH","id_str":"129585627"},{"id":636460073,"name":"Katina Pollock","indices":[60,76],"screen_name":"DrKatinaPollock","id_str":"636460073"}]}</t>
  </si>
  <si>
    <t>Hey @OISENews I'm a top tweeter! RT @ResearchChat: Congrats to the top #OERS14 tweeters @O3atOrion, @abbaspeaks and @CarolCampbell4”</t>
  </si>
  <si>
    <t>Thu Feb 20 03:27:08 +0000 2014</t>
  </si>
  <si>
    <t>436282184610377728</t>
  </si>
  <si>
    <t>http://twitter.com/CarolCampbell4/statuses/436341221024620545</t>
  </si>
  <si>
    <t>{"symbols":[],"urls":[],"hashtags":[{"text":"OERS14","indices":[71,78]}],"user_mentions":[{"id":120129298,"name":"OISE News","indices":[4,13],"screen_name":"OISENews","id_str":"120129298"},{"id":30002337,"name":"Chris Conley","indices":[36,49],"screen_name":"ResearchChat","id_str":"30002337"},{"id":40576448,"name":"O3 Collaboration","indices":[88,98],"screen_name":"O3atORION","id_str":"40576448"},{"id":203543496,"name":"/-\\ l i @bbas","indices":[100,111],"screen_name":"abbaspeaks","id_str":"203543496"},{"id":300645437,"name":"Carol Campbell","indices":[116,131],"screen_name":"CarolCampbell4","id_str":"300645437"}]}</t>
  </si>
  <si>
    <t>436341084642619392</t>
  </si>
  <si>
    <t>Thu Feb 20 03:26:36 +0000 2014</t>
  </si>
  <si>
    <t>http://twitter.com/ShastaCH/statuses/436341084642619392</t>
  </si>
  <si>
    <t>436340800746561536</t>
  </si>
  <si>
    <t>RT @adrossis: @KNAER_RECRAE moving from implementation to knowledge mobilization - Awesome! #OERS14</t>
  </si>
  <si>
    <t>Thu Feb 20 03:25:28 +0000 2014</t>
  </si>
  <si>
    <t>http://twitter.com/ShastaCH/statuses/436340800746561536</t>
  </si>
  <si>
    <t>{"symbols":[],"urls":[],"hashtags":[{"text":"OERS14","indices":[92,99]}],"user_mentions":[{"id":17095178,"name":"Anita Drossis","indices":[3,12],"screen_name":"adrossis","id_str":"17095178"},{"id":1020257364,"name":"KNAER-RECRAE","indices":[14,27],"screen_name":"KNAER_RECRAE","id_str":"1020257364"}]}</t>
  </si>
  <si>
    <t>436340382247301120</t>
  </si>
  <si>
    <t>RT @candymcewan: @KNAER_RECRAE Thanks for info. Interested in your lesson plans. Love that you are applying the reams of educational resear…</t>
  </si>
  <si>
    <t>Thu Feb 20 03:23:48 +0000 2014</t>
  </si>
  <si>
    <t>http://twitter.com/ShastaCH/statuses/436340382247301120</t>
  </si>
  <si>
    <t>{"symbols":[],"urls":[],"hashtags":[{"text":"OERS14","indices":[139,140]}],"user_mentions":[{"id":84337876,"name":"Candy McEwan","indices":[3,15],"screen_name":"candymcewan","id_str":"84337876"},{"id":1020257364,"name":"KNAER-RECRAE","indices":[17,30],"screen_name":"KNAER_RECRAE","id_str":"1020257364"}]}</t>
  </si>
  <si>
    <t>436340369463472128</t>
  </si>
  <si>
    <t>RT @ShastaCH: @KNAER_RECRAE update: now in 4th year, 44 projects, 150 partnerships, over 170 different #KMb outputs! #oers14 http://t.co/cg…</t>
  </si>
  <si>
    <t>Thu Feb 20 03:23:45 +0000 2014</t>
  </si>
  <si>
    <t>http://twitter.com/CarolCampbell4/statuses/436340369463472128</t>
  </si>
  <si>
    <t>{"symbols":[],"urls":[],"hashtags":[{"text":"KMb","indices":[103,107]},{"text":"oers14","indices":[117,124]}],"media":[{"sizes":{"small":{"w":340,"resize":"fit","h":255},"thumb":{"w":150,"resize":"crop","h":150},"large":{"w":1024,"resize":"fit","h":768},"medium":{"w":600,"resize":"fit","h":450}},"id":436171326986792961,"media_url_https":"https://pbs.twimg.com/media/Bg2Xgs5CMAEHNeq.jpg","media_url":"http://pbs.twimg.com/media/Bg2Xgs5CMAEHNeq.jpg","expanded_url":"http://twitter.com/ShastaCH/status/436171327129391104/photo/1","indices":[125,140],"id_str":"436171326986792961","type":"photo","display_url":"pic.twitter.com/cgT8GhFqxG","url":"http://t.co/cgT8GhFqxG"}],"user_mentions":[{"id":129585627,"name":"Shasta Carr-Harris","indices":[3,12],"screen_name":"ShastaCH","id_str":"129585627"},{"id":1020257364,"name":"KNAER-RECRAE","indices":[14,27],"screen_name":"KNAER_RECRAE","id_str":"1020257364"}]}</t>
  </si>
  <si>
    <t>436340305865224192</t>
  </si>
  <si>
    <t>RT @ShastaCH: #OERS14 #KMb Question: What are three key messages you would give to educators regarding how to access and apply research evi…</t>
  </si>
  <si>
    <t>Thu Feb 20 03:23:30 +0000 2014</t>
  </si>
  <si>
    <t>http://twitter.com/CarolCampbell4/statuses/436340305865224192</t>
  </si>
  <si>
    <t>{"symbols":[],"urls":[],"hashtags":[{"text":"OERS14","indices":[14,21]},{"text":"KMb","indices":[22,26]}],"user_mentions":[{"id":129585627,"name":"Shasta Carr-Harris","indices":[3,12],"screen_name":"ShastaCH","id_str":"129585627"}]}</t>
  </si>
  <si>
    <t>436340279755296768</t>
  </si>
  <si>
    <t>RT @AlexCWiseman: C Campbell &amp;amp; K Pollock from @KNAER_RECRAE are sharing awesome resources and discussing an important aspect of research: a…</t>
  </si>
  <si>
    <t>Thu Feb 20 03:23:24 +0000 2014</t>
  </si>
  <si>
    <t>http://twitter.com/ShastaCH/statuses/436340279755296768</t>
  </si>
  <si>
    <t>{"symbols":[],"urls":[],"hashtags":[{"text":"OERS14","indices":[143,144]}],"user_mentions":[{"id":881596814,"name":"Alexandra Wiseman","indices":[3,16],"screen_name":"AlexCWiseman","id_str":"881596814"},{"id":1020257364,"name":"KNAER-RECRAE","indices":[50,63],"screen_name":"KNAER_RECRAE","id_str":"1020257364"}]}</t>
  </si>
  <si>
    <t>436339268597067776</t>
  </si>
  <si>
    <t>Thu Feb 20 03:19:23 +0000 2014</t>
  </si>
  <si>
    <t>http://twitter.com/ShastaCH/statuses/436339268597067776</t>
  </si>
  <si>
    <t>436336246911414272</t>
  </si>
  <si>
    <t>Thanks! RT @PamelaOsmond: Great time at #OERS14!  Thanks @CarolCampbell4 @ShastaCH @DrKatinaPollock for great presentation on KMb plans!</t>
  </si>
  <si>
    <t>Thu Feb 20 03:07:22 +0000 2014</t>
  </si>
  <si>
    <t>PamelaOsmond</t>
  </si>
  <si>
    <t>436304466099195904</t>
  </si>
  <si>
    <t>http://twitter.com/CarolCampbell4/statuses/436336246911414272</t>
  </si>
  <si>
    <t>{"symbols":[],"urls":[],"hashtags":[{"text":"OERS14","indices":[40,47]}],"user_mentions":[{"id":2292838064,"name":"Pamela Osmond","indices":[11,24],"screen_name":"PamelaOsmond","id_str":"2292838064"},{"id":300645437,"name":"Carol Campbell","indices":[57,72],"screen_name":"CarolCampbell4","id_str":"300645437"},{"id":129585627,"name":"Shasta Carr-Harris","indices":[73,82],"screen_name":"ShastaCH","id_str":"129585627"},{"id":636460073,"name":"Katina Pollock","indices":[83,99],"screen_name":"DrKatinaPollock","id_str":"636460073"}]}</t>
  </si>
  <si>
    <t>436335822250319872</t>
  </si>
  <si>
    <t>RT @CarolCampbell4: Doris McWhorter: 3 goals for #OERS14. 1 quality evidence. 2 mobilize knowledge. 3 networking</t>
  </si>
  <si>
    <t>Thu Feb 20 03:05:41 +0000 2014</t>
  </si>
  <si>
    <t>http://twitter.com/ShastaCH/statuses/436335822250319872</t>
  </si>
  <si>
    <t>{"symbols":[],"urls":[],"hashtags":[{"text":"OERS14","indices":[49,56]}],"user_mentions":[{"id":300645437,"name":"Carol Campbell","indices":[3,18],"screen_name":"CarolCampbell4","id_str":"300645437"}]}</t>
  </si>
  <si>
    <t>436335518998364160</t>
  </si>
  <si>
    <t>RT @CarolCampbell4: Yay Twittersphere #KMb in action RT @ResearchChat: Congrats to the top #OERS14 tweeters @O3atOrion, @abbaspeaks and @Ca…</t>
  </si>
  <si>
    <t>Thu Feb 20 03:04:29 +0000 2014</t>
  </si>
  <si>
    <t>http://twitter.com/ShastaCH/statuses/436335518998364160</t>
  </si>
  <si>
    <t>{"symbols":[],"urls":[],"hashtags":[{"text":"KMb","indices":[38,42]},{"text":"OERS14","indices":[91,98]}],"user_mentions":[{"id":300645437,"name":"Carol Campbell","indices":[3,18],"screen_name":"CarolCampbell4","id_str":"300645437"},{"id":30002337,"name":"Chris Conley","indices":[56,69],"screen_name":"ResearchChat","id_str":"30002337"},{"id":40576448,"name":"O3 Collaboration","indices":[108,118],"screen_name":"O3atORION","id_str":"40576448"},{"id":203543496,"name":"/-\\ l i @bbas","indices":[120,131],"screen_name":"abbaspeaks","id_str":"203543496"},{"id":300645437,"name":"Carol Campbell","indices":[136,140],"screen_name":"CarolCampbell4","id_str":"300645437"}]}</t>
  </si>
  <si>
    <t>436335128692785152</t>
  </si>
  <si>
    <t>LisaNewton3</t>
  </si>
  <si>
    <t>RT @ResearchChat: How you spend your time is the most influential factor (aside from DNA) in how your brain develops (from 8 to 18). #OERS1…</t>
  </si>
  <si>
    <t>Thu Feb 20 03:02:56 +0000 2014</t>
  </si>
  <si>
    <t>http://abs.twimg.com/sticky/default_profile_images/default_profile_5_normal.png</t>
  </si>
  <si>
    <t>http://twitter.com/LisaNewton3/statuses/436335128692785152</t>
  </si>
  <si>
    <t>{"symbols":[],"urls":[],"hashtags":[{"text":"OERS14","indices":[133,140]},{"text":"ResearchChat","indices":[139,140]}],"user_mentions":[{"id":30002337,"name":"Chris Conley","indices":[3,16],"screen_name":"ResearchChat","id_str":"30002337"}]}</t>
  </si>
  <si>
    <t>436335080634478592</t>
  </si>
  <si>
    <t>RT @ResearchChat: "Blaming the internet is like blaming the library for ignorance" #OERS14</t>
  </si>
  <si>
    <t>Thu Feb 20 03:02:44 +0000 2014</t>
  </si>
  <si>
    <t>http://twitter.com/LisaNewton3/statuses/436335080634478592</t>
  </si>
  <si>
    <t>436334973809733632</t>
  </si>
  <si>
    <t>Thu Feb 20 03:02:19 +0000 2014</t>
  </si>
  <si>
    <t>http://twitter.com/LisaNewton3/statuses/436334973809733632</t>
  </si>
  <si>
    <t>436334779651219456</t>
  </si>
  <si>
    <t>RT @PamelaOsmond: Great time today at #OERS14!  Thanks @CarolCampbell4, @ShastaCH and @DrKatinaPollock for the great presentation on KMb pl…</t>
  </si>
  <si>
    <t>Thu Feb 20 03:01:32 +0000 2014</t>
  </si>
  <si>
    <t>http://twitter.com/ShastaCH/statuses/436334779651219456</t>
  </si>
  <si>
    <t>{"symbols":[],"urls":[],"hashtags":[{"text":"OERS14","indices":[38,45]}],"user_mentions":[{"id":2292838064,"name":"Pamela Osmond","indices":[3,16],"screen_name":"PamelaOsmond","id_str":"2292838064"},{"id":300645437,"name":"Carol Campbell","indices":[55,70],"screen_name":"CarolCampbell4","id_str":"300645437"},{"id":129585627,"name":"Shasta Carr-Harris","indices":[72,81],"screen_name":"ShastaCH","id_str":"129585627"},{"id":636460073,"name":"Katina Pollock","indices":[86,102],"screen_name":"DrKatinaPollock","id_str":"636460073"}]}</t>
  </si>
  <si>
    <t>436334554815541249</t>
  </si>
  <si>
    <t>RT @KNAER_RECRAE: Great discussions at our workshop today on building KMb plans! @ShastaCH @DrKatinaPollock @CarolCampbell4 @OISENews @west…</t>
  </si>
  <si>
    <t>Thu Feb 20 03:00:39 +0000 2014</t>
  </si>
  <si>
    <t>http://twitter.com/ShastaCH/statuses/436334554815541249</t>
  </si>
  <si>
    <t>{"symbols":[],"urls":[],"hashtags":[{"text":"oers14","indices":[139,140]}],"user_mentions":[{"id":1020257364,"name":"KNAER-RECRAE","indices":[3,16],"screen_name":"KNAER_RECRAE","id_str":"1020257364"},{"id":129585627,"name":"Shasta Carr-Harris","indices":[81,90],"screen_name":"ShastaCH","id_str":"129585627"},{"id":636460073,"name":"Katina Pollock","indices":[91,107],"screen_name":"DrKatinaPollock","id_str":"636460073"},{"id":300645437,"name":"Carol Campbell","indices":[108,123],"screen_name":"CarolCampbell4","id_str":"300645437"},{"id":120129298,"name":"OISE News","indices":[124,133],"screen_name":"OISENews","id_str":"120129298"},{"id":68163264,"name":"Western - Fac of Ed","indices":[134,140],"screen_name":"westernuEdu","id_str":"68163264"}]}</t>
  </si>
  <si>
    <t>436334526361370626</t>
  </si>
  <si>
    <t>jk_herbert</t>
  </si>
  <si>
    <t>@ResearchChat EQAO bulletin..remember being asked not to present similar trends due to pressure on primary teachers #OERS14</t>
  </si>
  <si>
    <t>Thu Feb 20 03:00:32 +0000 2014</t>
  </si>
  <si>
    <t>436133426153160704</t>
  </si>
  <si>
    <t>http://pbs.twimg.com/profile_images/418571419027394561/pJ_RwuMd_normal.jpeg</t>
  </si>
  <si>
    <t>http://twitter.com/jk_herbert/statuses/436334526361370626</t>
  </si>
  <si>
    <t>{"symbols":[],"urls":[],"hashtags":[{"text":"OERS14","indices":[116,123]}],"user_mentions":[{"id":30002337,"name":"Chris Conley","indices":[0,13],"screen_name":"ResearchChat","id_str":"30002337"}]}</t>
  </si>
  <si>
    <t>436334372913160192</t>
  </si>
  <si>
    <t>BrookerTanya</t>
  </si>
  <si>
    <t>RT @rchids: “@TeachersApps:Tech can be very stressful for educators that aren’t familiar with it http://t.co/8xEl7E5e6l  http://t.co/ynJqQZ…</t>
  </si>
  <si>
    <t>Thu Feb 20 02:59:55 +0000 2014</t>
  </si>
  <si>
    <t>http://pbs.twimg.com/profile_images/423284243255791616/APreQLnF_normal.jpeg</t>
  </si>
  <si>
    <t>http://twitter.com/BrookerTanya/statuses/436334372913160192</t>
  </si>
  <si>
    <t>{"symbols":[],"urls":[{"expanded_url":"http://goo.gl/lbuoW2","indices":[97,119],"display_url":"goo.gl/lbuoW2","url":"http://t.co/8xEl7E5e6l"}],"hashtags":[{"text":"oers14","indices":[139,140]}],"media":[{"sizes":{"small":{"w":340,"resize":"fit","h":238},"thumb":{"w":150,"resize":"crop","h":150},"large":{"w":450,"resize":"fit","h":315},"medium":{"w":450,"resize":"fit","h":315}},"media_url":"http://pbs.twimg.com/media/BgzSAq3CYAEKMsK.jpg","type":"photo","display_url":"pic.twitter.com/ynJqQZW3H6","url":"http://t.co/ynJqQZW3H6","id":435954172895059969,"media_url_https":"https://pbs.twimg.com/media/BgzSAq3CYAEKMsK.jpg","expanded_url":"http://twitter.com/TeachersApps/status/435954172886671362/photo/1","source_status_id_str":"435954172886671362","indices":[139,140],"source_status_id":435954172886671362,"id_str":"435954172895059969"}],"user_mentions":[{"id":236515608,"name":"R.T. Chidiac","indices":[3,10],"screen_name":"rchids","id_str":"236515608"},{"id":87501938,"name":"TeachersWithApps","indices":[13,26],"screen_name":"TeachersApps","id_str":"87501938"}]}</t>
  </si>
  <si>
    <t>436334208550592513</t>
  </si>
  <si>
    <t>Thu Feb 20 02:59:16 +0000 2014</t>
  </si>
  <si>
    <t>http://twitter.com/ShastaCH/statuses/436334208550592513</t>
  </si>
  <si>
    <t>436333760175693824</t>
  </si>
  <si>
    <t>TeachersApps</t>
  </si>
  <si>
    <t>Thu Feb 20 02:57:29 +0000 2014</t>
  </si>
  <si>
    <t>http://pbs.twimg.com/profile_images/1720037399/TWA_logo_normal.jpg</t>
  </si>
  <si>
    <t>http://twitter.com/TeachersApps/statuses/436333760175693824</t>
  </si>
  <si>
    <t>436333228022984704</t>
  </si>
  <si>
    <t>RachelOlmanson</t>
  </si>
  <si>
    <t>Thu Feb 20 02:55:22 +0000 2014</t>
  </si>
  <si>
    <t>http://pbs.twimg.com/profile_images/378800000525053198/0dc1370723e8a107ef7460abde62577c_normal.jpeg</t>
  </si>
  <si>
    <t>http://twitter.com/RachelOlmanson/statuses/436333228022984704</t>
  </si>
  <si>
    <t>436332792989765632</t>
  </si>
  <si>
    <t>@candymcewan TY for provoking thinking and dialogue today around the use of effective feedback, with limited grading.  #oers14</t>
  </si>
  <si>
    <t>Thu Feb 20 02:53:39 +0000 2014</t>
  </si>
  <si>
    <t>436244097175535616</t>
  </si>
  <si>
    <t>http://twitter.com/AngelaMercier1/statuses/436332792989765632</t>
  </si>
  <si>
    <t>{"symbols":[],"urls":[],"hashtags":[{"text":"oers14","indices":[119,126]}],"user_mentions":[{"id":84337876,"name":"Candy McEwan","indices":[0,12],"screen_name":"candymcewan","id_str":"84337876"}]}</t>
  </si>
  <si>
    <t>436332401602486272</t>
  </si>
  <si>
    <t>Errs5</t>
  </si>
  <si>
    <t>RT @emoyer2009: #OERS14 assessment is learning move from feedback to feed-forward</t>
  </si>
  <si>
    <t>Thu Feb 20 02:52:05 +0000 2014</t>
  </si>
  <si>
    <t>http://abs.twimg.com/sticky/default_profile_images/default_profile_1_normal.png</t>
  </si>
  <si>
    <t>http://twitter.com/Errs5/statuses/436332401602486272</t>
  </si>
  <si>
    <t>436332158601281537</t>
  </si>
  <si>
    <t>MonicaRohel</t>
  </si>
  <si>
    <t>RT @drcathybruce: #OERS14 Summary of findings from December math research forum by Liz Sandals - early math an excellent predictor of overa…</t>
  </si>
  <si>
    <t>Thu Feb 20 02:51:08 +0000 2014</t>
  </si>
  <si>
    <t>http://twitter.com/MonicaRohel/statuses/436332158601281537</t>
  </si>
  <si>
    <t>{"symbols":[],"urls":[],"hashtags":[{"text":"OERS14","indices":[18,25]}],"user_mentions":[{"id":1264968134,"name":"Cathy Bruce","indices":[3,16],"screen_name":"drcathybruce","id_str":"1264968134"}]}</t>
  </si>
  <si>
    <t>436331670614994945</t>
  </si>
  <si>
    <t>“@TeachersApps:Tech can be very stressful for educators that aren’t familiar with it http://t.co/8xEl7E5e6l  http://t.co/ynJqQZW3H6 #oers14</t>
  </si>
  <si>
    <t>Thu Feb 20 02:49:11 +0000 2014</t>
  </si>
  <si>
    <t>436325336595582976</t>
  </si>
  <si>
    <t>http://twitter.com/rchids/statuses/436331670614994945</t>
  </si>
  <si>
    <t>{"symbols":[],"urls":[{"expanded_url":"http://goo.gl/lbuoW2","indices":[85,107],"display_url":"goo.gl/lbuoW2","url":"http://t.co/8xEl7E5e6l"}],"hashtags":[{"text":"oers14","indices":[132,139]}],"media":[{"sizes":{"small":{"w":340,"resize":"fit","h":238},"thumb":{"w":150,"resize":"crop","h":150},"large":{"w":450,"resize":"fit","h":315},"medium":{"w":450,"resize":"fit","h":315}},"media_url":"http://pbs.twimg.com/media/BgzSAq3CYAEKMsK.jpg","type":"photo","display_url":"pic.twitter.com/ynJqQZW3H6","url":"http://t.co/ynJqQZW3H6","id":435954172895059969,"media_url_https":"https://pbs.twimg.com/media/BgzSAq3CYAEKMsK.jpg","expanded_url":"http://twitter.com/TeachersApps/status/435954172886671362/photo/1","source_status_id_str":"435954172886671362","indices":[109,131],"source_status_id":435954172886671362,"id_str":"435954172895059969"}],"user_mentions":[{"id":87501938,"name":"TeachersWithApps","indices":[1,14],"screen_name":"TeachersApps","id_str":"87501938"}]}</t>
  </si>
  <si>
    <t>436330880953352192</t>
  </si>
  <si>
    <t>RT @rchids: @LStevens2511 you create a plan, jump in, then adjust based on feedback from your Ss....#oers14</t>
  </si>
  <si>
    <t>Thu Feb 20 02:46:03 +0000 2014</t>
  </si>
  <si>
    <t>http://twitter.com/LStevens2511/statuses/436330880953352192</t>
  </si>
  <si>
    <t>{"symbols":[],"urls":[],"hashtags":[{"text":"oers14","indices":[100,107]}],"user_mentions":[{"id":236515608,"name":"R.T. Chidiac","indices":[3,10],"screen_name":"rchids","id_str":"236515608"},{"id":2351930730,"name":"liz stevens","indices":[12,25],"screen_name":"LStevens2511","id_str":"2351930730"}]}</t>
  </si>
  <si>
    <t>436330801173495808</t>
  </si>
  <si>
    <t>RT @taniasterling: @LStevens2511 GREAT question... does IT give them a voice to be heard in new ways like never before? #oers14</t>
  </si>
  <si>
    <t>Thu Feb 20 02:45:44 +0000 2014</t>
  </si>
  <si>
    <t>http://twitter.com/LStevens2511/statuses/436330801173495808</t>
  </si>
  <si>
    <t>{"symbols":[],"urls":[],"hashtags":[{"text":"oers14","indices":[120,127]}],"user_mentions":[{"id":97134757,"name":"Tania Sterling","indices":[3,17],"screen_name":"taniasterling","id_str":"97134757"},{"id":2351930730,"name":"liz stevens","indices":[19,32],"screen_name":"LStevens2511","id_str":"2351930730"}]}</t>
  </si>
  <si>
    <t>436328047927902209</t>
  </si>
  <si>
    <t>@candymcewan I am so jealous that you are at #OERS14 and I am not.  Enjoy!</t>
  </si>
  <si>
    <t>Thu Feb 20 02:34:47 +0000 2014</t>
  </si>
  <si>
    <t>http://twitter.com/jk_herbert/statuses/436328047927902209</t>
  </si>
  <si>
    <t>{"symbols":[],"urls":[],"hashtags":[{"text":"OERS14","indices":[45,52]}],"user_mentions":[{"id":84337876,"name":"Candy McEwan","indices":[0,12],"screen_name":"candymcewan","id_str":"84337876"}]}</t>
  </si>
  <si>
    <t>436327522867769345</t>
  </si>
  <si>
    <t>RT @ResearchChat: Prodigy game - Math RPG built on Ontario math curriculum and EQAO http://t.co/nnFgZH7Boz did I mention it is free? #OERS14</t>
  </si>
  <si>
    <t>Thu Feb 20 02:32:42 +0000 2014</t>
  </si>
  <si>
    <t>http://twitter.com/baird_jess/statuses/436327522867769345</t>
  </si>
  <si>
    <t>{"symbols":[],"urls":[{"expanded_url":"http://www.prodigygame.com","indices":[84,106],"display_url":"prodigygame.com","url":"http://t.co/nnFgZH7Boz"}],"hashtags":[{"text":"OERS14","indices":[133,140]}],"user_mentions":[{"id":30002337,"name":"Chris Conley","indices":[3,16],"screen_name":"ResearchChat","id_str":"30002337"}]}</t>
  </si>
  <si>
    <t>436325179329753089</t>
  </si>
  <si>
    <t>peachyteachy</t>
  </si>
  <si>
    <t>"Are we a culture of grading or a culture of learning?" Ask this Q at your next staff meeting, and then discuss! #OERS14</t>
  </si>
  <si>
    <t>Thu Feb 20 02:23:23 +0000 2014</t>
  </si>
  <si>
    <t>http://pbs.twimg.com/profile_images/3587177583/2678f6b5fae4006915a5135991e4def7_normal.png</t>
  </si>
  <si>
    <t>http://twitter.com/peachyteachy/statuses/436325179329753089</t>
  </si>
  <si>
    <t>{"symbols":[],"urls":[],"hashtags":[{"text":"OERS14","indices":[113,120]}],"user_mentions":[]}</t>
  </si>
  <si>
    <t>436324949503266816</t>
  </si>
  <si>
    <t>"@emoyer2009: #OERS14 assessment is learning move from feedback to feed-forward"</t>
  </si>
  <si>
    <t>Thu Feb 20 02:22:29 +0000 2014</t>
  </si>
  <si>
    <t>http://twitter.com/_DrDi/statuses/436324949503266816</t>
  </si>
  <si>
    <t>{"symbols":[],"urls":[],"hashtags":[{"text":"OERS14","indices":[14,21]}],"user_mentions":[{"id":29981187,"name":"Elizabeth Moyer","indices":[1,12],"screen_name":"emoyer2009","id_str":"29981187"}]}</t>
  </si>
  <si>
    <t>436324683244240898</t>
  </si>
  <si>
    <t>@taniasterling Aww, thanks! They worked! It went well- some good discussion and prof dialogue happened. Don't U just love that? #OERS14</t>
  </si>
  <si>
    <t>Thu Feb 20 02:21:25 +0000 2014</t>
  </si>
  <si>
    <t>436304453881581568</t>
  </si>
  <si>
    <t>http://twitter.com/peachyteachy/statuses/436324683244240898</t>
  </si>
  <si>
    <t>{"symbols":[],"urls":[],"hashtags":[{"text":"OERS14","indices":[128,135]}],"user_mentions":[{"id":97134757,"name":"Tania Sterling","indices":[0,14],"screen_name":"taniasterling","id_str":"97134757"}]}</t>
  </si>
  <si>
    <t>436317956213977088</t>
  </si>
  <si>
    <t>@LStevens2511 you create a plan, jump in, then adjust based on feedback from your Ss....#oers14</t>
  </si>
  <si>
    <t>Thu Feb 20 01:54:41 +0000 2014</t>
  </si>
  <si>
    <t>436300145164959744</t>
  </si>
  <si>
    <t>http://pbs.twimg.com/profile_images/417289580992147456/kf61NtSP_normal.jpeg</t>
  </si>
  <si>
    <t>http://twitter.com/rchids/statuses/436317956213977088</t>
  </si>
  <si>
    <t>{"symbols":[],"urls":[],"hashtags":[{"text":"oers14","indices":[88,95]}],"user_mentions":[{"id":2351930730,"name":"liz stevens","indices":[0,13],"screen_name":"LStevens2511","id_str":"2351930730"}]}</t>
  </si>
  <si>
    <t>436317920613126145</t>
  </si>
  <si>
    <t>ispgrew</t>
  </si>
  <si>
    <t>RT @vespakristen: “@westernulibsEDU: My  (PD) today means following the very interesting Tweets from the Ontario Education Research Symposi…</t>
  </si>
  <si>
    <t>Thu Feb 20 01:54:33 +0000 2014</t>
  </si>
  <si>
    <t>http://pbs.twimg.com/profile_images/378800000755029901/759305a89c3ec206b028a2a0b51864f4_normal.jpeg</t>
  </si>
  <si>
    <t>http://twitter.com/ispgrew/statuses/436317920613126145</t>
  </si>
  <si>
    <t>{"symbols":[],"urls":[],"hashtags":[{"text":"oers14","indices":[139,140]}],"user_mentions":[{"id":346976866,"name":"Kristen Clarke","indices":[3,16],"screen_name":"vespakristen","id_str":"346976866"},{"id":154564397,"name":"Education Library ","indices":[19,35],"screen_name":"westernulibsEDU","id_str":"154564397"}]}</t>
  </si>
  <si>
    <t>436317296563216384</t>
  </si>
  <si>
    <t>Looking forward to Workshop C - Improving Achievement and Well Being of Ss with Special Needs at #oers14</t>
  </si>
  <si>
    <t>Thu Feb 20 01:52:04 +0000 2014</t>
  </si>
  <si>
    <t>http://twitter.com/rchids/statuses/436317296563216384</t>
  </si>
  <si>
    <t>{"symbols":[],"urls":[],"hashtags":[{"text":"oers14","indices":[97,104]}],"user_mentions":[]}</t>
  </si>
  <si>
    <t>436317191181316096</t>
  </si>
  <si>
    <t>rikkab1</t>
  </si>
  <si>
    <t>Thu Feb 20 01:51:39 +0000 2014</t>
  </si>
  <si>
    <t>http://pbs.twimg.com/profile_images/2655136000/d059849f7cdb1222a2992d331ea6d67d_normal.jpeg</t>
  </si>
  <si>
    <t>http://twitter.com/rikkab1/statuses/436317191181316096</t>
  </si>
  <si>
    <t>436316730525102080</t>
  </si>
  <si>
    <t>Great talking to @ohmissacosta today at #oers14</t>
  </si>
  <si>
    <t>Thu Feb 20 01:49:49 +0000 2014</t>
  </si>
  <si>
    <t>http://twitter.com/professor_jess/statuses/436316730525102080</t>
  </si>
  <si>
    <t>{"symbols":[],"urls":[],"hashtags":[{"text":"oers14","indices":[40,47]}],"user_mentions":[{"id":317175652,"name":"Alisa Acosta","indices":[17,30],"screen_name":"OhMissAcosta","id_str":"317175652"}]}</t>
  </si>
  <si>
    <t>436316674451857408</t>
  </si>
  <si>
    <t>TanyaCahorn</t>
  </si>
  <si>
    <t>RT @ResearchChat: EQAO Research Bulletin - Longitudinal study of mathematics achievement: http://t.co/QulEU2Sz1l #OERS14 #ResearchChat</t>
  </si>
  <si>
    <t>Thu Feb 20 01:49:36 +0000 2014</t>
  </si>
  <si>
    <t>http://pbs.twimg.com/profile_images/435830171954728960/IllQqtPq_normal.jpeg</t>
  </si>
  <si>
    <t>http://twitter.com/TanyaCahorn/statuses/436316674451857408</t>
  </si>
  <si>
    <t>{"symbols":[],"urls":[{"expanded_url":"http://ow.ly/tMpIR","indices":[90,112],"display_url":"ow.ly/tMpIR","url":"http://t.co/QulEU2Sz1l"}],"hashtags":[{"text":"OERS14","indices":[113,120]},{"text":"ResearchChat","indices":[121,134]}],"user_mentions":[{"id":30002337,"name":"Chris Conley","indices":[3,16],"screen_name":"ResearchChat","id_str":"30002337"}]}</t>
  </si>
  <si>
    <t>436314323346931712</t>
  </si>
  <si>
    <t>Kerr_TCDSB21C</t>
  </si>
  <si>
    <t>RT @giannahelling: #OERS14 Don Tapscott- Work Learning Collaboration- all the same thing</t>
  </si>
  <si>
    <t>Thu Feb 20 01:40:15 +0000 2014</t>
  </si>
  <si>
    <t>http://pbs.twimg.com/profile_images/419235335277916161/1j5nqknp_normal.jpeg</t>
  </si>
  <si>
    <t>http://twitter.com/Kerr_TCDSB21C/statuses/436314323346931712</t>
  </si>
  <si>
    <t>{"symbols":[],"urls":[],"hashtags":[{"text":"OERS14","indices":[19,26]}],"user_mentions":[{"id":466897873,"name":"Gianna Helling@TCDSB","indices":[3,17],"screen_name":"giannahelling","id_str":"466897873"}]}</t>
  </si>
  <si>
    <t>436314216229007361</t>
  </si>
  <si>
    <t>@professor_jess Reminds me of an awesome course I took at @oisenews with Garth Nichols @Think_teach + @clarebrett123 #metacognition #oers14</t>
  </si>
  <si>
    <t>Thu Feb 20 01:39:50 +0000 2014</t>
  </si>
  <si>
    <t>436302452548071424</t>
  </si>
  <si>
    <t>http://pbs.twimg.com/profile_images/3750217086/388f2b18ac44da8d783f9140c4a6c73c_normal.png</t>
  </si>
  <si>
    <t>http://twitter.com/taniasterling/statuses/436314216229007361</t>
  </si>
  <si>
    <t>{"symbols":[],"urls":[],"hashtags":[{"text":"metacognition","indices":[117,131]},{"text":"oers14","indices":[132,139]}],"user_mentions":[{"id":2174804130,"name":"Jessica Clarkson","indices":[0,15],"screen_name":"professor_jess","id_str":"2174804130"},{"id":120129298,"name":"OISE News","indices":[58,67],"screen_name":"OISENews","id_str":"120129298"},{"id":117907456,"name":"GNichols","indices":[87,99],"screen_name":"Think_teach","id_str":"117907456"},{"id":41817575,"name":"Clare Brett","indices":[102,116],"screen_name":"clarebrett123","id_str":"41817575"}]}</t>
  </si>
  <si>
    <t>436312918146023424</t>
  </si>
  <si>
    <t>rebeccacober</t>
  </si>
  <si>
    <t>RT @OhMissAcosta: Had a blast co-presenting with @dtapscott tonight at #OERS14! http://t.co/mq6P8wGQyC</t>
  </si>
  <si>
    <t>Thu Feb 20 01:34:40 +0000 2014</t>
  </si>
  <si>
    <t>http://pbs.twimg.com/profile_images/378800000859169197/fxDWW6pb_normal.png</t>
  </si>
  <si>
    <t>http://twitter.com/rebeccacober/statuses/436312918146023424</t>
  </si>
  <si>
    <t>{"symbols":[],"urls":[],"hashtags":[{"text":"OERS14","indices":[71,78]}],"media":[{"sizes":{"small":{"w":340,"resize":"fit","h":255},"thumb":{"w":150,"resize":"crop","h":150},"large":{"w":1024,"resize":"fit","h":768},"medium":{"w":600,"resize":"fit","h":450}},"id":436312145534283776,"media_url_https":"https://pbs.twimg.com/media/Bg4Xla3CcAAajYH.jpg","media_url":"http://pbs.twimg.com/media/Bg4Xla3CcAAajYH.jpg","expanded_url":"http://twitter.com/OhMissAcosta/status/436312145525895169/photo/1","indices":[80,102],"id_str":"436312145534283776","type":"photo","display_url":"pic.twitter.com/mq6P8wGQyC","url":"http://t.co/mq6P8wGQyC"}],"user_mentions":[{"id":317175652,"name":"Alisa Acosta","indices":[3,16],"screen_name":"OhMissAcosta","id_str":"317175652"},{"id":14128528,"name":"Don Tapscott","indices":[49,59],"screen_name":"dtapscott","id_str":"14128528"}]}</t>
  </si>
  <si>
    <t>436312145525895169</t>
  </si>
  <si>
    <t>Had a blast co-presenting with @dtapscott tonight at #OERS14! http://t.co/mq6P8wGQyC</t>
  </si>
  <si>
    <t>Thu Feb 20 01:31:36 +0000 2014</t>
  </si>
  <si>
    <t>http://twitter.com/OhMissAcosta/statuses/436312145525895169</t>
  </si>
  <si>
    <t>{"symbols":[],"urls":[],"hashtags":[{"text":"OERS14","indices":[53,60]}],"media":[{"sizes":{"small":{"w":340,"resize":"fit","h":255},"thumb":{"w":150,"resize":"crop","h":150},"large":{"w":1024,"resize":"fit","h":768},"medium":{"w":600,"resize":"fit","h":450}},"id":436312145534283776,"media_url_https":"https://pbs.twimg.com/media/Bg4Xla3CcAAajYH.jpg","media_url":"http://pbs.twimg.com/media/Bg4Xla3CcAAajYH.jpg","expanded_url":"http://twitter.com/OhMissAcosta/status/436312145525895169/photo/1","indices":[62,84],"id_str":"436312145534283776","type":"photo","display_url":"pic.twitter.com/mq6P8wGQyC","url":"http://t.co/mq6P8wGQyC"}],"user_mentions":[{"id":14128528,"name":"Don Tapscott","indices":[31,41],"screen_name":"dtapscott","id_str":"14128528"}]}</t>
  </si>
  <si>
    <t>436311785734299648</t>
  </si>
  <si>
    <t>RT @dberrill: #OERS14 Smart classrooms: Orchestrating activity sequences and student interactions. http://t.co/ayC8lZcV08</t>
  </si>
  <si>
    <t>Thu Feb 20 01:30:10 +0000 2014</t>
  </si>
  <si>
    <t>http://twitter.com/rebeccacober/statuses/436311785734299648</t>
  </si>
  <si>
    <t>{"symbols":[],"urls":[{"expanded_url":"http://Miketissenbaum.com","indices":[99,121],"display_url":"Miketissenbaum.com","url":"http://t.co/ayC8lZcV08"}],"hashtags":[{"text":"OERS14","indices":[14,21]}],"user_mentions":[{"id":513860172,"name":"Deborah Berrill ","indices":[3,12],"screen_name":"dberrill","id_str":"513860172"}]}</t>
  </si>
  <si>
    <t>436310612751040513</t>
  </si>
  <si>
    <t>Thu Feb 20 01:25:31 +0000 2014</t>
  </si>
  <si>
    <t>http://twitter.com/OhMissAcosta/statuses/436310612751040513</t>
  </si>
  <si>
    <t>436308115978715136</t>
  </si>
  <si>
    <t>@ResearchChat Hi Chris-do you know the main URL for the #oers14 event this week? Is registration closed?</t>
  </si>
  <si>
    <t>Thu Feb 20 01:15:35 +0000 2014</t>
  </si>
  <si>
    <t>http://twitter.com/taniasterling/statuses/436308115978715136</t>
  </si>
  <si>
    <t>{"symbols":[],"urls":[],"hashtags":[{"text":"oers14","indices":[56,63]}],"user_mentions":[{"id":30002337,"name":"Chris Conley","indices":[0,13],"screen_name":"ResearchChat","id_str":"30002337"}]}</t>
  </si>
  <si>
    <t>436306371076976640</t>
  </si>
  <si>
    <t>Summer_Thorp</t>
  </si>
  <si>
    <t>RT @Anniekidder: #oers14 Dr. Bruce Ferguson says "our classrooms are emergency rooms for the social problems in our society."</t>
  </si>
  <si>
    <t>Thu Feb 20 01:08:39 +0000 2014</t>
  </si>
  <si>
    <t>http://pbs.twimg.com/profile_images/422736221773647873/-XGQfsjR_normal.jpeg</t>
  </si>
  <si>
    <t>http://twitter.com/Summer_Thorp/statuses/436306371076976640</t>
  </si>
  <si>
    <t>{"symbols":[],"urls":[],"hashtags":[{"text":"oers14","indices":[17,24]}],"user_mentions":[{"id":106539218,"name":"Annie Kidder","indices":[3,15],"screen_name":"Anniekidder","id_str":"106539218"}]}</t>
  </si>
  <si>
    <t>436306297106214913</t>
  </si>
  <si>
    <t>@earlyliteracies Interested in knowing which grades are the focus of this #peddoc conversation? #oers14</t>
  </si>
  <si>
    <t>Thu Feb 20 01:08:22 +0000 2014</t>
  </si>
  <si>
    <t>earlyliteracies</t>
  </si>
  <si>
    <t>436293897179111424</t>
  </si>
  <si>
    <t>http://twitter.com/taniasterling/statuses/436306297106214913</t>
  </si>
  <si>
    <t>{"symbols":[],"urls":[],"hashtags":[{"text":"peddoc","indices":[74,81]},{"text":"oers14","indices":[96,103]}],"user_mentions":[{"id":614083545,"name":"Jeffrey Wood","indices":[0,16],"screen_name":"earlyliteracies","id_str":"614083545"}]}</t>
  </si>
  <si>
    <t>436305644363476992</t>
  </si>
  <si>
    <t>vespakristen</t>
  </si>
  <si>
    <t>“@westernulibsEDU: My  (PD) today means following the very interesting Tweets from the Ontario Education Research Symposium.  #oers14”</t>
  </si>
  <si>
    <t>Thu Feb 20 01:05:46 +0000 2014</t>
  </si>
  <si>
    <t>436191936362610689</t>
  </si>
  <si>
    <t>http://pbs.twimg.com/profile_images/3262752211/9c9f1b0478e7805ae81e5039d8e6a893_normal.png</t>
  </si>
  <si>
    <t>http://twitter.com/vespakristen/statuses/436305644363476992</t>
  </si>
  <si>
    <t>{"symbols":[],"urls":[],"hashtags":[{"text":"oers14","indices":[126,133]}],"user_mentions":[{"id":154564397,"name":"Education Library ","indices":[1,17],"screen_name":"westernulibsEDU","id_str":"154564397"}]}</t>
  </si>
  <si>
    <t>436305053155356672</t>
  </si>
  <si>
    <t>“@giannahelling: Learning is the result of hard work not summative  assessment #OERS14 F. Avvisati”</t>
  </si>
  <si>
    <t>Thu Feb 20 01:03:25 +0000 2014</t>
  </si>
  <si>
    <t>giannahelling</t>
  </si>
  <si>
    <t>435951816140795904</t>
  </si>
  <si>
    <t>http://twitter.com/vespakristen/statuses/436305053155356672</t>
  </si>
  <si>
    <t>{"symbols":[],"urls":[],"hashtags":[{"text":"OERS14","indices":[79,86]}],"user_mentions":[{"id":466897873,"name":"Gianna Helling@TCDSB","indices":[1,15],"screen_name":"giannahelling","id_str":"466897873"}]}</t>
  </si>
  <si>
    <t>Great time today at #OERS14!  Thanks @CarolCampbell4, @ShastaCH and @DrKatinaPollock for the great presentation on KMb plans!</t>
  </si>
  <si>
    <t>Thu Feb 20 01:01:05 +0000 2014</t>
  </si>
  <si>
    <t>http://pbs.twimg.com/profile_images/423476679353196544/9JYfmEBv_normal.jpeg</t>
  </si>
  <si>
    <t>http://twitter.com/PamelaOsmond/statuses/436304466099195904</t>
  </si>
  <si>
    <t>{"symbols":[],"urls":[],"hashtags":[{"text":"OERS14","indices":[20,27]}],"user_mentions":[{"id":300645437,"name":"Carol Campbell","indices":[37,52],"screen_name":"CarolCampbell4","id_str":"300645437"},{"id":129585627,"name":"Shasta Carr-Harris","indices":[54,63],"screen_name":"ShastaCH","id_str":"129585627"},{"id":636460073,"name":"Katina Pollock","indices":[68,84],"screen_name":"DrKatinaPollock","id_str":"636460073"}]}</t>
  </si>
  <si>
    <t>@peachyteachy So... how did it go Janet? Was sending positive vibes your way :) #oers14</t>
  </si>
  <si>
    <t>Thu Feb 20 01:01:02 +0000 2014</t>
  </si>
  <si>
    <t>435984618085289984</t>
  </si>
  <si>
    <t>http://twitter.com/taniasterling/statuses/436304453881581568</t>
  </si>
  <si>
    <t>{"symbols":[],"urls":[],"hashtags":[{"text":"oers14","indices":[80,87]}],"user_mentions":[{"id":22331267,"name":"Janet Broder","indices":[0,13],"screen_name":"peachyteachy","id_str":"22331267"}]}</t>
  </si>
  <si>
    <t>436304091313373184</t>
  </si>
  <si>
    <t>@professor_jess Agree-not all #LMS are created equal. One's that foster construction of new ideas thru collaboration and KB are key #oers14</t>
  </si>
  <si>
    <t>Thu Feb 20 00:59:36 +0000 2014</t>
  </si>
  <si>
    <t>http://twitter.com/taniasterling/statuses/436304091313373184</t>
  </si>
  <si>
    <t>{"symbols":[],"urls":[],"hashtags":[{"text":"LMS","indices":[30,34]},{"text":"oers14","indices":[132,139]}],"user_mentions":[{"id":2174804130,"name":"Jessica Clarkson","indices":[0,15],"screen_name":"professor_jess","id_str":"2174804130"}]}</t>
  </si>
  <si>
    <t>436303934294990848</t>
  </si>
  <si>
    <t>emoyer2009</t>
  </si>
  <si>
    <t>Thu Feb 20 00:58:58 +0000 2014</t>
  </si>
  <si>
    <t>http://pbs.twimg.com/profile_images/3061134165/56d3d7982e201f9e68deadf246ebec4f_normal.jpeg</t>
  </si>
  <si>
    <t>http://twitter.com/emoyer2009/statuses/436303934294990848</t>
  </si>
  <si>
    <t>436303491879821312</t>
  </si>
  <si>
    <t>RT @westernulibsEDU: My Professional Development (PD) today means following the very interesting Tweets from the Ontario Education Research…</t>
  </si>
  <si>
    <t>Thu Feb 20 00:57:13 +0000 2014</t>
  </si>
  <si>
    <t>http://twitter.com/KNAER_RECRAE/statuses/436303491879821312</t>
  </si>
  <si>
    <t>{"symbols":[],"urls":[],"hashtags":[{"text":"oers14","indices":[139,140]}],"user_mentions":[{"id":154564397,"name":"Education Library ","indices":[3,19],"screen_name":"westernulibsEDU","id_str":"154564397"}]}</t>
  </si>
  <si>
    <t>436303087901220865</t>
  </si>
  <si>
    <t>MrsGascho</t>
  </si>
  <si>
    <t>RT @Anniekidder: #oers14 Students of parents who have high expectations report higher perseverance, motivation, confidence and greater enga…</t>
  </si>
  <si>
    <t>Thu Feb 20 00:55:36 +0000 2014</t>
  </si>
  <si>
    <t>http://pbs.twimg.com/profile_images/2965979464/33e62059c91ef89c355b8dd3242b3b4c_normal.jpeg</t>
  </si>
  <si>
    <t>http://twitter.com/MrsGascho/statuses/436303087901220865</t>
  </si>
  <si>
    <t>436302181101481985</t>
  </si>
  <si>
    <t>@emoyer2009 Also need to model using the right tool at the right time, for the right task... and to be 'tool agnostic' :) #OERS14</t>
  </si>
  <si>
    <t>Thu Feb 20 00:52:00 +0000 2014</t>
  </si>
  <si>
    <t>436294286145884160</t>
  </si>
  <si>
    <t>http://twitter.com/taniasterling/statuses/436302181101481985</t>
  </si>
  <si>
    <t>{"symbols":[],"urls":[],"hashtags":[{"text":"OERS14","indices":[122,129]}],"user_mentions":[{"id":29981187,"name":"Elizabeth Moyer","indices":[0,11],"screen_name":"emoyer2009","id_str":"29981187"}]}</t>
  </si>
  <si>
    <t>436301994161364992</t>
  </si>
  <si>
    <t>Thu Feb 20 00:51:16 +0000 2014</t>
  </si>
  <si>
    <t>http://twitter.com/abbaspeaks/statuses/436301994161364992</t>
  </si>
  <si>
    <t>436301932303749121</t>
  </si>
  <si>
    <t>@professor_jess Like many tools, depends on how the #lms is used/implemented, no? #oers14</t>
  </si>
  <si>
    <t>Thu Feb 20 00:51:01 +0000 2014</t>
  </si>
  <si>
    <t>436296523916541953</t>
  </si>
  <si>
    <t>http://twitter.com/taniasterling/statuses/436301932303749121</t>
  </si>
  <si>
    <t>{"symbols":[],"urls":[],"hashtags":[{"text":"lms","indices":[52,56]},{"text":"oers14","indices":[82,89]}],"user_mentions":[{"id":2174804130,"name":"Jessica Clarkson","indices":[0,15],"screen_name":"professor_jess","id_str":"2174804130"}]}</t>
  </si>
  <si>
    <t>436301324796579840</t>
  </si>
  <si>
    <t>@LStevens2511 GREAT question... does IT give them a voice to be heard in new ways like never before? #oers14</t>
  </si>
  <si>
    <t>Thu Feb 20 00:48:36 +0000 2014</t>
  </si>
  <si>
    <t>http://twitter.com/taniasterling/statuses/436301324796579840</t>
  </si>
  <si>
    <t>{"symbols":[],"urls":[],"hashtags":[{"text":"oers14","indices":[101,108]}],"user_mentions":[{"id":2351930730,"name":"liz stevens","indices":[0,13],"screen_name":"LStevens2511","id_str":"2351930730"}]}</t>
  </si>
  <si>
    <t>436301241644113920</t>
  </si>
  <si>
    <t>@dberrill one pro. Quantitative feedback. Con. Quantitative might over power qualitative. #OERS14</t>
  </si>
  <si>
    <t>Thu Feb 20 00:48:16 +0000 2014</t>
  </si>
  <si>
    <t>436300387960647681</t>
  </si>
  <si>
    <t>http://twitter.com/abbaspeaks/statuses/436301241644113920</t>
  </si>
  <si>
    <t>{"symbols":[],"urls":[],"hashtags":[{"text":"OERS14","indices":[90,97]}],"user_mentions":[{"id":513860172,"name":"Deborah Berrill ","indices":[0,9],"screen_name":"dberrill","id_str":"513860172"}]}</t>
  </si>
  <si>
    <t>#OERS14 Tapscott - school as a system w/ things like 'learning analytics.' Interesting language for things we are doing. Pros/cons?</t>
  </si>
  <si>
    <t>Thu Feb 20 00:44:53 +0000 2014</t>
  </si>
  <si>
    <t>http://twitter.com/dberrill/statuses/436300387960647681</t>
  </si>
  <si>
    <t>436300268716564480</t>
  </si>
  <si>
    <t>Thu Feb 20 00:44:24 +0000 2014</t>
  </si>
  <si>
    <t>http://twitter.com/DrKatinaPollock/statuses/436300268716564480</t>
  </si>
  <si>
    <t>436300231450177536</t>
  </si>
  <si>
    <t>Thu Feb 20 00:44:15 +0000 2014</t>
  </si>
  <si>
    <t>http://twitter.com/DrKatinaPollock/statuses/436300231450177536</t>
  </si>
  <si>
    <t>436300158754516992</t>
  </si>
  <si>
    <t>The type of feedback is also incredibly important, we shouldn't be afraid of discourse #OERS14</t>
  </si>
  <si>
    <t>Thu Feb 20 00:43:58 +0000 2014</t>
  </si>
  <si>
    <t>http://twitter.com/professor_jess/statuses/436300158754516992</t>
  </si>
  <si>
    <t>{"symbols":[],"urls":[],"hashtags":[{"text":"OERS14","indices":[87,94]}],"user_mentions":[]}</t>
  </si>
  <si>
    <t>436300157831741441</t>
  </si>
  <si>
    <t>http://twitter.com/DrKatinaPollock/statuses/436300157831741441</t>
  </si>
  <si>
    <t>How do we engage lower achieving/higher risk students with new technologies #oers14</t>
  </si>
  <si>
    <t>Thu Feb 20 00:43:55 +0000 2014</t>
  </si>
  <si>
    <t>loc: 43.65491201,-79.38302101</t>
  </si>
  <si>
    <t>http://twitter.com/LStevens2511/statuses/436300145164959744</t>
  </si>
  <si>
    <t>436299925224042497</t>
  </si>
  <si>
    <t>RT @ACooperKMb: Artists commissioned to help show research data working with students on math #oers14 George  Gadanisdis http://t.co/1yzvbT…</t>
  </si>
  <si>
    <t>Thu Feb 20 00:43:02 +0000 2014</t>
  </si>
  <si>
    <t>http://twitter.com/DrKatinaPollock/statuses/436299925224042497</t>
  </si>
  <si>
    <t>{"symbols":[],"urls":[],"hashtags":[{"text":"oers14","indices":[94,101]}],"media":[{"sizes":{"small":{"w":339,"resize":"fit","h":453},"thumb":{"w":150,"resize":"crop","h":150},"large":{"w":426,"resize":"fit","h":568},"medium":{"w":426,"resize":"fit","h":568}},"id":436230028079017984,"media_url_https":"https://pbs.twimg.com/media/Bg3M5jgCMAAqZ4z.jpg","media_url":"http://pbs.twimg.com/media/Bg3M5jgCMAAqZ4z.jpg","expanded_url":"http://twitter.com/ACooperKMb/status/436230028225810432/photo/1","indices":[139,140],"id_str":"436230028079017984","type":"photo","display_url":"pic.twitter.com/1yzvbTyoB3","url":"http://t.co/1yzvbTyoB3"}],"user_mentions":[{"id":67037243,"name":"Amanda Cooper","indices":[3,14],"screen_name":"ACooperKMb","id_str":"67037243"}]}</t>
  </si>
  <si>
    <t>436299816281591808</t>
  </si>
  <si>
    <t>OISELibrary</t>
  </si>
  <si>
    <t>RT @KNAER_RECRAE: Attributes of Smart Classrooms #oers14 http://t.co/FmN1jThTRg</t>
  </si>
  <si>
    <t>Thu Feb 20 00:42:37 +0000 2014</t>
  </si>
  <si>
    <t>http://pbs.twimg.com/profile_images/258701236/esc_normal.jpg</t>
  </si>
  <si>
    <t>http://twitter.com/OISELibrary/statuses/436299816281591808</t>
  </si>
  <si>
    <t>{"symbols":[],"urls":[],"hashtags":[{"text":"oers14","indices":[49,56]}],"media":[{"sizes":{"small":{"w":340,"resize":"fit","h":214},"thumb":{"w":150,"resize":"crop","h":150},"medium":{"w":600,"resize":"fit","h":377},"large":{"w":1022,"resize":"fit","h":644}},"id":436294594628558848,"media_url_https":"https://pbs.twimg.com/media/Bg4Hn0pCIAAUiVD.jpg","media_url":"http://pbs.twimg.com/media/Bg4Hn0pCIAAUiVD.jpg","expanded_url":"http://twitter.com/KNAER_RECRAE/status/436294594855071744/photo/1","indices":[57,79],"id_str":"436294594628558848","type":"photo","display_url":"pic.twitter.com/FmN1jThTRg","url":"http://t.co/FmN1jThTRg"}],"user_mentions":[{"id":1020257364,"name":"KNAER-RECRAE","indices":[3,16],"screen_name":"KNAER_RECRAE","id_str":"1020257364"}]}</t>
  </si>
  <si>
    <t>436299582247415808</t>
  </si>
  <si>
    <t>Thu Feb 20 00:41:41 +0000 2014</t>
  </si>
  <si>
    <t>http://twitter.com/LStevens2511/statuses/436299582247415808</t>
  </si>
  <si>
    <t>436298867705786368</t>
  </si>
  <si>
    <t>Thu Feb 20 00:38:50 +0000 2014</t>
  </si>
  <si>
    <t>http://twitter.com/KNAER_RECRAE/statuses/436298867705786368</t>
  </si>
  <si>
    <t>436298751221587969</t>
  </si>
  <si>
    <t>Thu Feb 20 00:38:23 +0000 2014</t>
  </si>
  <si>
    <t>http://pbs.twimg.com/profile_images/378800000758246288/011cbb98d5f24fca0c24dd77cdf31fdd_normal.jpeg</t>
  </si>
  <si>
    <t>http://twitter.com/giannahelling/statuses/436298751221587969</t>
  </si>
  <si>
    <t>436298659140231169</t>
  </si>
  <si>
    <t>Thu Feb 20 00:38:01 +0000 2014</t>
  </si>
  <si>
    <t>http://twitter.com/OISELibrary/statuses/436298659140231169</t>
  </si>
  <si>
    <t>436298615489703936</t>
  </si>
  <si>
    <t>#OERS14 assessment is learning move from feedback to feed-forward</t>
  </si>
  <si>
    <t>Thu Feb 20 00:37:50 +0000 2014</t>
  </si>
  <si>
    <t>http://twitter.com/emoyer2009/statuses/436298615489703936</t>
  </si>
  <si>
    <t>436298608212971520</t>
  </si>
  <si>
    <t>Thu Feb 20 00:37:48 +0000 2014</t>
  </si>
  <si>
    <t>http://twitter.com/KNAER_RECRAE/statuses/436298608212971520</t>
  </si>
  <si>
    <t>436297809458122753</t>
  </si>
  <si>
    <t>Prodigy game - Math RPG built on Ontario math curriculum and EQAO http://t.co/nnFgZH7Boz did I mention it is free? #OERS14</t>
  </si>
  <si>
    <t>Thu Feb 20 00:34:38 +0000 2014</t>
  </si>
  <si>
    <t>http://twitter.com/ResearchChat/statuses/436297809458122753</t>
  </si>
  <si>
    <t>{"symbols":[],"urls":[{"expanded_url":"http://www.prodigygame.com","indices":[66,88],"display_url":"prodigygame.com","url":"http://t.co/nnFgZH7Boz"}],"hashtags":[{"text":"OERS14","indices":[115,122]}],"user_mentions":[]}</t>
  </si>
  <si>
    <t>436297632471076864</t>
  </si>
  <si>
    <t>Off to pick up LA wifey..after an amazing day at #OERS14 (@ Warden Subway Station) http://t.co/26dARb9jaP</t>
  </si>
  <si>
    <t>Thu Feb 20 00:33:56 +0000 2014</t>
  </si>
  <si>
    <t>loc: 43.7116069,-79.27958876</t>
  </si>
  <si>
    <t>http://twitter.com/abbaspeaks/statuses/436297632471076864</t>
  </si>
  <si>
    <t>{"symbols":[],"urls":[{"expanded_url":"http://4sq.com/1gXqudM","indices":[83,105],"display_url":"4sq.com/1gXqudM","url":"http://t.co/26dARb9jaP"}],"hashtags":[{"text":"OERS14","indices":[49,56]}],"user_mentions":[]}</t>
  </si>
  <si>
    <t>436297410500100096</t>
  </si>
  <si>
    <t>Speaking out pen n paper. I tweeted this in the noon saying I forgot how to use this! #OERS14 #justsaying http://t.co/jnirGXmmL7</t>
  </si>
  <si>
    <t>Thu Feb 20 00:33:03 +0000 2014</t>
  </si>
  <si>
    <t>http://twitter.com/abbaspeaks/statuses/436297410500100096</t>
  </si>
  <si>
    <t>{"symbols":[],"urls":[],"hashtags":[{"text":"OERS14","indices":[86,93]},{"text":"justsaying","indices":[94,105]}],"media":[{"sizes":{"small":{"w":340,"resize":"fit","h":340},"thumb":{"w":150,"resize":"crop","h":150},"large":{"w":972,"resize":"fit","h":972},"medium":{"w":600,"resize":"fit","h":600}},"id":436297410349113344,"media_url_https":"https://pbs.twimg.com/media/Bg4KLuBIIAAd-gl.jpg","media_url":"http://pbs.twimg.com/media/Bg4KLuBIIAAd-gl.jpg","expanded_url":"http://twitter.com/abbaspeaks/status/436297410500100096/photo/1","indices":[106,128],"id_str":"436297410349113344","type":"photo","display_url":"pic.twitter.com/jnirGXmmL7","url":"http://t.co/jnirGXmmL7"}],"user_mentions":[]}</t>
  </si>
  <si>
    <t>436297136578101248</t>
  </si>
  <si>
    <t>LMHoll</t>
  </si>
  <si>
    <t>Lms for Ontario math curriculum -Dreambox. #oers14</t>
  </si>
  <si>
    <t>Thu Feb 20 00:31:58 +0000 2014</t>
  </si>
  <si>
    <t>http://pbs.twimg.com/profile_images/3254715753/dde0d115f3f5d9d1a83dca740dc89df5_normal.jpeg</t>
  </si>
  <si>
    <t>http://twitter.com/LMHoll/statuses/436297136578101248</t>
  </si>
  <si>
    <t>{"symbols":[],"urls":[],"hashtags":[{"text":"oers14","indices":[43,50]}],"user_mentions":[]}</t>
  </si>
  <si>
    <t>436297045461061633</t>
  </si>
  <si>
    <t>RT @emoyer2009: #OERS14 http://t.co/rRh5nb6cJ0 learning about problem based learning</t>
  </si>
  <si>
    <t>Thu Feb 20 00:31:36 +0000 2014</t>
  </si>
  <si>
    <t>http://twitter.com/O3atORION/statuses/436297045461061633</t>
  </si>
  <si>
    <t>{"symbols":[],"urls":[{"expanded_url":"http://www.firstlegoleaugue.org","indices":[24,46],"display_url":"firstlegoleaugue.org","url":"http://t.co/rRh5nb6cJ0"}],"hashtags":[{"text":"OERS14","indices":[16,23]}],"user_mentions":[{"id":29981187,"name":"Elizabeth Moyer","indices":[3,14],"screen_name":"emoyer2009","id_str":"29981187"}]}</t>
  </si>
  <si>
    <t>436297014179946496</t>
  </si>
  <si>
    <t>Thu Feb 20 00:31:28 +0000 2014</t>
  </si>
  <si>
    <t>http://twitter.com/O3atORION/statuses/436297014179946496</t>
  </si>
  <si>
    <t>436296930352562177</t>
  </si>
  <si>
    <t>RT @professor_jess: Do #lms really provide opportunities for knowledge acquisition or do they just transfer content? #oers14</t>
  </si>
  <si>
    <t>Thu Feb 20 00:31:08 +0000 2014</t>
  </si>
  <si>
    <t>http://twitter.com/O3atORION/statuses/436296930352562177</t>
  </si>
  <si>
    <t>{"symbols":[],"urls":[],"hashtags":[{"text":"lms","indices":[23,27]},{"text":"oers14","indices":[117,124]}],"user_mentions":[{"id":2174804130,"name":"Jessica Clarkson","indices":[3,18],"screen_name":"professor_jess","id_str":"2174804130"}]}</t>
  </si>
  <si>
    <t>436296755764670464</t>
  </si>
  <si>
    <t>@atomickitty super..will see you tomorrow #oers14</t>
  </si>
  <si>
    <t>Thu Feb 20 00:30:27 +0000 2014</t>
  </si>
  <si>
    <t>atomickitty</t>
  </si>
  <si>
    <t>436294582003724288</t>
  </si>
  <si>
    <t>http://twitter.com/abbaspeaks/statuses/436296755764670464</t>
  </si>
  <si>
    <t>{"symbols":[],"urls":[],"hashtags":[{"text":"oers14","indices":[42,49]}],"user_mentions":[{"id":16116234,"name":"Krista Jensen","indices":[0,12],"screen_name":"atomickitty","id_str":"16116234"}]}</t>
  </si>
  <si>
    <t>436296551515041793</t>
  </si>
  <si>
    <t>HIRGUWO</t>
  </si>
  <si>
    <t>RT @KNAER_RECRAE: http://t.co/W4giwwvENr - interesting approach to problem-based learning.  #oers14 http://t.co/oYJ40Flpjf</t>
  </si>
  <si>
    <t>Thu Feb 20 00:29:38 +0000 2014</t>
  </si>
  <si>
    <t>http://pbs.twimg.com/profile_images/378800000755038855/25d6dbfbcf4b84eefdcf8f7bfb0a46a8_normal.jpeg</t>
  </si>
  <si>
    <t>http://twitter.com/HIRGUWO/statuses/436296551515041793</t>
  </si>
  <si>
    <t>{"symbols":[],"urls":[{"expanded_url":"http://Firstlegoleague.org","indices":[18,40],"display_url":"Firstlegoleague.org","url":"http://t.co/W4giwwvENr"}],"hashtags":[{"text":"oers14","indices":[92,99]}],"media":[{"sizes":{"small":{"w":340,"resize":"fit","h":232},"thumb":{"w":150,"resize":"crop","h":150},"large":{"w":1024,"resize":"fit","h":700},"medium":{"w":600,"resize":"fit","h":410}},"id":436291028572594176,"media_url_https":"https://pbs.twimg.com/media/Bg4EYQDCYAA4SPy.jpg","media_url":"http://pbs.twimg.com/media/Bg4EYQDCYAA4SPy.jpg","expanded_url":"http://twitter.com/KNAER_RECRAE/status/436291028815855616/photo/1","indices":[100,122],"id_str":"436291028572594176","type":"photo","display_url":"pic.twitter.com/oYJ40Flpjf","url":"http://t.co/oYJ40Flpjf"}],"user_mentions":[{"id":1020257364,"name":"KNAER-RECRAE","indices":[3,16],"screen_name":"KNAER_RECRAE","id_str":"1020257364"}]}</t>
  </si>
  <si>
    <t>Do #lms really provide opportunities for knowledge acquisition or do they just transfer content? #oers14</t>
  </si>
  <si>
    <t>Thu Feb 20 00:29:31 +0000 2014</t>
  </si>
  <si>
    <t>http://twitter.com/professor_jess/statuses/436296523916541953</t>
  </si>
  <si>
    <t>{"symbols":[],"urls":[],"hashtags":[{"text":"lms","indices":[3,7]},{"text":"oers14","indices":[97,104]}],"user_mentions":[]}</t>
  </si>
  <si>
    <t>436296451191083008</t>
  </si>
  <si>
    <t>Thu Feb 20 00:29:14 +0000 2014</t>
  </si>
  <si>
    <t>http://twitter.com/AngelaMercier1/statuses/436296451191083008</t>
  </si>
  <si>
    <t>436296442424999936</t>
  </si>
  <si>
    <t>Thu Feb 20 00:29:12 +0000 2014</t>
  </si>
  <si>
    <t>http://twitter.com/PamelaOsmond/statuses/436296442424999936</t>
  </si>
  <si>
    <t>436296157682077697</t>
  </si>
  <si>
    <t>PereymaMath</t>
  </si>
  <si>
    <t>RT @peachyteachy: #OERS14 Assessment should be a triage, not an autopsy. LOVE this quote!</t>
  </si>
  <si>
    <t>Thu Feb 20 00:28:04 +0000 2014</t>
  </si>
  <si>
    <t>http://pbs.twimg.com/profile_images/3244946245/aecdb95bcd27bd95a38eb8749570c38c_normal.jpeg</t>
  </si>
  <si>
    <t>http://twitter.com/PereymaMath/statuses/436296157682077697</t>
  </si>
  <si>
    <t>{"symbols":[],"urls":[],"hashtags":[{"text":"OERS14","indices":[18,25]}],"user_mentions":[{"id":22331267,"name":"Janet Broder","indices":[3,16],"screen_name":"peachyteachy","id_str":"22331267"}]}</t>
  </si>
  <si>
    <t>436296102179270656</t>
  </si>
  <si>
    <t>Thu Feb 20 00:27:51 +0000 2014</t>
  </si>
  <si>
    <t>http://twitter.com/PamelaOsmond/statuses/436296102179270656</t>
  </si>
  <si>
    <t>436295512942080000</t>
  </si>
  <si>
    <t>#OERS14  check out Logan LaPlante- hackschooling. "I hack my education "  http://t.co/pSlqeokEX3</t>
  </si>
  <si>
    <t>Thu Feb 20 00:25:30 +0000 2014</t>
  </si>
  <si>
    <t>http://twitter.com/dberrill/statuses/436295512942080000</t>
  </si>
  <si>
    <t>{"symbols":[],"urls":[{"expanded_url":"http://m.youtube.com/watch?v\u003dh11u3vtcpaY","indices":[74,96],"display_url":"m.youtube.com/watch?v\u003dh11u3v\u2026","url":"http://t.co/pSlqeokEX3"}],"hashtags":[{"text":"OERS14","indices":[0,7]}],"user_mentions":[]}</t>
  </si>
  <si>
    <t>436294594855071744</t>
  </si>
  <si>
    <t>Attributes of Smart Classrooms #oers14 http://t.co/FmN1jThTRg</t>
  </si>
  <si>
    <t>Thu Feb 20 00:21:52 +0000 2014</t>
  </si>
  <si>
    <t>http://twitter.com/KNAER_RECRAE/statuses/436294594855071744</t>
  </si>
  <si>
    <t>{"symbols":[],"urls":[],"hashtags":[{"text":"oers14","indices":[31,38]}],"media":[{"sizes":{"small":{"w":340,"resize":"fit","h":214},"thumb":{"w":150,"resize":"crop","h":150},"medium":{"w":600,"resize":"fit","h":377},"large":{"w":1022,"resize":"fit","h":644}},"id":436294594628558848,"media_url_https":"https://pbs.twimg.com/media/Bg4Hn0pCIAAUiVD.jpg","media_url":"http://pbs.twimg.com/media/Bg4Hn0pCIAAUiVD.jpg","expanded_url":"http://twitter.com/KNAER_RECRAE/status/436294594855071744/photo/1","indices":[39,61],"id_str":"436294594628558848","type":"photo","display_url":"pic.twitter.com/FmN1jThTRg","url":"http://t.co/FmN1jThTRg"}],"user_mentions":[]}</t>
  </si>
  <si>
    <t>436294400994332672</t>
  </si>
  <si>
    <t>RT @peachyteachy: #OERS14 I think our presentation went well. Good q's! Plugged @UPMathKH 's presentation for tomorrow. @PereymaMath @Durha…</t>
  </si>
  <si>
    <t>Thu Feb 20 00:21:05 +0000 2014</t>
  </si>
  <si>
    <t>http://twitter.com/PereymaMath/statuses/436294400994332672</t>
  </si>
  <si>
    <t>{"symbols":[],"urls":[],"hashtags":[{"text":"OERS14","indices":[18,25]}],"user_mentions":[{"id":22331267,"name":"Janet Broder","indices":[3,16],"screen_name":"peachyteachy","id_str":"22331267"},{"id":2182478354,"name":"Kevin Hoadley","indices":[80,89],"screen_name":"UPMathKH","id_str":"2182478354"},{"id":1172908574,"name":"Mrs Oliver","indices":[120,132],"screen_name":"PereymaMath","id_str":"1172908574"},{"id":299734448,"name":"DCDSB","indices":[133,140],"screen_name":"DurhamCatholic","id_str":"299734448"}]}</t>
  </si>
  <si>
    <t>#OERS14 pen and paper is still a very useful technology in the classroom today - need to make sure we aren't too dependent on tools</t>
  </si>
  <si>
    <t>Thu Feb 20 00:20:38 +0000 2014</t>
  </si>
  <si>
    <t>http://twitter.com/emoyer2009/statuses/436294286145884160</t>
  </si>
  <si>
    <t>I am so happy that we are talking about Pedagogical Documentation at #oers14</t>
  </si>
  <si>
    <t>Thu Feb 20 00:19:05 +0000 2014</t>
  </si>
  <si>
    <t>http://twitter.com/earlyliteracies/statuses/436293897179111424</t>
  </si>
  <si>
    <t>436293819433500672</t>
  </si>
  <si>
    <t>#OERS14 Smart classrooms: Orchestrating activity sequences and student interactions. http://t.co/ayC8lZcV08</t>
  </si>
  <si>
    <t>Thu Feb 20 00:18:47 +0000 2014</t>
  </si>
  <si>
    <t>http://twitter.com/dberrill/statuses/436293819433500672</t>
  </si>
  <si>
    <t>{"symbols":[],"urls":[{"expanded_url":"http://Miketissenbaum.com","indices":[85,107],"display_url":"Miketissenbaum.com","url":"http://t.co/ayC8lZcV08"}],"hashtags":[{"text":"OERS14","indices":[0,7]}],"user_mentions":[]}</t>
  </si>
  <si>
    <t>436293771387760640</t>
  </si>
  <si>
    <t>RT @KNAER_RECRAE: KNAER team at #oers14 @ShastaCH @CarolCampbell4 @DrKatinaPollock http://t.co/CR1fWHCWaU</t>
  </si>
  <si>
    <t>Thu Feb 20 00:18:35 +0000 2014</t>
  </si>
  <si>
    <t>http://twitter.com/DrKatinaPollock/statuses/436293771387760640</t>
  </si>
  <si>
    <t>{"symbols":[],"urls":[],"hashtags":[{"text":"oers14","indices":[32,39]}],"media":[{"sizes":{"small":{"w":340,"resize":"fit","h":253},"thumb":{"w":150,"resize":"crop","h":150},"medium":{"w":599,"resize":"fit","h":447},"large":{"w":1024,"resize":"fit","h":764}},"id":436287505533378560,"media_url_https":"https://pbs.twimg.com/media/Bg4BLLtCIAAvVor.jpg","media_url":"http://pbs.twimg.com/media/Bg4BLLtCIAAvVor.jpg","expanded_url":"http://twitter.com/KNAER_RECRAE/status/436287505692758016/photo/1","indices":[83,105],"id_str":"436287505533378560","type":"photo","display_url":"pic.twitter.com/CR1fWHCWaU","url":"http://t.co/CR1fWHCWaU"}],"user_mentions":[{"id":1020257364,"name":"KNAER-RECRAE","indices":[3,16],"screen_name":"KNAER_RECRAE","id_str":"1020257364"},{"id":129585627,"name":"Shasta Carr-Harris","indices":[40,49],"screen_name":"ShastaCH","id_str":"129585627"},{"id":300645437,"name":"Carol Campbell","indices":[50,65],"screen_name":"CarolCampbell4","id_str":"300645437"},{"id":636460073,"name":"Katina Pollock","indices":[66,82],"screen_name":"DrKatinaPollock","id_str":"636460073"}]}</t>
  </si>
  <si>
    <t>436293715343466497</t>
  </si>
  <si>
    <t>Thu Feb 20 00:18:22 +0000 2014</t>
  </si>
  <si>
    <t>http://twitter.com/DrKatinaPollock/statuses/436293715343466497</t>
  </si>
  <si>
    <t>436293541514711040</t>
  </si>
  <si>
    <t>Thu Feb 20 00:17:40 +0000 2014</t>
  </si>
  <si>
    <t>http://twitter.com/DrKatinaPollock/statuses/436293541514711040</t>
  </si>
  <si>
    <t>436293482739937281</t>
  </si>
  <si>
    <t>RT @lalandej: #OERS14 Check out the First Lego League website http://t.co/auMv9LikKo - getting kids excited about science and technology</t>
  </si>
  <si>
    <t>Thu Feb 20 00:17:26 +0000 2014</t>
  </si>
  <si>
    <t>http://twitter.com/AmaniElrofaie/statuses/436293482739937281</t>
  </si>
  <si>
    <t>{"symbols":[],"urls":[{"expanded_url":"http://www.firstlegoleague.org","indices":[62,84],"display_url":"firstlegoleague.org","url":"http://t.co/auMv9LikKo"}],"hashtags":[{"text":"OERS14","indices":[14,21]}],"user_mentions":[{"id":222191753,"name":"Julia Lalande","indices":[3,12],"screen_name":"lalandej","id_str":"222191753"}]}</t>
  </si>
  <si>
    <t>436293091595542528</t>
  </si>
  <si>
    <t>Facilitation, rather than teaching is key in knowledge building #oers14</t>
  </si>
  <si>
    <t>Thu Feb 20 00:15:53 +0000 2014</t>
  </si>
  <si>
    <t>http://twitter.com/professor_jess/statuses/436293091595542528</t>
  </si>
  <si>
    <t>{"symbols":[],"urls":[],"hashtags":[{"text":"oers14","indices":[64,71]}],"user_mentions":[]}</t>
  </si>
  <si>
    <t>436291758033752064</t>
  </si>
  <si>
    <t>Maker Kids website: http://t.co/aUf7TCMtm8 and here's another one with a system for rewards:  DIY http://t.co/Nn73hBtX8H  #OERS14</t>
  </si>
  <si>
    <t>Thu Feb 20 00:10:35 +0000 2014</t>
  </si>
  <si>
    <t>http://twitter.com/ResearchChat/statuses/436291758033752064</t>
  </si>
  <si>
    <t>{"symbols":[],"urls":[{"expanded_url":"http://ow.ly/tNNxM","indices":[20,42],"display_url":"ow.ly/tNNxM","url":"http://t.co/aUf7TCMtm8"},{"expanded_url":"http://ow.ly/tNNC1","indices":[98,120],"display_url":"ow.ly/tNNC1","url":"http://t.co/Nn73hBtX8H"}],"hashtags":[{"text":"OERS14","indices":[122,129]}],"user_mentions":[]}</t>
  </si>
  <si>
    <t>436291651133132800</t>
  </si>
  <si>
    <t>Thu Feb 20 00:10:10 +0000 2014</t>
  </si>
  <si>
    <t>http://twitter.com/giannahelling/statuses/436291651133132800</t>
  </si>
  <si>
    <t>436291646935027712</t>
  </si>
  <si>
    <t>#OERS14 Check out the First Lego League website http://t.co/auMv9LikKo - getting kids excited about science and technology</t>
  </si>
  <si>
    <t>Thu Feb 20 00:10:09 +0000 2014</t>
  </si>
  <si>
    <t>http://twitter.com/lalandej/statuses/436291646935027712</t>
  </si>
  <si>
    <t>{"symbols":[],"urls":[{"expanded_url":"http://www.firstlegoleague.org","indices":[48,70],"display_url":"firstlegoleague.org","url":"http://t.co/auMv9LikKo"}],"hashtags":[{"text":"OERS14","indices":[0,7]}],"user_mentions":[]}</t>
  </si>
  <si>
    <t>436291458958516225</t>
  </si>
  <si>
    <t>#OERS14 Don Tapscott- Work Learning Collaboration- all the same thing</t>
  </si>
  <si>
    <t>Thu Feb 20 00:09:24 +0000 2014</t>
  </si>
  <si>
    <t>http://twitter.com/giannahelling/statuses/436291458958516225</t>
  </si>
  <si>
    <t>436291365266153472</t>
  </si>
  <si>
    <t>louiseIV</t>
  </si>
  <si>
    <t>Work, learning, collaboration and having fun - they're all the same thing. #oers14</t>
  </si>
  <si>
    <t>Thu Feb 20 00:09:02 +0000 2014</t>
  </si>
  <si>
    <t>http://twitter.com/louiseIV/statuses/436291365266153472</t>
  </si>
  <si>
    <t>436291028815855616</t>
  </si>
  <si>
    <t>http://t.co/W4giwwvENr - interesting approach to problem-based learning.  #oers14 http://t.co/oYJ40Flpjf</t>
  </si>
  <si>
    <t>Thu Feb 20 00:07:41 +0000 2014</t>
  </si>
  <si>
    <t>http://twitter.com/KNAER_RECRAE/statuses/436291028815855616</t>
  </si>
  <si>
    <t>{"symbols":[],"urls":[{"expanded_url":"http://Firstlegoleague.org","indices":[0,22],"display_url":"Firstlegoleague.org","url":"http://t.co/W4giwwvENr"}],"hashtags":[{"text":"oers14","indices":[74,81]}],"media":[{"sizes":{"small":{"w":340,"resize":"fit","h":232},"thumb":{"w":150,"resize":"crop","h":150},"large":{"w":1024,"resize":"fit","h":700},"medium":{"w":600,"resize":"fit","h":410}},"id":436291028572594176,"media_url_https":"https://pbs.twimg.com/media/Bg4EYQDCYAA4SPy.jpg","media_url":"http://pbs.twimg.com/media/Bg4EYQDCYAA4SPy.jpg","expanded_url":"http://twitter.com/KNAER_RECRAE/status/436291028815855616/photo/1","indices":[82,104],"id_str":"436291028572594176","type":"photo","display_url":"pic.twitter.com/oYJ40Flpjf","url":"http://t.co/oYJ40Flpjf"}],"user_mentions":[]}</t>
  </si>
  <si>
    <t>436290901661319168</t>
  </si>
  <si>
    <t>#OERS14 http://t.co/rRh5nb6cJ0 learning about problem based learning</t>
  </si>
  <si>
    <t>Thu Feb 20 00:07:11 +0000 2014</t>
  </si>
  <si>
    <t>http://twitter.com/emoyer2009/statuses/436290901661319168</t>
  </si>
  <si>
    <t>{"symbols":[],"urls":[{"expanded_url":"http://www.firstlegoleaugue.org","indices":[8,30],"display_url":"firstlegoleaugue.org","url":"http://t.co/rRh5nb6cJ0"}],"hashtags":[{"text":"OERS14","indices":[0,7]}],"user_mentions":[]}</t>
  </si>
  <si>
    <t>436290844144857088</t>
  </si>
  <si>
    <t>We need STEM, but what we  really need is STEAM. Think about how important it is to put the arts in there @dtapscott  #OERS14</t>
  </si>
  <si>
    <t>Thu Feb 20 00:06:57 +0000 2014</t>
  </si>
  <si>
    <t>http://twitter.com/HIRGUWO/statuses/436290844144857088</t>
  </si>
  <si>
    <t>{"symbols":[],"urls":[],"hashtags":[{"text":"OERS14","indices":[118,125]}],"user_mentions":[{"id":14128528,"name":"Don Tapscott","indices":[106,116],"screen_name":"dtapscott","id_str":"14128528"}]}</t>
  </si>
  <si>
    <t>436290815082889217</t>
  </si>
  <si>
    <t>2013 First Lego League Challenge "Nature's Fury": http://t.co/KbeCgzVVaK #OERS14</t>
  </si>
  <si>
    <t>Thu Feb 20 00:06:50 +0000 2014</t>
  </si>
  <si>
    <t>http://twitter.com/ResearchChat/statuses/436290815082889217</t>
  </si>
  <si>
    <t>{"symbols":[],"urls":[{"expanded_url":"http://ow.ly/tNNok","indices":[50,72],"display_url":"ow.ly/tNNok","url":"http://t.co/KbeCgzVVaK"}],"hashtags":[{"text":"OERS14","indices":[73,80]}],"user_mentions":[]}</t>
  </si>
  <si>
    <t>436290538459783168</t>
  </si>
  <si>
    <t>Thu Feb 20 00:05:44 +0000 2014</t>
  </si>
  <si>
    <t>http://twitter.com/CarolCampbell4/statuses/436290538459783168</t>
  </si>
  <si>
    <t>436290506864066560</t>
  </si>
  <si>
    <t>Thu Feb 20 00:05:37 +0000 2014</t>
  </si>
  <si>
    <t>http://twitter.com/CarolCampbell4/statuses/436290506864066560</t>
  </si>
  <si>
    <t>436290323417812992</t>
  </si>
  <si>
    <t>Great discussions at our workshop today on building KMb plans! @ShastaCH @DrKatinaPollock @CarolCampbell4 @OISENews @westernuEdu  #oers14</t>
  </si>
  <si>
    <t>Thu Feb 20 00:04:53 +0000 2014</t>
  </si>
  <si>
    <t>http://twitter.com/KNAER_RECRAE/statuses/436290323417812992</t>
  </si>
  <si>
    <t>{"symbols":[],"urls":[],"hashtags":[{"text":"oers14","indices":[130,137]}],"user_mentions":[{"id":129585627,"name":"Shasta Carr-Harris","indices":[63,72],"screen_name":"ShastaCH","id_str":"129585627"},{"id":636460073,"name":"Katina Pollock","indices":[73,89],"screen_name":"DrKatinaPollock","id_str":"636460073"},{"id":300645437,"name":"Carol Campbell","indices":[90,105],"screen_name":"CarolCampbell4","id_str":"300645437"},{"id":120129298,"name":"OISE News","indices":[106,115],"screen_name":"OISENews","id_str":"120129298"},{"id":68163264,"name":"Western - Fac of Ed","indices":[116,128],"screen_name":"westernuEdu","id_str":"68163264"}]}</t>
  </si>
  <si>
    <t>436289944395714561</t>
  </si>
  <si>
    <t>Flipped Classroom wikispace: http://t.co/zyPuBjCRrE  #OERS14</t>
  </si>
  <si>
    <t>Thu Feb 20 00:03:23 +0000 2014</t>
  </si>
  <si>
    <t>http://twitter.com/ResearchChat/statuses/436289944395714561</t>
  </si>
  <si>
    <t>{"symbols":[],"urls":[{"expanded_url":"http://ow.ly/tNN6w","indices":[29,51],"display_url":"ow.ly/tNN6w","url":"http://t.co/zyPuBjCRrE"}],"hashtags":[{"text":"OERS14","indices":[53,60]}],"user_mentions":[]}</t>
  </si>
  <si>
    <t>436289728183152640</t>
  </si>
  <si>
    <t>What does balance and moderation look like for high frequency tech users in this digital age? How do we measure it? #oers14</t>
  </si>
  <si>
    <t>Thu Feb 20 00:02:31 +0000 2014</t>
  </si>
  <si>
    <t>http://twitter.com/AmaniElrofaie/statuses/436289728183152640</t>
  </si>
  <si>
    <t>{"symbols":[],"urls":[],"hashtags":[{"text":"oers14","indices":[116,123]}],"user_mentions":[]}</t>
  </si>
  <si>
    <t>436289651834634240</t>
  </si>
  <si>
    <t>Link with info (pdf) about the Magellan Project: http://t.co/42D69TVnRK  #OERS14</t>
  </si>
  <si>
    <t>Thu Feb 20 00:02:13 +0000 2014</t>
  </si>
  <si>
    <t>http://twitter.com/ResearchChat/statuses/436289651834634240</t>
  </si>
  <si>
    <t>{"symbols":[],"urls":[{"expanded_url":"http://ow.ly/tNMYa","indices":[49,71],"display_url":"ow.ly/tNMYa","url":"http://t.co/42D69TVnRK"}],"hashtags":[{"text":"OERS14","indices":[73,80]}],"user_mentions":[]}</t>
  </si>
  <si>
    <t>436289607999959040</t>
  </si>
  <si>
    <t>RT @ResearchChat: The new models of pedagogy are student focused, multi-way, customized and collaborative #OERS14 #ResearchChat</t>
  </si>
  <si>
    <t>Thu Feb 20 00:02:03 +0000 2014</t>
  </si>
  <si>
    <t>http://twitter.com/KNAER_RECRAE/statuses/436289607999959040</t>
  </si>
  <si>
    <t>{"symbols":[],"urls":[],"hashtags":[{"text":"OERS14","indices":[106,113]},{"text":"ResearchChat","indices":[114,127]}],"user_mentions":[{"id":30002337,"name":"Chris Conley","indices":[3,16],"screen_name":"ResearchChat","id_str":"30002337"}]}</t>
  </si>
  <si>
    <t>436289579549995009</t>
  </si>
  <si>
    <t>Thu Feb 20 00:01:56 +0000 2014</t>
  </si>
  <si>
    <t>http://twitter.com/KNAER_RECRAE/statuses/436289579549995009</t>
  </si>
  <si>
    <t>436289279010934784</t>
  </si>
  <si>
    <t>RT @LKostuch: #oers14  Don Tapscott asks if technology / the internet open doors to knowledge or if they are self-fulfilling echo chambers …</t>
  </si>
  <si>
    <t>Thu Feb 20 00:00:44 +0000 2014</t>
  </si>
  <si>
    <t>http://twitter.com/LStevens2511/statuses/436289279010934784</t>
  </si>
  <si>
    <t>{"symbols":[],"urls":[],"hashtags":[{"text":"oers14","indices":[14,21]}],"user_mentions":[{"id":1173267877,"name":"Lynn Kostuch","indices":[3,12],"screen_name":"LKostuch","id_str":"1173267877"}]}</t>
  </si>
  <si>
    <t>436289249579515904</t>
  </si>
  <si>
    <t>Don Tapscott, new models of pedagogy #oers14 http://t.co/0Sbc1M03L8</t>
  </si>
  <si>
    <t>Thu Feb 20 00:00:37 +0000 2014</t>
  </si>
  <si>
    <t>http://twitter.com/KNAER_RECRAE/statuses/436289249579515904</t>
  </si>
  <si>
    <t>{"symbols":[],"urls":[],"hashtags":[{"text":"oers14","indices":[37,44]}],"media":[{"sizes":{"thumb":{"w":150,"resize":"crop","h":150},"small":{"w":340,"resize":"fit","h":191},"large":{"w":1024,"resize":"fit","h":576},"medium":{"w":599,"resize":"fit","h":337}},"id":436289249185247232,"media_url_https":"https://pbs.twimg.com/media/Bg4CwrUCMAA2oC0.jpg","media_url":"http://pbs.twimg.com/media/Bg4CwrUCMAA2oC0.jpg","expanded_url":"http://twitter.com/KNAER_RECRAE/status/436289249579515904/photo/1","indices":[45,67],"id_str":"436289249185247232","type":"photo","display_url":"pic.twitter.com/0Sbc1M03L8","url":"http://t.co/0Sbc1M03L8"}],"user_mentions":[]}</t>
  </si>
  <si>
    <t>436288980422639616</t>
  </si>
  <si>
    <t>"@ResearchChat: "Blaming the internet is like blaming the library for ignorance" #OERS14"  sound bytes from Don Tapscott!</t>
  </si>
  <si>
    <t>Wed Feb 19 23:59:33 +0000 2014</t>
  </si>
  <si>
    <t>http://twitter.com/O3atORION/statuses/436288980422639616</t>
  </si>
  <si>
    <t>{"symbols":[],"urls":[],"hashtags":[{"text":"OERS14","indices":[81,88]}],"user_mentions":[{"id":30002337,"name":"Chris Conley","indices":[1,14],"screen_name":"ResearchChat","id_str":"30002337"}]}</t>
  </si>
  <si>
    <t>436288943920005120</t>
  </si>
  <si>
    <t>The new models of pedagogy are student focused, multi-way, customized and collaborative #OERS14 #ResearchChat</t>
  </si>
  <si>
    <t>Wed Feb 19 23:59:24 +0000 2014</t>
  </si>
  <si>
    <t>http://twitter.com/ResearchChat/statuses/436288943920005120</t>
  </si>
  <si>
    <t>{"symbols":[],"urls":[],"hashtags":[{"text":"OERS14","indices":[88,95]},{"text":"ResearchChat","indices":[96,109]}],"user_mentions":[]}</t>
  </si>
  <si>
    <t>436288683541807104</t>
  </si>
  <si>
    <t>The issue of education will not decline in importance, it will soar in importance #OERS14</t>
  </si>
  <si>
    <t>Wed Feb 19 23:58:22 +0000 2014</t>
  </si>
  <si>
    <t>http://twitter.com/ResearchChat/statuses/436288683541807104</t>
  </si>
  <si>
    <t>{"symbols":[],"urls":[],"hashtags":[{"text":"OERS14","indices":[82,89]}],"user_mentions":[]}</t>
  </si>
  <si>
    <t>436288640071639040</t>
  </si>
  <si>
    <t>#OERS14 I think our presentation went well. Good q's! Plugged @UPMathKH 's presentation for tomorrow. @PereymaMath @DurhamCatholic</t>
  </si>
  <si>
    <t>Wed Feb 19 23:58:12 +0000 2014</t>
  </si>
  <si>
    <t>http://twitter.com/peachyteachy/statuses/436288640071639040</t>
  </si>
  <si>
    <t>{"symbols":[],"urls":[],"hashtags":[{"text":"OERS14","indices":[0,7]}],"user_mentions":[{"id":2182478354,"name":"Kevin Hoadley","indices":[62,71],"screen_name":"UPMathKH","id_str":"2182478354"},{"id":1172908574,"name":"Mrs Oliver","indices":[102,114],"screen_name":"PereymaMath","id_str":"1172908574"},{"id":299734448,"name":"DCDSB","indices":[115,130],"screen_name":"DurhamCatholic","id_str":"299734448"}]}</t>
  </si>
  <si>
    <t>436288349100199936</t>
  </si>
  <si>
    <t>#oers14  Don Tapscott asks if technology / the internet open doors to knowledge or if they are self-fulfilling echo chambers of comfort.</t>
  </si>
  <si>
    <t>Wed Feb 19 23:57:02 +0000 2014</t>
  </si>
  <si>
    <t>http://twitter.com/LKostuch/statuses/436288349100199936</t>
  </si>
  <si>
    <t>436288196104572928</t>
  </si>
  <si>
    <t>#OERS14 reinventing education in K12 in Ontario -'as society moves from brawn to brains'</t>
  </si>
  <si>
    <t>Wed Feb 19 23:56:26 +0000 2014</t>
  </si>
  <si>
    <t>http://twitter.com/emoyer2009/statuses/436288196104572928</t>
  </si>
  <si>
    <t>436288068187070464</t>
  </si>
  <si>
    <t>Its your capacity to think, not recall - @dtapscott #aedt4130 #educ4703 #oers14 right @rolandvo :)</t>
  </si>
  <si>
    <t>Wed Feb 19 23:55:55 +0000 2014</t>
  </si>
  <si>
    <t>http://twitter.com/professor_jess/statuses/436288068187070464</t>
  </si>
  <si>
    <t>{"symbols":[],"urls":[],"hashtags":[{"text":"aedt4130","indices":[52,61]},{"text":"educ4703","indices":[62,71]},{"text":"oers14","indices":[72,79]}],"user_mentions":[{"id":14128528,"name":"Don Tapscott","indices":[41,51],"screen_name":"dtapscott","id_str":"14128528"},{"id":25040565,"name":"Roland van Oostveen","indices":[86,95],"screen_name":"rolandvo","id_str":"25040565"}]}</t>
  </si>
  <si>
    <t>436287725038104576</t>
  </si>
  <si>
    <t>RT @annemariepetras: #OERS14 working and learning are the same thing for students of today - D. Tapscott</t>
  </si>
  <si>
    <t>Wed Feb 19 23:54:34 +0000 2014</t>
  </si>
  <si>
    <t>http://twitter.com/KNAER_RECRAE/statuses/436287725038104576</t>
  </si>
  <si>
    <t>{"symbols":[],"urls":[],"hashtags":[{"text":"OERS14","indices":[21,28]}],"user_mentions":[{"id":1175598865,"name":"annemarie petrasek","indices":[3,19],"screen_name":"annemariepetras","id_str":"1175598865"}]}</t>
  </si>
  <si>
    <t>436287683086671872</t>
  </si>
  <si>
    <t>Wed Feb 19 23:54:24 +0000 2014</t>
  </si>
  <si>
    <t>http://twitter.com/AmaniElrofaie/statuses/436287683086671872</t>
  </si>
  <si>
    <t>436287505692758016</t>
  </si>
  <si>
    <t>KNAER team at #oers14 @ShastaCH @CarolCampbell4 @DrKatinaPollock http://t.co/CR1fWHCWaU</t>
  </si>
  <si>
    <t>Wed Feb 19 23:53:41 +0000 2014</t>
  </si>
  <si>
    <t>http://twitter.com/KNAER_RECRAE/statuses/436287505692758016</t>
  </si>
  <si>
    <t>{"symbols":[],"urls":[],"hashtags":[{"text":"oers14","indices":[14,21]}],"media":[{"sizes":{"small":{"w":340,"resize":"fit","h":253},"thumb":{"w":150,"resize":"crop","h":150},"medium":{"w":599,"resize":"fit","h":447},"large":{"w":1024,"resize":"fit","h":764}},"id":436287505533378560,"media_url_https":"https://pbs.twimg.com/media/Bg4BLLtCIAAvVor.jpg","media_url":"http://pbs.twimg.com/media/Bg4BLLtCIAAvVor.jpg","expanded_url":"http://twitter.com/KNAER_RECRAE/status/436287505692758016/photo/1","indices":[65,87],"id_str":"436287505533378560","type":"photo","display_url":"pic.twitter.com/CR1fWHCWaU","url":"http://t.co/CR1fWHCWaU"}],"user_mentions":[{"id":129585627,"name":"Shasta Carr-Harris","indices":[22,31],"screen_name":"ShastaCH","id_str":"129585627"},{"id":300645437,"name":"Carol Campbell","indices":[32,47],"screen_name":"CarolCampbell4","id_str":"300645437"},{"id":636460073,"name":"Katina Pollock","indices":[48,64],"screen_name":"DrKatinaPollock","id_str":"636460073"}]}</t>
  </si>
  <si>
    <t>436287474352930816</t>
  </si>
  <si>
    <t>Don Tapscott keynote, for the first time, youth are the authority on something really important #oers14 http://t.co/XVnqvk3vD7</t>
  </si>
  <si>
    <t>Wed Feb 19 23:53:34 +0000 2014</t>
  </si>
  <si>
    <t>http://twitter.com/KNAER_RECRAE/statuses/436287474352930816</t>
  </si>
  <si>
    <t>{"symbols":[],"urls":[],"hashtags":[{"text":"oers14","indices":[96,103]}],"media":[{"sizes":{"small":{"w":340,"resize":"fit","h":200},"thumb":{"w":150,"resize":"crop","h":150},"medium":{"w":600,"resize":"fit","h":353},"large":{"w":1022,"resize":"fit","h":602}},"id":436287474235482112,"media_url_https":"https://pbs.twimg.com/media/Bg4BJXHCIAABWNv.jpg","media_url":"http://pbs.twimg.com/media/Bg4BJXHCIAABWNv.jpg","expanded_url":"http://twitter.com/KNAER_RECRAE/status/436287474352930816/photo/1","indices":[104,126],"id_str":"436287474235482112","type":"photo","display_url":"pic.twitter.com/XVnqvk3vD7","url":"http://t.co/XVnqvk3vD7"}],"user_mentions":[]}</t>
  </si>
  <si>
    <t>436287338629849088</t>
  </si>
  <si>
    <t>Wed Feb 19 23:53:02 +0000 2014</t>
  </si>
  <si>
    <t>http://twitter.com/LStevens2511/statuses/436287338629849088</t>
  </si>
  <si>
    <t>436287265333997568</t>
  </si>
  <si>
    <t>Wed Feb 19 23:52:44 +0000 2014</t>
  </si>
  <si>
    <t>http://twitter.com/LStevens2511/statuses/436287265333997568</t>
  </si>
  <si>
    <t>436286914098786304</t>
  </si>
  <si>
    <t>Wed Feb 19 23:51:20 +0000 2014</t>
  </si>
  <si>
    <t>http://twitter.com/OISENews/statuses/436286914098786304</t>
  </si>
  <si>
    <t>{"symbols":[],"urls":[],"hashtags":[{"text":"OERS14","indices":[100,107]}],"media":[{"sizes":{"thumb":{"w":150,"resize":"crop","h":150},"small":{"w":340,"resize":"fit","h":191},"large":{"w":1024,"resize":"fit","h":576},"medium":{"w":600,"resize":"fit","h":338}},"id":436170758893895680,"media_url_https":"https://pbs.twimg.com/media/Bg2W_olIgAATmym.jpg","media_url":"http://pbs.twimg.com/media/Bg2W_olIgAATmym.jpg","expanded_url":"http://twitter.com/KNAER_RECRAE/status/436170759422345216/photo/1","indices":[108,130],"id_str":"436170758893895680","type":"photo","display_url":"pic.twitter.com/v8Gq4djTs8","url":"http://t.co/v8Gq4djTs8"}],"user_mentions":[{"id":1020257364,"name":"KNAER-RECRAE","indices":[3,16],"screen_name":"KNAER_RECRAE","id_str":"1020257364"},{"id":636460073,"name":"Katina Pollock","indices":[44,60],"screen_name":"DrKatinaPollock","id_str":"636460073"},{"id":300645437,"name":"Carol Campbell","indices":[61,76],"screen_name":"CarolCampbell4","id_str":"300645437"},{"id":68163264,"name":"Western - Fac of Ed","indices":[77,89],"screen_name":"westernuEdu","id_str":"68163264"},{"id":120129298,"name":"OISE News","indices":[90,99],"screen_name":"OISENews","id_str":"120129298"}]}</t>
  </si>
  <si>
    <t>436286861426688001</t>
  </si>
  <si>
    <t>Wed Feb 19 23:51:08 +0000 2014</t>
  </si>
  <si>
    <t>http://twitter.com/OISENews/statuses/436286861426688001</t>
  </si>
  <si>
    <t>{"symbols":[],"urls":[],"hashtags":[{"text":"OERS14","indices":[98,105]}],"media":[{"sizes":{"thumb":{"w":150,"resize":"crop","h":150},"small":{"w":340,"resize":"fit","h":191},"large":{"w":1024,"resize":"fit","h":576},"medium":{"w":600,"resize":"fit","h":338}},"media_url":"http://pbs.twimg.com/media/Bg2W_olIgAATmym.jpg","type":"photo","display_url":"pic.twitter.com/YigaizwuSP","url":"http://t.co/YigaizwuSP","id":436170758893895680,"media_url_https":"https://pbs.twimg.com/media/Bg2W_olIgAATmym.jpg","expanded_url":"http://twitter.com/KNAER_RECRAE/status/436170759422345216/photo/1","source_status_id_str":"436170759422345216","indices":[106,128],"source_status_id":436170759422345216,"id_str":"436170758893895680"}],"user_mentions":[{"id":67037243,"name":"Amanda Cooper","indices":[3,14],"screen_name":"ACooperKMb","id_str":"67037243"},{"id":1020257364,"name":"KNAER-RECRAE","indices":[28,41],"screen_name":"KNAER_RECRAE","id_str":"1020257364"},{"id":636460073,"name":"Katina Pollock","indices":[42,58],"screen_name":"DrKatinaPollock","id_str":"636460073"},{"id":300645437,"name":"Carol Campbell","indices":[59,74],"screen_name":"CarolCampbell4","id_str":"300645437"},{"id":68163264,"name":"Western - Fac of Ed","indices":[75,87],"screen_name":"westernuEdu","id_str":"68163264"},{"id":120129298,"name":"OISE News","indices":[88,97],"screen_name":"OISENews","id_str":"120129298"}]}</t>
  </si>
  <si>
    <t>436286823950585856</t>
  </si>
  <si>
    <t>RT @O3atORION: @professor_jess #digital agreed! Better study of analytics as well !#dontblametheinternet #oers14</t>
  </si>
  <si>
    <t>Wed Feb 19 23:50:59 +0000 2014</t>
  </si>
  <si>
    <t>http://twitter.com/professor_jess/statuses/436286823950585856</t>
  </si>
  <si>
    <t>{"symbols":[],"urls":[],"hashtags":[{"text":"digital","indices":[31,39]},{"text":"dontblametheinternet","indices":[83,104]},{"text":"oers14","indices":[105,112]}],"user_mentions":[{"id":40576448,"name":"O3 Collaboration","indices":[3,13],"screen_name":"O3atORION","id_str":"40576448"},{"id":2174804130,"name":"Jessica Clarkson","indices":[15,30],"screen_name":"professor_jess","id_str":"2174804130"}]}</t>
  </si>
  <si>
    <t>436286754010578944</t>
  </si>
  <si>
    <t>#OERS14 working and learning are the same thing for students of today - D. Tapscott</t>
  </si>
  <si>
    <t>Wed Feb 19 23:50:42 +0000 2014</t>
  </si>
  <si>
    <t>http://twitter.com/annemariepetras/statuses/436286754010578944</t>
  </si>
  <si>
    <t>436286688889815040</t>
  </si>
  <si>
    <t>@professor_jess #digital agreed! Better study of analytics as well !#dontblametheinternet #oers14</t>
  </si>
  <si>
    <t>Wed Feb 19 23:50:27 +0000 2014</t>
  </si>
  <si>
    <t>436286178560462848</t>
  </si>
  <si>
    <t>http://twitter.com/O3atORION/statuses/436286688889815040</t>
  </si>
  <si>
    <t>{"symbols":[],"urls":[],"hashtags":[{"text":"digital","indices":[16,24]},{"text":"dontblametheinternet","indices":[68,89]},{"text":"oers14","indices":[90,97]}],"user_mentions":[{"id":2174804130,"name":"Jessica Clarkson","indices":[0,15],"screen_name":"professor_jess","id_str":"2174804130"}]}</t>
  </si>
  <si>
    <t>436286683617558529</t>
  </si>
  <si>
    <t>RT @CarolCampbell4: @KNAER_RECRAE team at #oers14 @OISENews @westernu @ShastaCH @DrKatinaPollock http://t.co/KsM1D3l5Kw</t>
  </si>
  <si>
    <t>Wed Feb 19 23:50:25 +0000 2014</t>
  </si>
  <si>
    <t>http://twitter.com/OISENews/statuses/436286683617558529</t>
  </si>
  <si>
    <t>{"symbols":[],"urls":[],"hashtags":[{"text":"oers14","indices":[42,49]}],"media":[{"sizes":{"small":{"w":340,"resize":"fit","h":253},"thumb":{"w":150,"resize":"crop","h":150},"medium":{"w":599,"resize":"fit","h":447},"large":{"w":1024,"resize":"fit","h":764}},"id":436243585118519296,"media_url_https":"https://pbs.twimg.com/media/Bg3ZOraIQAAKIWm.jpg","media_url":"http://pbs.twimg.com/media/Bg3ZOraIQAAKIWm.jpg","expanded_url":"http://twitter.com/CarolCampbell4/status/436243585256923136/photo/1","indices":[97,119],"id_str":"436243585118519296","type":"photo","display_url":"pic.twitter.com/KsM1D3l5Kw","url":"http://t.co/KsM1D3l5Kw"}],"user_mentions":[{"id":300645437,"name":"Carol Campbell","indices":[3,18],"screen_name":"CarolCampbell4","id_str":"300645437"},{"id":1020257364,"name":"KNAER-RECRAE","indices":[20,33],"screen_name":"KNAER_RECRAE","id_str":"1020257364"},{"id":120129298,"name":"OISE News","indices":[50,59],"screen_name":"OISENews","id_str":"120129298"},{"id":20601500,"name":"Western University","indices":[60,69],"screen_name":"westernu","id_str":"20601500"},{"id":129585627,"name":"Shasta Carr-Harris","indices":[70,79],"screen_name":"ShastaCH","id_str":"129585627"},{"id":636460073,"name":"Katina Pollock","indices":[80,96],"screen_name":"DrKatinaPollock","id_str":"636460073"}]}</t>
  </si>
  <si>
    <t>436286594522177536</t>
  </si>
  <si>
    <t>RT @CarolCampbell4: Come visit our @KNAER_RECRAE display at #OERS14 #KMb resources! @OISENews @westernu http://t.co/rHeC0ADVuu</t>
  </si>
  <si>
    <t>Wed Feb 19 23:50:04 +0000 2014</t>
  </si>
  <si>
    <t>http://twitter.com/OISENews/statuses/436286594522177536</t>
  </si>
  <si>
    <t>{"symbols":[],"urls":[],"hashtags":[{"text":"OERS14","indices":[60,67]},{"text":"KMb","indices":[68,72]}],"media":[{"sizes":{"thumb":{"w":150,"resize":"crop","h":150},"small":{"w":340,"resize":"fit","h":254},"medium":{"w":600,"resize":"fit","h":448},"large":{"w":1024,"resize":"fit","h":764}},"id":436244886074179584,"media_url_https":"https://pbs.twimg.com/media/Bg3aaZ2IQAAeJL1.jpg","media_url":"http://pbs.twimg.com/media/Bg3aaZ2IQAAeJL1.jpg","expanded_url":"http://twitter.com/CarolCampbell4/status/436244886241959936/photo/1","indices":[104,126],"id_str":"436244886074179584","type":"photo","display_url":"pic.twitter.com/rHeC0ADVuu","url":"http://t.co/rHeC0ADVuu"}],"user_mentions":[{"id":300645437,"name":"Carol Campbell","indices":[3,18],"screen_name":"CarolCampbell4","id_str":"300645437"},{"id":1020257364,"name":"KNAER-RECRAE","indices":[35,48],"screen_name":"KNAER_RECRAE","id_str":"1020257364"},{"id":120129298,"name":"OISE News","indices":[84,93],"screen_name":"OISENews","id_str":"120129298"},{"id":20601500,"name":"Western University","indices":[94,103],"screen_name":"westernu","id_str":"20601500"}]}</t>
  </si>
  <si>
    <t>436286260777189376</t>
  </si>
  <si>
    <t>Wed Feb 19 23:48:45 +0000 2014</t>
  </si>
  <si>
    <t>http://twitter.com/O3atORION/statuses/436286260777189376</t>
  </si>
  <si>
    <t>We need data to support claims that are made about the #digital generation #dontblametheinternet #oers14</t>
  </si>
  <si>
    <t>Wed Feb 19 23:48:25 +0000 2014</t>
  </si>
  <si>
    <t>http://twitter.com/professor_jess/statuses/436286178560462848</t>
  </si>
  <si>
    <t>{"symbols":[],"urls":[],"hashtags":[{"text":"digital","indices":[55,63]},{"text":"dontblametheinternet","indices":[75,96]},{"text":"oers14","indices":[97,104]}],"user_mentions":[]}</t>
  </si>
  <si>
    <t>436286154091294720</t>
  </si>
  <si>
    <t>"Blaming the internet is like blaming the library for ignorance" #OERS14</t>
  </si>
  <si>
    <t>Wed Feb 19 23:48:19 +0000 2014</t>
  </si>
  <si>
    <t>http://twitter.com/ResearchChat/statuses/436286154091294720</t>
  </si>
  <si>
    <t>436285965741457408</t>
  </si>
  <si>
    <t>mh2dodick</t>
  </si>
  <si>
    <t>RT @drcathybruce: “@AmaniElrofaie: The future is not something to be predicted; it's something we achieve. — Dr Don Tapscott #oers14” @dtap…</t>
  </si>
  <si>
    <t>Wed Feb 19 23:47:34 +0000 2014</t>
  </si>
  <si>
    <t>http://pbs.twimg.com/profile_images/3046603134/5c20a44a6cd1fef3a573c1ae999021a3_normal.jpeg</t>
  </si>
  <si>
    <t>http://twitter.com/mh2dodick/statuses/436285965741457408</t>
  </si>
  <si>
    <t>{"symbols":[],"urls":[],"hashtags":[{"text":"oers14","indices":[125,132]}],"user_mentions":[{"id":1264968134,"name":"Cathy Bruce","indices":[3,16],"screen_name":"drcathybruce","id_str":"1264968134"},{"id":121959456,"name":"Amani ","indices":[19,33],"screen_name":"AmaniElrofaie","id_str":"121959456"},{"id":14128528,"name":"Don Tapscott","indices":[134,140],"screen_name":"dtapscott","id_str":"14128528"}]}</t>
  </si>
  <si>
    <t>436285770899660800</t>
  </si>
  <si>
    <t>jillott1</t>
  </si>
  <si>
    <t>Wed Feb 19 23:46:48 +0000 2014</t>
  </si>
  <si>
    <t>http://pbs.twimg.com/profile_images/378800000144926908/09258f402b55f9dd50694f342b5002ac_normal.jpeg</t>
  </si>
  <si>
    <t>http://twitter.com/jillott1/statuses/436285770899660800</t>
  </si>
  <si>
    <t>436285758379282433</t>
  </si>
  <si>
    <t>AngelaHarvey_</t>
  </si>
  <si>
    <t>Wed Feb 19 23:46:45 +0000 2014</t>
  </si>
  <si>
    <t>http://pbs.twimg.com/profile_images/2821276447/b08a26cfea5f07561c7f5384bf5d50e6_normal.jpeg</t>
  </si>
  <si>
    <t>http://twitter.com/AngelaHarvey_/statuses/436285758379282433</t>
  </si>
  <si>
    <t>436285367550222337</t>
  </si>
  <si>
    <t>How you spend your time is the most influential factor (aside from DNA) in how your brain develops (from 8 to 18). #OERS14 #ResearchChat</t>
  </si>
  <si>
    <t>Wed Feb 19 23:45:12 +0000 2014</t>
  </si>
  <si>
    <t>http://twitter.com/ResearchChat/statuses/436285367550222337</t>
  </si>
  <si>
    <t>{"symbols":[],"urls":[],"hashtags":[{"text":"OERS14","indices":[115,122]},{"text":"ResearchChat","indices":[123,136]}],"user_mentions":[]}</t>
  </si>
  <si>
    <t>436284747283984385</t>
  </si>
  <si>
    <t>The future is not something to be predicted, it is something to be achieved. Don Tapscott #OERS14 #ResearchChat</t>
  </si>
  <si>
    <t>Wed Feb 19 23:42:44 +0000 2014</t>
  </si>
  <si>
    <t>http://twitter.com/ResearchChat/statuses/436284747283984385</t>
  </si>
  <si>
    <t>{"symbols":[],"urls":[],"hashtags":[{"text":"OERS14","indices":[90,97]},{"text":"ResearchChat","indices":[98,111]}],"user_mentions":[]}</t>
  </si>
  <si>
    <t>436284722642427904</t>
  </si>
  <si>
    <t>We shouldn't be transmitting data to students @dtapscott  #oers14 sounds like #aedt to me :) #pblchat</t>
  </si>
  <si>
    <t>Wed Feb 19 23:42:38 +0000 2014</t>
  </si>
  <si>
    <t>http://twitter.com/professor_jess/statuses/436284722642427904</t>
  </si>
  <si>
    <t>{"symbols":[],"urls":[],"hashtags":[{"text":"oers14","indices":[58,65]},{"text":"aedt","indices":[78,83]},{"text":"pblchat","indices":[93,101]}],"user_mentions":[{"id":14128528,"name":"Don Tapscott","indices":[46,56],"screen_name":"dtapscott","id_str":"14128528"}]}</t>
  </si>
  <si>
    <t>436284696763183105</t>
  </si>
  <si>
    <t>drcathybruce</t>
  </si>
  <si>
    <t>“@AmaniElrofaie: The future is not something to be predicted; it's something we achieve. — Dr Don Tapscott #oers14” @dtapscott</t>
  </si>
  <si>
    <t>Wed Feb 19 23:42:32 +0000 2014</t>
  </si>
  <si>
    <t>436284251428757504</t>
  </si>
  <si>
    <t>http://pbs.twimg.com/profile_images/432644858201657344/yt5yBNO9_normal.png</t>
  </si>
  <si>
    <t>http://twitter.com/drcathybruce/statuses/436284696763183105</t>
  </si>
  <si>
    <t>{"symbols":[],"urls":[],"hashtags":[{"text":"oers14","indices":[107,114]}],"user_mentions":[{"id":121959456,"name":"Amani ","indices":[1,15],"screen_name":"AmaniElrofaie","id_str":"121959456"},{"id":14128528,"name":"Don Tapscott","indices":[116,126],"screen_name":"dtapscott","id_str":"14128528"}]}</t>
  </si>
  <si>
    <t>436284688110333952</t>
  </si>
  <si>
    <t>#OERS14  Don Tapscott. Interesting idea ... teachers as curators of knowledge, preparing materials for interaction. http://t.co/y2YW9fW7It</t>
  </si>
  <si>
    <t>Wed Feb 19 23:42:30 +0000 2014</t>
  </si>
  <si>
    <t>http://twitter.com/dberrill/statuses/436284688110333952</t>
  </si>
  <si>
    <t>{"symbols":[],"urls":[],"hashtags":[{"text":"OERS14","indices":[0,7]}],"media":[{"sizes":{"small":{"w":340,"resize":"fit","h":453},"thumb":{"w":150,"resize":"crop","h":150},"large":{"w":768,"resize":"fit","h":1024},"medium":{"w":600,"resize":"fit","h":800}},"id":436284687888023552,"media_url_https":"https://pbs.twimg.com/media/Bg3-nLKCAAAGrSc.jpg","media_url":"http://pbs.twimg.com/media/Bg3-nLKCAAAGrSc.jpg","expanded_url":"http://twitter.com/dberrill/status/436284688110333952/photo/1","indices":[116,138],"id_str":"436284687888023552","type":"photo","display_url":"pic.twitter.com/y2YW9fW7It","url":"http://t.co/y2YW9fW7It"}],"user_mentions":[]}</t>
  </si>
  <si>
    <t>The future is not something to be predicted; it's something we achieve. — Dr Don Tapscott #oers14</t>
  </si>
  <si>
    <t>Wed Feb 19 23:40:45 +0000 2014</t>
  </si>
  <si>
    <t>http://twitter.com/AmaniElrofaie/statuses/436284251428757504</t>
  </si>
  <si>
    <t>{"symbols":[],"urls":[],"hashtags":[{"text":"oers14","indices":[90,97]}],"user_mentions":[]}</t>
  </si>
  <si>
    <t>436284146647048193</t>
  </si>
  <si>
    <t>ZackTeitel</t>
  </si>
  <si>
    <t>RT @OhMissAcosta: “Getting information off the Internet is like taking a drink from a fire hydrant” Mitchell Kapor #OERS14</t>
  </si>
  <si>
    <t>Wed Feb 19 23:40:21 +0000 2014</t>
  </si>
  <si>
    <t>http://pbs.twimg.com/profile_images/378800000563383357/3d4becadc53b9cc4884791796da0136c_normal.jpeg</t>
  </si>
  <si>
    <t>http://twitter.com/ZackTeitel/statuses/436284146647048193</t>
  </si>
  <si>
    <t>{"symbols":[],"urls":[],"hashtags":[{"text":"OERS14","indices":[115,122]}],"user_mentions":[{"id":317175652,"name":"Alisa Acosta","indices":[3,16],"screen_name":"OhMissAcosta","id_str":"317175652"}]}</t>
  </si>
  <si>
    <t>436283961522671617</t>
  </si>
  <si>
    <t>#OERS14 listening to Don Tapscott on 'Rethinking education for an Age of Networked Intelligence'</t>
  </si>
  <si>
    <t>Wed Feb 19 23:39:36 +0000 2014</t>
  </si>
  <si>
    <t>http://twitter.com/emoyer2009/statuses/436283961522671617</t>
  </si>
  <si>
    <t>436283955910676480</t>
  </si>
  <si>
    <t>This has to be a first for giveaways @researchimpact  #OERS14 http://t.co/AO65XGKGKU</t>
  </si>
  <si>
    <t>Wed Feb 19 23:39:35 +0000 2014</t>
  </si>
  <si>
    <t>http://twitter.com/O3atORION/statuses/436283955910676480</t>
  </si>
  <si>
    <t>{"symbols":[],"urls":[],"hashtags":[{"text":"OERS14","indices":[54,61]}],"media":[{"sizes":{"small":{"w":340,"resize":"fit","h":453},"thumb":{"w":150,"resize":"crop","h":150},"medium":{"w":600,"resize":"fit","h":800},"large":{"w":1024,"resize":"fit","h":1365}},"id":436283955336052737,"media_url_https":"https://pbs.twimg.com/media/Bg398iMCAAEA1kU.jpg","media_url":"http://pbs.twimg.com/media/Bg398iMCAAEA1kU.jpg","expanded_url":"http://twitter.com/O3atORION/status/436283955910676480/photo/1","indices":[62,84],"id_str":"436283955336052737","type":"photo","display_url":"pic.twitter.com/AO65XGKGKU","url":"http://t.co/AO65XGKGKU"}],"user_mentions":[{"id":37030356,"name":"ResearchImpact","indices":[37,52],"screen_name":"researchimpact","id_str":"37030356"}]}</t>
  </si>
  <si>
    <t>436283174784483328</t>
  </si>
  <si>
    <t>Yay Twittersphere #KMb in action RT @ResearchChat: Congrats to the top #OERS14 tweeters @O3atOrion, @abbaspeaks and @CarolCampbell4”</t>
  </si>
  <si>
    <t>Wed Feb 19 23:36:29 +0000 2014</t>
  </si>
  <si>
    <t>http://twitter.com/CarolCampbell4/statuses/436283174784483328</t>
  </si>
  <si>
    <t>{"symbols":[],"urls":[],"hashtags":[{"text":"KMb","indices":[18,22]},{"text":"OERS14","indices":[71,78]}],"user_mentions":[{"id":30002337,"name":"Chris Conley","indices":[36,49],"screen_name":"ResearchChat","id_str":"30002337"},{"id":40576448,"name":"O3 Collaboration","indices":[88,98],"screen_name":"O3atORION","id_str":"40576448"},{"id":203543496,"name":"/-\\ l i @bbas","indices":[100,111],"screen_name":"abbaspeaks","id_str":"203543496"},{"id":300645437,"name":"Carol Campbell","indices":[116,131],"screen_name":"CarolCampbell4","id_str":"300645437"}]}</t>
  </si>
  <si>
    <t>436283058803585024</t>
  </si>
  <si>
    <t>RT @AmaniElrofaie: Let's take a moment from being dedicated educators &amp;amp; researchers to appreciate this evening's selection of desserts. #oe…</t>
  </si>
  <si>
    <t>Wed Feb 19 23:36:01 +0000 2014</t>
  </si>
  <si>
    <t>http://twitter.com/professor_jess/statuses/436283058803585024</t>
  </si>
  <si>
    <t>{"symbols":[],"urls":[],"hashtags":[{"text":"oers14","indices":[140,144]}],"user_mentions":[{"id":121959456,"name":"Amani ","indices":[3,17],"screen_name":"AmaniElrofaie","id_str":"121959456"}]}</t>
  </si>
  <si>
    <t>436283038415466496</t>
  </si>
  <si>
    <t>RT @ResearchChat: Feedback for technical skills looks and feels very different from feedback for interactions and relationships #OERS14 #Re…</t>
  </si>
  <si>
    <t>Wed Feb 19 23:35:56 +0000 2014</t>
  </si>
  <si>
    <t>http://twitter.com/O3atORION/statuses/436283038415466496</t>
  </si>
  <si>
    <t>{"symbols":[],"urls":[],"hashtags":[{"text":"OERS14","indices":[128,135]},{"text":"ResearchChat","indices":[136,140]}],"user_mentions":[{"id":30002337,"name":"Chris Conley","indices":[3,16],"screen_name":"ResearchChat","id_str":"30002337"}]}</t>
  </si>
  <si>
    <t>436282953254322176</t>
  </si>
  <si>
    <t>Excited to hear from "growing up digital" @dontapscott #oers14</t>
  </si>
  <si>
    <t>Wed Feb 19 23:35:36 +0000 2014</t>
  </si>
  <si>
    <t>http://twitter.com/professor_jess/statuses/436282953254322176</t>
  </si>
  <si>
    <t>{"symbols":[],"urls":[],"hashtags":[{"text":"oers14","indices":[55,62]}],"user_mentions":[{"id":27388073,"name":"Don Tapscott","indices":[42,54],"screen_name":"dontapscott","id_str":"27388073"}]}</t>
  </si>
  <si>
    <t>436282949399744512</t>
  </si>
  <si>
    <t>RT @drcathybruce: #OERS14 @dtapscott coming up to push thinking about what learners need in today's world and tomorrow</t>
  </si>
  <si>
    <t>Wed Feb 19 23:35:35 +0000 2014</t>
  </si>
  <si>
    <t>http://twitter.com/jillott1/statuses/436282949399744512</t>
  </si>
  <si>
    <t>{"symbols":[],"urls":[],"hashtags":[{"text":"OERS14","indices":[18,25]}],"user_mentions":[{"id":1264968134,"name":"Cathy Bruce","indices":[3,16],"screen_name":"drcathybruce","id_str":"1264968134"},{"id":14128528,"name":"Don Tapscott","indices":[26,36],"screen_name":"dtapscott","id_str":"14128528"}]}</t>
  </si>
  <si>
    <t>436282934685728768</t>
  </si>
  <si>
    <t>Wed Feb 19 23:35:32 +0000 2014</t>
  </si>
  <si>
    <t>http://twitter.com/DrKatinaPollock/statuses/436282934685728768</t>
  </si>
  <si>
    <t>436282881384538112</t>
  </si>
  <si>
    <t>Keynote speaker Don Tapscott about to talk, Rethinking education for an age of networked intelligence #oers14</t>
  </si>
  <si>
    <t>Wed Feb 19 23:35:19 +0000 2014</t>
  </si>
  <si>
    <t>http://twitter.com/KNAER_RECRAE/statuses/436282881384538112</t>
  </si>
  <si>
    <t>{"symbols":[],"urls":[],"hashtags":[{"text":"oers14","indices":[102,109]}],"user_mentions":[]}</t>
  </si>
  <si>
    <t>436282834970353664</t>
  </si>
  <si>
    <t>“@ResearchChat: Today at #OERS14 123 people 715 tweets and shared 170 links.” Now 716 tweets &amp;amp; link 171 math research http://t.co/viXs5qOe6z</t>
  </si>
  <si>
    <t>Wed Feb 19 23:35:08 +0000 2014</t>
  </si>
  <si>
    <t>436281771093942273</t>
  </si>
  <si>
    <t>http://twitter.com/drcathybruce/statuses/436282834970353664</t>
  </si>
  <si>
    <t>{"symbols":[],"urls":[{"expanded_url":"http://www.tmerc.ca","indices":[122,144],"display_url":"tmerc.ca","url":"http://t.co/viXs5qOe6z"}],"hashtags":[{"text":"OERS14","indices":[25,32]}],"user_mentions":[{"id":30002337,"name":"Chris Conley","indices":[1,14],"screen_name":"ResearchChat","id_str":"30002337"}]}</t>
  </si>
  <si>
    <t>436282740506632192</t>
  </si>
  <si>
    <t>@ResearchChat @O3atORION @CarolCampbell4 #OERS14 glad to be a part of this interesting gathering. Congrats to all the organizers!</t>
  </si>
  <si>
    <t>Wed Feb 19 23:34:45 +0000 2014</t>
  </si>
  <si>
    <t>http://twitter.com/abbaspeaks/statuses/436282740506632192</t>
  </si>
  <si>
    <t>{"symbols":[],"urls":[],"hashtags":[{"text":"OERS14","indices":[41,48]}],"user_mentions":[{"id":30002337,"name":"Chris Conley","indices":[0,13],"screen_name":"ResearchChat","id_str":"30002337"},{"id":40576448,"name":"O3 Collaboration","indices":[14,24],"screen_name":"O3atORION","id_str":"40576448"},{"id":300645437,"name":"Carol Campbell","indices":[25,40],"screen_name":"CarolCampbell4","id_str":"300645437"}]}</t>
  </si>
  <si>
    <t>436282656331157504</t>
  </si>
  <si>
    <t>RT @O3atORION: @TCDSB Project NeXt - something to look into following discussions at #OERS14 https://t.co/Qrp90saUFR</t>
  </si>
  <si>
    <t>Wed Feb 19 23:34:25 +0000 2014</t>
  </si>
  <si>
    <t>http://twitter.com/giannahelling/statuses/436282656331157504</t>
  </si>
  <si>
    <t>{"symbols":[],"urls":[{"expanded_url":"https://www.tcdsb.org/programsservices/schoolprogramsk12/academicict/Pages/default.aspx","indices":[93,116],"display_url":"tcdsb.org/programsservic\u2026","url":"https://t.co/Qrp90saUFR"}],"hashtags":[{"text":"OERS14","indices":[85,92]}],"user_mentions":[{"id":40576448,"name":"O3 Collaboration","indices":[3,13],"screen_name":"O3atORION","id_str":"40576448"},{"id":388424709,"name":"Toronto Catholic DSB","indices":[15,21],"screen_name":"TCDSB","id_str":"388424709"}]}</t>
  </si>
  <si>
    <t>436282588777287680</t>
  </si>
  <si>
    <t>RT @LStevens2511: Fantastic presentation from tdsb model schools:  The six conditions necessary to close the gap in inner city schools #oer…</t>
  </si>
  <si>
    <t>Wed Feb 19 23:34:09 +0000 2014</t>
  </si>
  <si>
    <t>http://twitter.com/DrKatinaPollock/statuses/436282588777287680</t>
  </si>
  <si>
    <t>{"symbols":[],"urls":[],"hashtags":[{"text":"oers14","indices":[135,140]}],"user_mentions":[{"id":2351930730,"name":"liz stevens","indices":[3,16],"screen_name":"LStevens2511","id_str":"2351930730"}]}</t>
  </si>
  <si>
    <t>Let's take a moment from being dedicated educators &amp;amp; researchers to appreciate this evening's selection of desserts. #oers14</t>
  </si>
  <si>
    <t>Wed Feb 19 23:33:21 +0000 2014</t>
  </si>
  <si>
    <t>http://twitter.com/AmaniElrofaie/statuses/436282387031666688</t>
  </si>
  <si>
    <t>{"symbols":[],"urls":[],"hashtags":[{"text":"oers14","indices":[121,128]}],"user_mentions":[]}</t>
  </si>
  <si>
    <t>436282330655633408</t>
  </si>
  <si>
    <t>Wed Feb 19 23:33:08 +0000 2014</t>
  </si>
  <si>
    <t>http://twitter.com/DrKatinaPollock/statuses/436282330655633408</t>
  </si>
  <si>
    <t>Congrats to the top #OERS14 tweeters @O3atOrion, @abbaspeaks and @CarolCampbell4</t>
  </si>
  <si>
    <t>Wed Feb 19 23:32:33 +0000 2014</t>
  </si>
  <si>
    <t>http://twitter.com/ResearchChat/statuses/436282184610377728</t>
  </si>
  <si>
    <t>{"symbols":[],"urls":[],"hashtags":[{"text":"OERS14","indices":[20,27]}],"user_mentions":[{"id":40576448,"name":"O3 Collaboration","indices":[37,47],"screen_name":"O3atORION","id_str":"40576448"},{"id":203543496,"name":"/-\\ l i @bbas","indices":[49,60],"screen_name":"abbaspeaks","id_str":"203543496"},{"id":300645437,"name":"Carol Campbell","indices":[65,80],"screen_name":"CarolCampbell4","id_str":"300645437"}]}</t>
  </si>
  <si>
    <t>Today at #OERS14 123 people have made 715 tweets and have shared 170 links.</t>
  </si>
  <si>
    <t>Wed Feb 19 23:30:54 +0000 2014</t>
  </si>
  <si>
    <t>http://twitter.com/ResearchChat/statuses/436281771093942273</t>
  </si>
  <si>
    <t>436280677617524737</t>
  </si>
  <si>
    <t>@klrobson oui. there is a heavy IT component to #OERS14 so, am here. met some #sociology folk too.</t>
  </si>
  <si>
    <t>Wed Feb 19 23:26:33 +0000 2014</t>
  </si>
  <si>
    <t>klrobson</t>
  </si>
  <si>
    <t>436279972735750144</t>
  </si>
  <si>
    <t>http://twitter.com/abbaspeaks/statuses/436280677617524737</t>
  </si>
  <si>
    <t>{"symbols":[],"urls":[],"hashtags":[{"text":"OERS14","indices":[48,55]},{"text":"sociology","indices":[78,88]}],"user_mentions":[{"id":282206148,"name":"Karen R","indices":[0,9],"screen_name":"klrobson","id_str":"282206148"}]}</t>
  </si>
  <si>
    <t>436280562462887936</t>
  </si>
  <si>
    <t>#OERS14 excellent collaborative inquiry work done by the St. Mary's team!</t>
  </si>
  <si>
    <t>Wed Feb 19 23:26:06 +0000 2014</t>
  </si>
  <si>
    <t>http://twitter.com/Errs5/statuses/436280562462887936</t>
  </si>
  <si>
    <t>436280438978392064</t>
  </si>
  <si>
    <t>For those who attended the #KMb #OERS14 workshop with @KNAER_RECRAE http://t.co/6I5wZByVCt this piece is a nice intro to #KMb by @KMbYork</t>
  </si>
  <si>
    <t>Wed Feb 19 23:25:37 +0000 2014</t>
  </si>
  <si>
    <t>http://twitter.com/abbaspeaks/statuses/436280438978392064</t>
  </si>
  <si>
    <t>{"symbols":[],"urls":[{"expanded_url":"http://researchimpact.wordpress.com/2014/01/30/a-knowledge-brokers-perspective-on-research-recherche-le-point-de-vue-dun-courtier-de-connaissances/","indices":[68,90],"display_url":"researchimpact.wordpress.com/2014/01/30/a-k\u2026","url":"http://t.co/6I5wZByVCt"}],"hashtags":[{"text":"KMb","indices":[27,31]},{"text":"OERS14","indices":[32,39]},{"text":"KMb","indices":[121,125]}],"user_mentions":[{"id":1020257364,"name":"KNAER-RECRAE","indices":[54,67],"screen_name":"KNAER_RECRAE","id_str":"1020257364"},{"id":357583389,"name":"YorkU KMb Unit","indices":[129,137],"screen_name":"KMbYork","id_str":"357583389"}]}</t>
  </si>
  <si>
    <t>436280117493383168</t>
  </si>
  <si>
    <t>Was nice seeing you at #OERS14 @atomickitty  Let's grab a coffee tomorrow, see what's brewing. Which workshop u at?</t>
  </si>
  <si>
    <t>Wed Feb 19 23:24:20 +0000 2014</t>
  </si>
  <si>
    <t>http://twitter.com/abbaspeaks/statuses/436280117493383168</t>
  </si>
  <si>
    <t>{"symbols":[],"urls":[],"hashtags":[{"text":"OERS14","indices":[23,30]}],"user_mentions":[{"id":16116234,"name":"Krista Jensen","indices":[31,43],"screen_name":"atomickitty","id_str":"16116234"}]}</t>
  </si>
  <si>
    <t>436279864006819840</t>
  </si>
  <si>
    <t>TruDavidJackson</t>
  </si>
  <si>
    <t>Wed Feb 19 23:23:19 +0000 2014</t>
  </si>
  <si>
    <t>http://pbs.twimg.com/profile_images/1157896957/9652c6c3-4a2e-4e52-855a-4f37cd57e9a0_normal.png</t>
  </si>
  <si>
    <t>http://twitter.com/TruDavidJackson/statuses/436279864006819840</t>
  </si>
  <si>
    <t>436279161234022402</t>
  </si>
  <si>
    <t>@ShastaCH i think you will enjoy this read http://t.co/iNDG2STuVZ from the @researchimpact  wordpress blog! #OERS14 #KMb</t>
  </si>
  <si>
    <t>Wed Feb 19 23:20:32 +0000 2014</t>
  </si>
  <si>
    <t>http://twitter.com/abbaspeaks/statuses/436279161234022402</t>
  </si>
  <si>
    <t>{"symbols":[],"urls":[{"expanded_url":"http://researchimpact.wordpress.com/2014/02/12/practicing-the-fine-art-of-doing-nothing-a-knowledge-mobilizers-introduction-to-open-space-facilitation-lart-subtil-de-ne-rien-faire-lanimation-dun-forum-ouver/","indices":[43,65],"display_url":"researchimpact.wordpress.com/2014/02/12/pra\u2026","url":"http://t.co/iNDG2STuVZ"}],"hashtags":[{"text":"OERS14","indices":[108,115]},{"text":"KMb","indices":[116,120]}],"user_mentions":[{"id":129585627,"name":"Shasta Carr-Harris","indices":[0,9],"screen_name":"ShastaCH","id_str":"129585627"},{"id":37030356,"name":"ResearchImpact","indices":[75,90],"screen_name":"researchimpact","id_str":"37030356"}]}</t>
  </si>
  <si>
    <t>436278164034043905</t>
  </si>
  <si>
    <t>Aite, that's a wrap for me at #OERS14 - Until tomorrow then! Cheers to an awesome day :)</t>
  </si>
  <si>
    <t>Wed Feb 19 23:16:34 +0000 2014</t>
  </si>
  <si>
    <t>http://twitter.com/abbaspeaks/statuses/436278164034043905</t>
  </si>
  <si>
    <t>{"symbols":[],"urls":[],"hashtags":[{"text":"OERS14","indices":[30,37]}],"user_mentions":[]}</t>
  </si>
  <si>
    <t>436277924937736192</t>
  </si>
  <si>
    <t>Our director of Business Development @emoyer2009 is here at #OERS14 do say helo &amp;amp; discuss your thoughts on the day!</t>
  </si>
  <si>
    <t>Wed Feb 19 23:15:37 +0000 2014</t>
  </si>
  <si>
    <t>http://twitter.com/O3atORION/statuses/436277924937736192</t>
  </si>
  <si>
    <t>{"symbols":[],"urls":[],"hashtags":[{"text":"OERS14","indices":[60,67]}],"user_mentions":[{"id":29981187,"name":"Elizabeth Moyer","indices":[37,48],"screen_name":"emoyer2009","id_str":"29981187"}]}</t>
  </si>
  <si>
    <t>436276167801176064</t>
  </si>
  <si>
    <t>Wed Feb 19 23:08:38 +0000 2014</t>
  </si>
  <si>
    <t>http://twitter.com/Errs5/statuses/436276167801176064</t>
  </si>
  <si>
    <t>436275850078457856</t>
  </si>
  <si>
    <t>One thing i'd like to see more discussions of at #OERS14 is managing time &amp;amp; interaction. The 24-7 classroom will be difficult to manage.</t>
  </si>
  <si>
    <t>Wed Feb 19 23:07:22 +0000 2014</t>
  </si>
  <si>
    <t>http://twitter.com/abbaspeaks/statuses/436275850078457856</t>
  </si>
  <si>
    <t>{"symbols":[],"urls":[],"hashtags":[{"text":"OERS14","indices":[49,56]}],"user_mentions":[]}</t>
  </si>
  <si>
    <t>436275244542984192</t>
  </si>
  <si>
    <t>Wed Feb 19 23:04:58 +0000 2014</t>
  </si>
  <si>
    <t>http://twitter.com/Errs5/statuses/436275244542984192</t>
  </si>
  <si>
    <t>436274904522952705</t>
  </si>
  <si>
    <t>Looking forward to seeing @dtapscott at #OERS14 tonight #westernedu</t>
  </si>
  <si>
    <t>Wed Feb 19 23:03:37 +0000 2014</t>
  </si>
  <si>
    <t>http://twitter.com/HIRGUWO/statuses/436274904522952705</t>
  </si>
  <si>
    <t>{"symbols":[],"urls":[],"hashtags":[{"text":"OERS14","indices":[40,47]},{"text":"westernedu","indices":[56,67]}],"user_mentions":[{"id":14128528,"name":"Don Tapscott","indices":[26,36],"screen_name":"dtapscott","id_str":"14128528"}]}</t>
  </si>
  <si>
    <t>436274406298370049</t>
  </si>
  <si>
    <t>Wed Feb 19 23:01:38 +0000 2014</t>
  </si>
  <si>
    <t>http://twitter.com/abbaspeaks/statuses/436274406298370049</t>
  </si>
  <si>
    <t>436274406298370048</t>
  </si>
  <si>
    <t>http://twitter.com/O3atORION/statuses/436274406298370048</t>
  </si>
  <si>
    <t>436274349352304640</t>
  </si>
  <si>
    <t>Thx for your great work RT @drcathybruce: @CarolCampbell4 @KNAER_RECRAE @ShastaCH @DrKatinaPollock Tx for helping us consider impact #OERS14</t>
  </si>
  <si>
    <t>Wed Feb 19 23:01:25 +0000 2014</t>
  </si>
  <si>
    <t>436273817418084352</t>
  </si>
  <si>
    <t>http://twitter.com/CarolCampbell4/statuses/436274349352304640</t>
  </si>
  <si>
    <t>{"symbols":[],"urls":[],"hashtags":[{"text":"OERS14","indices":[133,140]}],"user_mentions":[{"id":1264968134,"name":"Cathy Bruce","indices":[27,40],"screen_name":"drcathybruce","id_str":"1264968134"},{"id":300645437,"name":"Carol Campbell","indices":[42,57],"screen_name":"CarolCampbell4","id_str":"300645437"},{"id":1020257364,"name":"KNAER-RECRAE","indices":[58,71],"screen_name":"KNAER_RECRAE","id_str":"1020257364"},{"id":129585627,"name":"Shasta Carr-Harris","indices":[72,81],"screen_name":"ShastaCH","id_str":"129585627"},{"id":636460073,"name":"Katina Pollock","indices":[82,98],"screen_name":"DrKatinaPollock","id_str":"636460073"}]}</t>
  </si>
  <si>
    <t>@CarolCampbell4 @KNAER_RECRAE   @ShastaCH @DrKatinaPollock Tx for helping us consider diff kinds of KMb impact: Activity &amp;amp; Change #OERS14</t>
  </si>
  <si>
    <t>Wed Feb 19 22:59:18 +0000 2014</t>
  </si>
  <si>
    <t>436243585256923136</t>
  </si>
  <si>
    <t>http://twitter.com/drcathybruce/statuses/436273817418084352</t>
  </si>
  <si>
    <t>{"symbols":[],"urls":[],"hashtags":[{"text":"OERS14","indices":[134,141]}],"user_mentions":[{"id":300645437,"name":"Carol Campbell","indices":[0,15],"screen_name":"CarolCampbell4","id_str":"300645437"},{"id":1020257364,"name":"KNAER-RECRAE","indices":[16,29],"screen_name":"KNAER_RECRAE","id_str":"1020257364"},{"id":129585627,"name":"Shasta Carr-Harris","indices":[32,41],"screen_name":"ShastaCH","id_str":"129585627"},{"id":636460073,"name":"Katina Pollock","indices":[42,58],"screen_name":"DrKatinaPollock","id_str":"636460073"}]}</t>
  </si>
  <si>
    <t>436273246816567296</t>
  </si>
  <si>
    <t>grannybarrie</t>
  </si>
  <si>
    <t>RT @Anniekidder: #oers14 OECD data show no correlation between hours in school and performance. Quality not quantity. #OntEd</t>
  </si>
  <si>
    <t>Wed Feb 19 22:57:02 +0000 2014</t>
  </si>
  <si>
    <t>http://pbs.twimg.com/profile_images/1685384983/lyn_picture2_normal.jpg</t>
  </si>
  <si>
    <t>http://twitter.com/grannybarrie/statuses/436273246816567296</t>
  </si>
  <si>
    <t>{"symbols":[],"urls":[],"hashtags":[{"text":"oers14","indices":[17,24]},{"text":"OntEd","indices":[118,124]}],"user_mentions":[{"id":106539218,"name":"Annie Kidder","indices":[3,15],"screen_name":"Anniekidder","id_str":"106539218"}]}</t>
  </si>
  <si>
    <t>436271404804079616</t>
  </si>
  <si>
    <t>@TCDSB Project NeXt - something to look into following discussions at #OERS14 https://t.co/Qrp90saUFR</t>
  </si>
  <si>
    <t>Wed Feb 19 22:49:43 +0000 2014</t>
  </si>
  <si>
    <t>TCDSB</t>
  </si>
  <si>
    <t>http://twitter.com/O3atORION/statuses/436271404804079616</t>
  </si>
  <si>
    <t>{"symbols":[],"urls":[{"expanded_url":"https://www.tcdsb.org/programsservices/schoolprogramsk12/academicict/Pages/default.aspx","indices":[78,101],"display_url":"tcdsb.org/programsservic\u2026","url":"https://t.co/Qrp90saUFR"}],"hashtags":[{"text":"OERS14","indices":[70,77]}],"user_mentions":[{"id":388424709,"name":"Toronto Catholic DSB","indices":[0,6],"screen_name":"TCDSB","id_str":"388424709"}]}</t>
  </si>
  <si>
    <t>436270952855240704</t>
  </si>
  <si>
    <t>Wed Feb 19 22:47:55 +0000 2014</t>
  </si>
  <si>
    <t>http://twitter.com/jenpaziuk/statuses/436270952855240704</t>
  </si>
  <si>
    <t>{"symbols":[],"urls":[],"hashtags":[{"text":"OERS14","indices":[60,67]},{"text":"KMb","indices":[68,72]}],"media":[{"sizes":{"small":{"w":340,"resize":"fit","h":253},"thumb":{"w":150,"resize":"crop","h":150},"medium":{"w":599,"resize":"fit","h":447},"large":{"w":1024,"resize":"fit","h":764}},"id":436244886074179584,"media_url_https":"https://pbs.twimg.com/media/Bg3aaZ2IQAAeJL1.jpg","media_url":"http://pbs.twimg.com/media/Bg3aaZ2IQAAeJL1.jpg","expanded_url":"http://twitter.com/CarolCampbell4/status/436244886241959936/photo/1","indices":[104,126],"id_str":"436244886074179584","type":"photo","display_url":"pic.twitter.com/rHeC0ADVuu","url":"http://t.co/rHeC0ADVuu"}],"user_mentions":[{"id":300645437,"name":"Carol Campbell","indices":[3,18],"screen_name":"CarolCampbell4","id_str":"300645437"},{"id":1020257364,"name":"KNAER-RECRAE","indices":[35,48],"screen_name":"KNAER_RECRAE","id_str":"1020257364"},{"id":120129298,"name":"OISE News","indices":[84,93],"screen_name":"OISENews","id_str":"120129298"},{"id":20601500,"name":"Western University","indices":[94,103],"screen_name":"westernu","id_str":"20601500"}]}</t>
  </si>
  <si>
    <t>436270252280672256</t>
  </si>
  <si>
    <t>lizdavis2</t>
  </si>
  <si>
    <t>Wed Feb 19 22:45:08 +0000 2014</t>
  </si>
  <si>
    <t>http://pbs.twimg.com/profile_images/378800000817785122/14120c777ec24fcda3de59727ce34ee8_normal.jpeg</t>
  </si>
  <si>
    <t>http://twitter.com/lizdavis2/statuses/436270252280672256</t>
  </si>
  <si>
    <t>436269896523988992</t>
  </si>
  <si>
    <t>Wed Feb 19 22:43:43 +0000 2014</t>
  </si>
  <si>
    <t>http://twitter.com/O3atORION/statuses/436269896523988992</t>
  </si>
  <si>
    <t>436269895450251264</t>
  </si>
  <si>
    <t>http://twitter.com/abbaspeaks/statuses/436269895450251264</t>
  </si>
  <si>
    <t>436268487674044416</t>
  </si>
  <si>
    <t>#OERS14 @dtapscott coming up to push thinking about what learners need in today's world and tomorrow</t>
  </si>
  <si>
    <t>Wed Feb 19 22:38:07 +0000 2014</t>
  </si>
  <si>
    <t>http://twitter.com/drcathybruce/statuses/436268487674044416</t>
  </si>
  <si>
    <t>{"symbols":[],"urls":[],"hashtags":[{"text":"OERS14","indices":[0,7]}],"user_mentions":[{"id":14128528,"name":"Don Tapscott","indices":[8,18],"screen_name":"dtapscott","id_str":"14128528"}]}</t>
  </si>
  <si>
    <t>436267590243995648</t>
  </si>
  <si>
    <t>Its dinner at #OERS14 We are at our booths. Drop by :)</t>
  </si>
  <si>
    <t>Wed Feb 19 22:34:33 +0000 2014</t>
  </si>
  <si>
    <t>http://twitter.com/O3atORION/statuses/436267590243995648</t>
  </si>
  <si>
    <t>{"symbols":[],"urls":[],"hashtags":[{"text":"OERS14","indices":[14,21]}],"user_mentions":[]}</t>
  </si>
  <si>
    <t>436261656055009282</t>
  </si>
  <si>
    <t>RT @abbaspeaks: A shoutout to the #OERS14 Crowd..know a leader in 21st cent. learning? Nominations @ORIONNetwork awards are open http://t.c…</t>
  </si>
  <si>
    <t>Wed Feb 19 22:10:58 +0000 2014</t>
  </si>
  <si>
    <t>http://twitter.com/O3atORION/statuses/436261656055009282</t>
  </si>
  <si>
    <t>{"symbols":[],"urls":[{"expanded_url":"http://www.orion.on.ca/2014-leadership-award-form/","indices":[139,140],"display_url":"orion.on.ca/2014-leadershi\u2026","url":"http://t.co/F9Xoz2aPw8"}],"hashtags":[{"text":"OERS14","indices":[34,41]}],"user_mentions":[{"id":203543496,"name":"/-\\ l i @bbas","indices":[3,14],"screen_name":"abbaspeaks","id_str":"203543496"},{"id":114833112,"name":"ORION","indices":[99,112],"screen_name":"ORIONNetwork","id_str":"114833112"}]}</t>
  </si>
  <si>
    <t>436259933945077760</t>
  </si>
  <si>
    <t>RT @O3atORION: Good to hear that our local teaching practices are going global...glocalization ! #OERS14</t>
  </si>
  <si>
    <t>Wed Feb 19 22:04:08 +0000 2014</t>
  </si>
  <si>
    <t>http://twitter.com/giannahelling/statuses/436259933945077760</t>
  </si>
  <si>
    <t>{"symbols":[],"urls":[],"hashtags":[{"text":"OERS14","indices":[97,104]}],"user_mentions":[{"id":40576448,"name":"O3 Collaboration","indices":[3,13],"screen_name":"O3atORION","id_str":"40576448"}]}</t>
  </si>
  <si>
    <t>436259927208636416</t>
  </si>
  <si>
    <t>LieselKnaack</t>
  </si>
  <si>
    <t>Wed Feb 19 22:04:06 +0000 2014</t>
  </si>
  <si>
    <t>http://pbs.twimg.com/profile_images/378800000089050419/8cad602be1fcdc01f572daea551ba1c8_normal.jpeg</t>
  </si>
  <si>
    <t>http://twitter.com/LieselKnaack/statuses/436259927208636416</t>
  </si>
  <si>
    <t>436258853080936448</t>
  </si>
  <si>
    <t>A shoutout to the #OERS14 Crowd..know a leader in 21st cent. learning? Nominations @ORIONNetwork awards are open http://t.co/F9Xoz2aPw8</t>
  </si>
  <si>
    <t>Wed Feb 19 21:59:50 +0000 2014</t>
  </si>
  <si>
    <t>http://twitter.com/abbaspeaks/statuses/436258853080936448</t>
  </si>
  <si>
    <t>{"symbols":[],"urls":[{"expanded_url":"http://www.orion.on.ca/2014-leadership-award-form/","indices":[113,135],"display_url":"orion.on.ca/2014-leadershi\u2026","url":"http://t.co/F9Xoz2aPw8"}],"hashtags":[{"text":"OERS14","indices":[18,25]}],"user_mentions":[{"id":114833112,"name":"ORION","indices":[83,96],"screen_name":"ORIONNetwork","id_str":"114833112"}]}</t>
  </si>
  <si>
    <t>436258851835215872</t>
  </si>
  <si>
    <t>A shoutout to the #OERS14 Crowd..know a leader in 21st cent. learning? Nominations @ORIONNetwork awards are open http://t.co/aiE1VeJIBx</t>
  </si>
  <si>
    <t>http://twitter.com/O3atORION/statuses/436258851835215872</t>
  </si>
  <si>
    <t>{"symbols":[],"urls":[{"expanded_url":"http://www.orion.on.ca/2014-leadership-award-form/","indices":[113,135],"display_url":"orion.on.ca/2014-leadershi\u2026","url":"http://t.co/aiE1VeJIBx"}],"hashtags":[{"text":"OERS14","indices":[18,25]}],"user_mentions":[{"id":114833112,"name":"ORION","indices":[83,96],"screen_name":"ORIONNetwork","id_str":"114833112"}]}</t>
  </si>
  <si>
    <t>436258399609974784</t>
  </si>
  <si>
    <t>ORIONNetwork</t>
  </si>
  <si>
    <t>RT @O3atORION: If the technology fails...the bandwidth fails...the whole point of digital literacy fails.. @ORIONNetwork  makes sure u neve…</t>
  </si>
  <si>
    <t>Wed Feb 19 21:58:02 +0000 2014</t>
  </si>
  <si>
    <t>http://pbs.twimg.com/profile_images/1259640588/orionweblogo3_normal.gif</t>
  </si>
  <si>
    <t>http://twitter.com/ORIONNetwork/statuses/436258399609974784</t>
  </si>
  <si>
    <t>{"symbols":[],"urls":[],"hashtags":[{"text":"OERS14","indices":[139,140]}],"user_mentions":[{"id":40576448,"name":"O3 Collaboration","indices":[3,13],"screen_name":"O3atORION","id_str":"40576448"},{"id":114833112,"name":"ORION","indices":[107,120],"screen_name":"ORIONNetwork","id_str":"114833112"}]}</t>
  </si>
  <si>
    <t>436258283544801280</t>
  </si>
  <si>
    <t>Wed Feb 19 21:57:34 +0000 2014</t>
  </si>
  <si>
    <t>http://twitter.com/O3atORION/statuses/436258283544801280</t>
  </si>
  <si>
    <t>436257797487861760</t>
  </si>
  <si>
    <t>Data User Group poster, stop by and say hi #OERS14 http://t.co/gdNJ9ULSpA</t>
  </si>
  <si>
    <t>Wed Feb 19 21:55:38 +0000 2014</t>
  </si>
  <si>
    <t>&lt;a href="http://www.apple.com" rel="nofollow"&gt;iOS&lt;/a&gt;</t>
  </si>
  <si>
    <t>http://twitter.com/ResearchChat/statuses/436257797487861760</t>
  </si>
  <si>
    <t>{"symbols":[],"urls":[],"hashtags":[{"text":"OERS14","indices":[43,50]}],"media":[{"sizes":{"small":{"w":340,"resize":"fit","h":453},"thumb":{"w":150,"resize":"crop","h":150},"medium":{"w":600,"resize":"fit","h":800},"large":{"w":720,"resize":"fit","h":960}},"id":436257797311700992,"media_url_https":"https://pbs.twimg.com/media/Bg3mJ79CIAA1ee0.jpg","media_url":"http://pbs.twimg.com/media/Bg3mJ79CIAA1ee0.jpg","expanded_url":"http://twitter.com/ResearchChat/status/436257797487861760/photo/1","indices":[51,73],"id_str":"436257797311700992","type":"photo","display_url":"pic.twitter.com/gdNJ9ULSpA","url":"http://t.co/gdNJ9ULSpA"}],"user_mentions":[]}</t>
  </si>
  <si>
    <t>436257593380462593</t>
  </si>
  <si>
    <t>Fantastic presentation from tdsb model schools:  The six conditions necessary to close the gap in inner city schools #oers14</t>
  </si>
  <si>
    <t>Wed Feb 19 21:54:50 +0000 2014</t>
  </si>
  <si>
    <t>loc: 43.65498729,-79.38304899</t>
  </si>
  <si>
    <t>http://twitter.com/LStevens2511/statuses/436257593380462593</t>
  </si>
  <si>
    <t>{"symbols":[],"urls":[],"hashtags":[{"text":"oers14","indices":[117,124]}],"user_mentions":[]}</t>
  </si>
  <si>
    <t>436255360647954432</t>
  </si>
  <si>
    <t>Modifications: Descriptive feedback is provided locally not during rounds and comes from teacher request and inquiry #OERS14</t>
  </si>
  <si>
    <t>Wed Feb 19 21:45:57 +0000 2014</t>
  </si>
  <si>
    <t>http://twitter.com/ResearchChat/statuses/436255360647954432</t>
  </si>
  <si>
    <t>436255222856691712</t>
  </si>
  <si>
    <t>Great questions in our workshop on IT support and teacher empowerment #OERS14</t>
  </si>
  <si>
    <t>Wed Feb 19 21:45:25 +0000 2014</t>
  </si>
  <si>
    <t>http://twitter.com/O3atORION/statuses/436255222856691712</t>
  </si>
  <si>
    <t>{"symbols":[],"urls":[],"hashtags":[{"text":"OERS14","indices":[70,77]}],"user_mentions":[]}</t>
  </si>
  <si>
    <t>436255035711033344</t>
  </si>
  <si>
    <t>Modifications: Clear supports for teachers so they get models of what would be exemplary practice #OERS14</t>
  </si>
  <si>
    <t>Wed Feb 19 21:44:40 +0000 2014</t>
  </si>
  <si>
    <t>http://twitter.com/ResearchChat/statuses/436255035711033344</t>
  </si>
  <si>
    <t>{"symbols":[],"urls":[],"hashtags":[{"text":"OERS14","indices":[98,105]}],"user_mentions":[]}</t>
  </si>
  <si>
    <t>436254890382602241</t>
  </si>
  <si>
    <t>Modifications to the Harvard Group approach: We do not identify problems of practice we identify the focus of learning #OERS14</t>
  </si>
  <si>
    <t>Wed Feb 19 21:44:05 +0000 2014</t>
  </si>
  <si>
    <t>http://twitter.com/ResearchChat/statuses/436254890382602241</t>
  </si>
  <si>
    <t>{"symbols":[],"urls":[],"hashtags":[{"text":"OERS14","indices":[119,126]}],"user_mentions":[]}</t>
  </si>
  <si>
    <t>436254711558066176</t>
  </si>
  <si>
    <t>COPAONLINE</t>
  </si>
  <si>
    <t>COPA members at our kiosk @ #OERS14. Have a moment to pop by? Come say hello &amp;amp; take a peek at our resources! http://t.co/lRnlhH5rnM</t>
  </si>
  <si>
    <t>Wed Feb 19 21:43:23 +0000 2014</t>
  </si>
  <si>
    <t>http://pbs.twimg.com/profile_images/413402558657343488/iN2ymzix_normal.png</t>
  </si>
  <si>
    <t>http://twitter.com/COPAONLINE/statuses/436254711558066176</t>
  </si>
  <si>
    <t>{"symbols":[],"urls":[],"hashtags":[{"text":"OERS14","indices":[28,35]}],"media":[{"sizes":{"thumb":{"w":150,"resize":"crop","h":150},"small":{"w":340,"resize":"fit","h":254},"medium":{"w":600,"resize":"fit","h":448},"large":{"w":1024,"resize":"fit","h":765}},"id":436254711566454784,"media_url_https":"https://pbs.twimg.com/media/Bg3jWUqCUAAIgKt.jpg","media_url":"http://pbs.twimg.com/media/Bg3jWUqCUAAIgKt.jpg","expanded_url":"http://twitter.com/COPAONLINE/status/436254711558066176/photo/1","indices":[113,135],"id_str":"436254711566454784","type":"photo","display_url":"pic.twitter.com/lRnlhH5rnM","url":"http://t.co/lRnlhH5rnM"}],"user_mentions":[]}</t>
  </si>
  <si>
    <t>436254570659196928</t>
  </si>
  <si>
    <t>Wed Feb 19 21:42:49 +0000 2014</t>
  </si>
  <si>
    <t>http://twitter.com/ShastaCH/statuses/436254570659196928</t>
  </si>
  <si>
    <t>436253129211129856</t>
  </si>
  <si>
    <t>When people watch a really good teacher you hear "Wow, that works!" and then often "I could never do that."  #OERS14 #ResearchChat</t>
  </si>
  <si>
    <t>Wed Feb 19 21:37:05 +0000 2014</t>
  </si>
  <si>
    <t>http://twitter.com/ResearchChat/statuses/436253129211129856</t>
  </si>
  <si>
    <t>{"symbols":[],"urls":[],"hashtags":[{"text":"OERS14","indices":[109,116]},{"text":"ResearchChat","indices":[117,130]}],"user_mentions":[]}</t>
  </si>
  <si>
    <t>436252904564211712</t>
  </si>
  <si>
    <t>@AndrewKwiecien I assume you are familiar with this...? http://t.co/BX4LzwXn3J #oers14</t>
  </si>
  <si>
    <t>Wed Feb 19 21:36:12 +0000 2014</t>
  </si>
  <si>
    <t>AndrewKwiecien</t>
  </si>
  <si>
    <t>http://twitter.com/brandy_doan/statuses/436252904564211712</t>
  </si>
  <si>
    <t>{"symbols":[],"urls":[{"expanded_url":"http://www.edugains.ca/newsite/21stCenturyLearning/index.html","indices":[56,78],"display_url":"edugains.ca/newsite/21stCe\u2026","url":"http://t.co/BX4LzwXn3J"}],"hashtags":[{"text":"oers14","indices":[79,86]}],"user_mentions":[{"id":903959510,"name":"Andrew Kwiecien","indices":[0,15],"screen_name":"AndrewKwiecien","id_str":"903959510"}]}</t>
  </si>
  <si>
    <t>436252899480702976</t>
  </si>
  <si>
    <t>Do we have a mapped out continuum of what it looks like to enter in as a novice and work through to an expert? #OERS14</t>
  </si>
  <si>
    <t>Wed Feb 19 21:36:11 +0000 2014</t>
  </si>
  <si>
    <t>http://twitter.com/ResearchChat/statuses/436252899480702976</t>
  </si>
  <si>
    <t>436252879763292160</t>
  </si>
  <si>
    <t>Great 21st century learning projects happening in Ontario: http://t.co/jw0YcNI1wL #OERS14 #westernedu</t>
  </si>
  <si>
    <t>Wed Feb 19 21:36:06 +0000 2014</t>
  </si>
  <si>
    <t>http://twitter.com/HIRGUWO/statuses/436252879763292160</t>
  </si>
  <si>
    <t>{"symbols":[],"urls":[{"expanded_url":"http://www.edugains.ca","indices":[59,81],"display_url":"edugains.ca","url":"http://t.co/jw0YcNI1wL"}],"hashtags":[{"text":"OERS14","indices":[82,89]},{"text":"westernedu","indices":[90,101]}],"user_mentions":[]}</t>
  </si>
  <si>
    <t>436252622899535872</t>
  </si>
  <si>
    <t>Amazing work! http://t.co/yx6y7q5oh7 #OERS14</t>
  </si>
  <si>
    <t>Wed Feb 19 21:35:05 +0000 2014</t>
  </si>
  <si>
    <t>http://twitter.com/brandy_doan/statuses/436252622899535872</t>
  </si>
  <si>
    <t>{"symbols":[],"urls":[{"expanded_url":"http://www.edugains.ca/newsite/21stCenturyLearning/index.html","indices":[14,36],"display_url":"edugains.ca/newsite/21stCe\u2026","url":"http://t.co/yx6y7q5oh7"}],"hashtags":[{"text":"OERS14","indices":[37,44]}],"user_mentions":[]}</t>
  </si>
  <si>
    <t>436252180073676800</t>
  </si>
  <si>
    <t>Peer dialogue (asking questions) may be the best way to enter into self assessment.  #OERS14</t>
  </si>
  <si>
    <t>Wed Feb 19 21:33:19 +0000 2014</t>
  </si>
  <si>
    <t>http://twitter.com/ResearchChat/statuses/436252180073676800</t>
  </si>
  <si>
    <t>436252128928337920</t>
  </si>
  <si>
    <t>How can current uses of technology allow for the least restrictive environment?by @EllisHeather et al generated much discussion! #OERS14</t>
  </si>
  <si>
    <t>Wed Feb 19 21:33:07 +0000 2014</t>
  </si>
  <si>
    <t>http://twitter.com/_DrDi/statuses/436252128928337920</t>
  </si>
  <si>
    <t>{"symbols":[],"urls":[],"hashtags":[{"text":"OERS14","indices":[129,136]}],"user_mentions":[{"id":375698490,"name":"Heather Ellis","indices":[82,95],"screen_name":"EllisHeather","id_str":"375698490"}]}</t>
  </si>
  <si>
    <t>436251659157913600</t>
  </si>
  <si>
    <t>Does Assessment For Learning look the same in the Math class as the Literacy Class?  Art Class?  #OERS14</t>
  </si>
  <si>
    <t>Wed Feb 19 21:31:15 +0000 2014</t>
  </si>
  <si>
    <t>http://twitter.com/ResearchChat/statuses/436251659157913600</t>
  </si>
  <si>
    <t>{"symbols":[],"urls":[],"hashtags":[{"text":"OERS14","indices":[97,104]}],"user_mentions":[]}</t>
  </si>
  <si>
    <t>436251541746765824</t>
  </si>
  <si>
    <t>And a student video," I haven't skipped this class.." Technology in the classroom #OERS14</t>
  </si>
  <si>
    <t>Wed Feb 19 21:30:47 +0000 2014</t>
  </si>
  <si>
    <t>http://twitter.com/abbaspeaks/statuses/436251541746765824</t>
  </si>
  <si>
    <t>436251243640803329</t>
  </si>
  <si>
    <t>Instructional Rounds: resource intensive, AFL-based leadership is still a concept "under development" #OERS14</t>
  </si>
  <si>
    <t>Wed Feb 19 21:29:36 +0000 2014</t>
  </si>
  <si>
    <t>http://twitter.com/ResearchChat/statuses/436251243640803329</t>
  </si>
  <si>
    <t>{"symbols":[],"urls":[],"hashtags":[{"text":"OERS14","indices":[102,109]}],"user_mentions":[]}</t>
  </si>
  <si>
    <t>436250677468495872</t>
  </si>
  <si>
    <t>Professional development continues to be an issue in encouraging blended learning #OERS14</t>
  </si>
  <si>
    <t>Wed Feb 19 21:27:21 +0000 2014</t>
  </si>
  <si>
    <t>http://twitter.com/abbaspeaks/statuses/436250677468495872</t>
  </si>
  <si>
    <t>436250299628412928</t>
  </si>
  <si>
    <t>Finally....some quantitative data on 21st century learning... #OERS14 has it all.</t>
  </si>
  <si>
    <t>Wed Feb 19 21:25:51 +0000 2014</t>
  </si>
  <si>
    <t>http://twitter.com/abbaspeaks/statuses/436250299628412928</t>
  </si>
  <si>
    <t>{"symbols":[],"urls":[],"hashtags":[{"text":"OERS14","indices":[62,69]}],"user_mentions":[]}</t>
  </si>
  <si>
    <t>436250105642225665</t>
  </si>
  <si>
    <t>Feedback for technical skills looks and feels very different from feedback for interactions and relationships #OERS14 #ResearchChat</t>
  </si>
  <si>
    <t>Wed Feb 19 21:25:04 +0000 2014</t>
  </si>
  <si>
    <t>http://twitter.com/ResearchChat/statuses/436250105642225665</t>
  </si>
  <si>
    <t>{"symbols":[],"urls":[],"hashtags":[{"text":"OERS14","indices":[110,117]},{"text":"ResearchChat","indices":[118,131]}],"user_mentions":[]}</t>
  </si>
  <si>
    <t>436249917804527617</t>
  </si>
  <si>
    <t>The Instructional rounds approach is probably not a good starting point.  Begin with the school culture.  #OERS14 #ResearchChat</t>
  </si>
  <si>
    <t>Wed Feb 19 21:24:20 +0000 2014</t>
  </si>
  <si>
    <t>http://twitter.com/ResearchChat/statuses/436249917804527617</t>
  </si>
  <si>
    <t>{"symbols":[],"urls":[],"hashtags":[{"text":"OERS14","indices":[106,113]},{"text":"ResearchChat","indices":[114,127]}],"user_mentions":[]}</t>
  </si>
  <si>
    <t>436249799013462016</t>
  </si>
  <si>
    <t>Assessment For Learning language, shared success criteria, peer-feedback and to a lesser extent self-assessment. #OERS14 #ResearchChat</t>
  </si>
  <si>
    <t>Wed Feb 19 21:23:51 +0000 2014</t>
  </si>
  <si>
    <t>http://twitter.com/ResearchChat/statuses/436249799013462016</t>
  </si>
  <si>
    <t>{"symbols":[],"urls":[],"hashtags":[{"text":"OERS14","indices":[113,120]},{"text":"ResearchChat","indices":[121,134]}],"user_mentions":[]}</t>
  </si>
  <si>
    <t>436249680033632256</t>
  </si>
  <si>
    <t>Evidence of Assessment For Learning integration in classrooms include:  #OERS14 #ResearchChat</t>
  </si>
  <si>
    <t>Wed Feb 19 21:23:23 +0000 2014</t>
  </si>
  <si>
    <t>http://twitter.com/ResearchChat/statuses/436249680033632256</t>
  </si>
  <si>
    <t>{"symbols":[],"urls":[],"hashtags":[{"text":"OERS14","indices":[72,79]},{"text":"ResearchChat","indices":[80,93]}],"user_mentions":[]}</t>
  </si>
  <si>
    <t>436249365259489282</t>
  </si>
  <si>
    <t>Teachers report greater benefits from Assessment For Learning than principals #OERS14</t>
  </si>
  <si>
    <t>Wed Feb 19 21:22:08 +0000 2014</t>
  </si>
  <si>
    <t>http://twitter.com/ResearchChat/statuses/436249365259489282</t>
  </si>
  <si>
    <t>436249242571923456</t>
  </si>
  <si>
    <t>Tchrs who use assess. for learning more effectively had greater background and more inclined to invite people into their classrooms #OERS14</t>
  </si>
  <si>
    <t>Wed Feb 19 21:21:39 +0000 2014</t>
  </si>
  <si>
    <t>http://twitter.com/ResearchChat/statuses/436249242571923456</t>
  </si>
  <si>
    <t>436248960097722369</t>
  </si>
  <si>
    <t>Technology in the class room facilitates peer coaching. Learning networks is the same as professional networks #OERS14</t>
  </si>
  <si>
    <t>Wed Feb 19 21:20:31 +0000 2014</t>
  </si>
  <si>
    <t>http://twitter.com/O3atORION/statuses/436248960097722369</t>
  </si>
  <si>
    <t>436248942528192512</t>
  </si>
  <si>
    <t>Logic Modls &amp;amp; theories of action - not a strong research design but more meaningful approach when experimental design not possible #OERS14</t>
  </si>
  <si>
    <t>Wed Feb 19 21:20:27 +0000 2014</t>
  </si>
  <si>
    <t>http://twitter.com/ResearchChat/statuses/436248942528192512</t>
  </si>
  <si>
    <t>{"symbols":[],"urls":[],"hashtags":[{"text":"OERS14","indices":[135,142]}],"user_mentions":[]}</t>
  </si>
  <si>
    <t>436248435424251906</t>
  </si>
  <si>
    <t>Logic Models - If something is working, what would it look like?  What would you see in the classroom? #OERS14</t>
  </si>
  <si>
    <t>Wed Feb 19 21:18:26 +0000 2014</t>
  </si>
  <si>
    <t>http://twitter.com/ResearchChat/statuses/436248435424251906</t>
  </si>
  <si>
    <t>{"symbols":[],"urls":[],"hashtags":[{"text":"OERS14","indices":[103,110]}],"user_mentions":[]}</t>
  </si>
  <si>
    <t>436248386975457280</t>
  </si>
  <si>
    <t>Wed Feb 19 21:18:15 +0000 2014</t>
  </si>
  <si>
    <t>http://twitter.com/DrKatinaPollock/statuses/436248386975457280</t>
  </si>
  <si>
    <t>436248194884718592</t>
  </si>
  <si>
    <t>@markwcarbone explains notion of teachers being learners and owners; a very rich way of looking at web 2.0 uptake in the classroom #OERS14</t>
  </si>
  <si>
    <t>Wed Feb 19 21:17:29 +0000 2014</t>
  </si>
  <si>
    <t>http://twitter.com/abbaspeaks/statuses/436248194884718592</t>
  </si>
  <si>
    <t>{"symbols":[],"urls":[],"hashtags":[{"text":"OERS14","indices":[131,138]}],"user_mentions":[{"id":24306537,"name":"Mark W. Carbone","indices":[0,13],"screen_name":"markwcarbone","id_str":"24306537"}]}</t>
  </si>
  <si>
    <t>436248129269420032</t>
  </si>
  <si>
    <t>What matters?  Is there ever a time when this isn't worth asking? #OERS14</t>
  </si>
  <si>
    <t>Wed Feb 19 21:17:13 +0000 2014</t>
  </si>
  <si>
    <t>http://twitter.com/ResearchChat/statuses/436248129269420032</t>
  </si>
  <si>
    <t>436247161643098112</t>
  </si>
  <si>
    <t>@markwcarbone pleasure hearing you today. Excellent engagement on thinking about web 2.0 contextually #OERS14</t>
  </si>
  <si>
    <t>Wed Feb 19 21:13:23 +0000 2014</t>
  </si>
  <si>
    <t>http://twitter.com/O3atORION/statuses/436247161643098112</t>
  </si>
  <si>
    <t>{"symbols":[],"urls":[],"hashtags":[{"text":"OERS14","indices":[102,109]}],"user_mentions":[{"id":24306537,"name":"Mark W. Carbone","indices":[0,13],"screen_name":"markwcarbone","id_str":"24306537"}]}</t>
  </si>
  <si>
    <t>436246783534960640</t>
  </si>
  <si>
    <t>Gap analysis...interesting self assessment exercise #oers14</t>
  </si>
  <si>
    <t>Wed Feb 19 21:11:52 +0000 2014</t>
  </si>
  <si>
    <t>http://twitter.com/abbaspeaks/statuses/436246783534960640</t>
  </si>
  <si>
    <t>{"symbols":[],"urls":[],"hashtags":[{"text":"oers14","indices":[52,59]}],"user_mentions":[]}</t>
  </si>
  <si>
    <t>436246605679689728</t>
  </si>
  <si>
    <t>If the technology fails...the bandwidth fails...the whole point of digital literacy fails.. @ORIONNetwork  makes sure u never fail! #OERS14</t>
  </si>
  <si>
    <t>Wed Feb 19 21:11:10 +0000 2014</t>
  </si>
  <si>
    <t>http://twitter.com/O3atORION/statuses/436246605679689728</t>
  </si>
  <si>
    <t>{"symbols":[],"urls":[],"hashtags":[{"text":"OERS14","indices":[132,139]}],"user_mentions":[{"id":114833112,"name":"ORION","indices":[92,105],"screen_name":"ORIONNetwork","id_str":"114833112"}]}</t>
  </si>
  <si>
    <t>436246549891256320</t>
  </si>
  <si>
    <t>"Yes, it’s all about the teaching and learning, but if your bandwidth fails you’re sunk." #OERS14</t>
  </si>
  <si>
    <t>Wed Feb 19 21:10:57 +0000 2014</t>
  </si>
  <si>
    <t>http://twitter.com/OhMissAcosta/statuses/436246549891256320</t>
  </si>
  <si>
    <t>{"symbols":[],"urls":[],"hashtags":[{"text":"OERS14","indices":[90,97]}],"user_mentions":[]}</t>
  </si>
  <si>
    <t>436246500620791808</t>
  </si>
  <si>
    <t>#OERS14 at an LNS session re. ethical considerations re. use of pedagogical documentation. My Q: Who might we be putting at risk?</t>
  </si>
  <si>
    <t>Wed Feb 19 21:10:45 +0000 2014</t>
  </si>
  <si>
    <t>http://twitter.com/dberrill/statuses/436246500620791808</t>
  </si>
  <si>
    <t>436246124588847104</t>
  </si>
  <si>
    <t>Listening to details on the Futures Forum project #OERS14</t>
  </si>
  <si>
    <t>Wed Feb 19 21:09:15 +0000 2014</t>
  </si>
  <si>
    <t>http://twitter.com/O3atORION/statuses/436246124588847104</t>
  </si>
  <si>
    <t>{"symbols":[],"urls":[],"hashtags":[{"text":"OERS14","indices":[50,57]}],"user_mentions":[]}</t>
  </si>
  <si>
    <t>436246037607759872</t>
  </si>
  <si>
    <t>Qualitative data has its best value when it fits with your own narrative and experience. #OERS14</t>
  </si>
  <si>
    <t>Wed Feb 19 21:08:55 +0000 2014</t>
  </si>
  <si>
    <t>http://twitter.com/ResearchChat/statuses/436246037607759872</t>
  </si>
  <si>
    <t>{"symbols":[],"urls":[],"hashtags":[{"text":"OERS14","indices":[89,96]}],"user_mentions":[]}</t>
  </si>
  <si>
    <t>436245534991327232</t>
  </si>
  <si>
    <t>Good to hear that our local teaching practices are going global...glocalization ! #OERS14</t>
  </si>
  <si>
    <t>Wed Feb 19 21:06:55 +0000 2014</t>
  </si>
  <si>
    <t>http://twitter.com/O3atORION/statuses/436245534991327232</t>
  </si>
  <si>
    <t>436244886241959936</t>
  </si>
  <si>
    <t>Come visit our @KNAER_RECRAE display at #OERS14 #KMb resources! @OISENews @westernu http://t.co/rHeC0ADVuu</t>
  </si>
  <si>
    <t>Wed Feb 19 21:04:20 +0000 2014</t>
  </si>
  <si>
    <t>http://twitter.com/CarolCampbell4/statuses/436244886241959936</t>
  </si>
  <si>
    <t>{"symbols":[],"urls":[],"hashtags":[{"text":"OERS14","indices":[40,47]},{"text":"KMb","indices":[48,52]}],"media":[{"sizes":{"small":{"w":340,"resize":"fit","h":253},"thumb":{"w":150,"resize":"crop","h":150},"medium":{"w":599,"resize":"fit","h":447},"large":{"w":1024,"resize":"fit","h":764}},"id":436244886074179584,"media_url_https":"https://pbs.twimg.com/media/Bg3aaZ2IQAAeJL1.jpg","media_url":"http://pbs.twimg.com/media/Bg3aaZ2IQAAeJL1.jpg","expanded_url":"http://twitter.com/CarolCampbell4/status/436244886241959936/photo/1","indices":[84,106],"id_str":"436244886074179584","type":"photo","display_url":"pic.twitter.com/rHeC0ADVuu","url":"http://t.co/rHeC0ADVuu"}],"user_mentions":[{"id":1020257364,"name":"KNAER-RECRAE","indices":[15,28],"screen_name":"KNAER_RECRAE","id_str":"1020257364"},{"id":120129298,"name":"OISE News","indices":[64,73],"screen_name":"OISENews","id_str":"120129298"},{"id":20601500,"name":"Western University","indices":[74,83],"screen_name":"westernu","id_str":"20601500"}]}</t>
  </si>
  <si>
    <t>436244776149843970</t>
  </si>
  <si>
    <t>Instructional Rounds - drawn from the medical model.  Collaborative, goal directed, co-plan/learn, observational #OERS14</t>
  </si>
  <si>
    <t>Wed Feb 19 21:03:54 +0000 2014</t>
  </si>
  <si>
    <t>http://twitter.com/ResearchChat/statuses/436244776149843970</t>
  </si>
  <si>
    <t>436244407604756480</t>
  </si>
  <si>
    <t>The idea of co learning to replace that of teaching and learning #OERS14</t>
  </si>
  <si>
    <t>Wed Feb 19 21:02:26 +0000 2014</t>
  </si>
  <si>
    <t>http://twitter.com/O3atORION/statuses/436244407604756480</t>
  </si>
  <si>
    <t>Presentation complete! Thanks for all of the positive comments and questions #OERS14 participants! #effective feedback</t>
  </si>
  <si>
    <t>Wed Feb 19 21:01:12 +0000 2014</t>
  </si>
  <si>
    <t>http://twitter.com/candymcewan/statuses/436244097175535616</t>
  </si>
  <si>
    <t>{"symbols":[],"urls":[],"hashtags":[{"text":"OERS14","indices":[77,84]},{"text":"effective","indices":[99,109]}],"user_mentions":[]}</t>
  </si>
  <si>
    <t>436244030977232896</t>
  </si>
  <si>
    <t>...school embedded professional learning model; classroom embedded action research model; collaborative inquiry model #OERS14 #ResearchChat</t>
  </si>
  <si>
    <t>Wed Feb 19 21:00:56 +0000 2014</t>
  </si>
  <si>
    <t>http://twitter.com/ResearchChat/statuses/436244030977232896</t>
  </si>
  <si>
    <t>{"symbols":[],"urls":[],"hashtags":[{"text":"OERS14","indices":[118,125]},{"text":"ResearchChat","indices":[126,139]}],"user_mentions":[]}</t>
  </si>
  <si>
    <t>436243949679022080</t>
  </si>
  <si>
    <t>Professional Learning models include: centralized expert led workshop models; train-the-trainer workshop model... #OERS14 #ResearchChat</t>
  </si>
  <si>
    <t>Wed Feb 19 21:00:37 +0000 2014</t>
  </si>
  <si>
    <t>http://twitter.com/ResearchChat/statuses/436243949679022080</t>
  </si>
  <si>
    <t>{"symbols":[],"urls":[],"hashtags":[{"text":"OERS14","indices":[114,121]},{"text":"ResearchChat","indices":[122,135]}],"user_mentions":[]}</t>
  </si>
  <si>
    <t>436243619725729792</t>
  </si>
  <si>
    <t>Once again, more caution against one size fits all innovation model #oers14</t>
  </si>
  <si>
    <t>Wed Feb 19 20:59:18 +0000 2014</t>
  </si>
  <si>
    <t>http://twitter.com/abbaspeaks/statuses/436243619725729792</t>
  </si>
  <si>
    <t>{"symbols":[],"urls":[],"hashtags":[{"text":"oers14","indices":[68,75]}],"user_mentions":[]}</t>
  </si>
  <si>
    <t>@KNAER_RECRAE team at #oers14 @OISENews @westernu @ShastaCH @DrKatinaPollock http://t.co/KsM1D3l5Kw</t>
  </si>
  <si>
    <t>Wed Feb 19 20:59:10 +0000 2014</t>
  </si>
  <si>
    <t>http://twitter.com/CarolCampbell4/statuses/436243585256923136</t>
  </si>
  <si>
    <t>{"symbols":[],"urls":[],"hashtags":[{"text":"oers14","indices":[22,29]}],"media":[{"sizes":{"small":{"w":340,"resize":"fit","h":253},"thumb":{"w":150,"resize":"crop","h":150},"medium":{"w":599,"resize":"fit","h":447},"large":{"w":1024,"resize":"fit","h":764}},"id":436243585118519296,"media_url_https":"https://pbs.twimg.com/media/Bg3ZOraIQAAKIWm.jpg","media_url":"http://pbs.twimg.com/media/Bg3ZOraIQAAKIWm.jpg","expanded_url":"http://twitter.com/CarolCampbell4/status/436243585256923136/photo/1","indices":[77,99],"id_str":"436243585118519296","type":"photo","display_url":"pic.twitter.com/KsM1D3l5Kw","url":"http://t.co/KsM1D3l5Kw"}],"user_mentions":[{"id":1020257364,"name":"KNAER-RECRAE","indices":[0,13],"screen_name":"KNAER_RECRAE","id_str":"1020257364"},{"id":120129298,"name":"OISE News","indices":[30,39],"screen_name":"OISENews","id_str":"120129298"},{"id":20601500,"name":"Western University","indices":[40,49],"screen_name":"westernu","id_str":"20601500"},{"id":129585627,"name":"Shasta Carr-Harris","indices":[50,59],"screen_name":"ShastaCH","id_str":"129585627"},{"id":636460073,"name":"Katina Pollock","indices":[60,76],"screen_name":"DrKatinaPollock","id_str":"636460073"}]}</t>
  </si>
  <si>
    <t>436243517737037828</t>
  </si>
  <si>
    <t>To what extent are PD or project "events" changing school cultures? How do you know?  #OERS14</t>
  </si>
  <si>
    <t>Wed Feb 19 20:58:54 +0000 2014</t>
  </si>
  <si>
    <t>http://twitter.com/ResearchChat/statuses/436243517737037828</t>
  </si>
  <si>
    <t>436242778591199232</t>
  </si>
  <si>
    <t>“Getting information off the Internet is like taking a drink from a fire hydrant” Mitchell Kapor #OERS14</t>
  </si>
  <si>
    <t>Wed Feb 19 20:55:58 +0000 2014</t>
  </si>
  <si>
    <t>http://twitter.com/OhMissAcosta/statuses/436242778591199232</t>
  </si>
  <si>
    <t>436242630872031232</t>
  </si>
  <si>
    <t>Getting information from the internet is like taking a drink from a fire hydrant... #OERS14 .. Think about it.</t>
  </si>
  <si>
    <t>Wed Feb 19 20:55:22 +0000 2014</t>
  </si>
  <si>
    <t>http://twitter.com/abbaspeaks/statuses/436242630872031232</t>
  </si>
  <si>
    <t>{"symbols":[],"urls":[],"hashtags":[{"text":"OERS14","indices":[84,91]}],"user_mentions":[]}</t>
  </si>
  <si>
    <t>436242504930054144</t>
  </si>
  <si>
    <t>RT @peachyteachy: #OERS14 Assessment should be a triage, not an autopsy. #ResearchChat</t>
  </si>
  <si>
    <t>Wed Feb 19 20:54:52 +0000 2014</t>
  </si>
  <si>
    <t>436232484368683008</t>
  </si>
  <si>
    <t>http://twitter.com/ResearchChat/statuses/436242504930054144</t>
  </si>
  <si>
    <t>{"symbols":[],"urls":[],"hashtags":[{"text":"OERS14","indices":[18,25]},{"text":"ResearchChat","indices":[73,86]}],"user_mentions":[{"id":22331267,"name":"Janet Broder","indices":[3,16],"screen_name":"peachyteachy","id_str":"22331267"}]}</t>
  </si>
  <si>
    <t>436242328575946752</t>
  </si>
  <si>
    <t>RT @O3atORION: We are working on a definition of #KMb.. Activating research. #OERS14 we like that.</t>
  </si>
  <si>
    <t>Wed Feb 19 20:54:10 +0000 2014</t>
  </si>
  <si>
    <t>http://twitter.com/CarolCampbell4/statuses/436242328575946752</t>
  </si>
  <si>
    <t>{"symbols":[],"urls":[],"hashtags":[{"text":"KMb","indices":[49,53]},{"text":"OERS14","indices":[77,84]}],"user_mentions":[{"id":40576448,"name":"O3 Collaboration","indices":[3,13],"screen_name":"O3atORION","id_str":"40576448"}]}</t>
  </si>
  <si>
    <t>436242269432078336</t>
  </si>
  <si>
    <t>RT @O3atORION: Target Audience in KMb is not a top down model. Knowledge moves in both directions.#OERS14</t>
  </si>
  <si>
    <t>Wed Feb 19 20:53:56 +0000 2014</t>
  </si>
  <si>
    <t>http://twitter.com/CarolCampbell4/statuses/436242269432078336</t>
  </si>
  <si>
    <t>{"symbols":[],"urls":[],"hashtags":[{"text":"OERS14","indices":[98,105]}],"user_mentions":[{"id":40576448,"name":"O3 Collaboration","indices":[3,13],"screen_name":"O3atORION","id_str":"40576448"}]}</t>
  </si>
  <si>
    <t>436241492949368834</t>
  </si>
  <si>
    <t>Assessment for Learning - System accountability demands and teachers' classroom practices - they aren't contrary ideas #OERS14 #ResearchChat</t>
  </si>
  <si>
    <t>Wed Feb 19 20:50:51 +0000 2014</t>
  </si>
  <si>
    <t>http://twitter.com/ResearchChat/statuses/436241492949368834</t>
  </si>
  <si>
    <t>{"symbols":[],"urls":[],"hashtags":[{"text":"OERS14","indices":[119,126]},{"text":"ResearchChat","indices":[127,140]}],"user_mentions":[]}</t>
  </si>
  <si>
    <t>436241368562683904</t>
  </si>
  <si>
    <t>Teachers come to school as learners..one implication of 21st century tools #OERS14</t>
  </si>
  <si>
    <t>Wed Feb 19 20:50:21 +0000 2014</t>
  </si>
  <si>
    <t>http://twitter.com/O3atORION/statuses/436241368562683904</t>
  </si>
  <si>
    <t>{"symbols":[],"urls":[],"hashtags":[{"text":"OERS14","indices":[75,82]}],"user_mentions":[]}</t>
  </si>
  <si>
    <t>436239980537454592</t>
  </si>
  <si>
    <t>Wed Feb 19 20:44:50 +0000 2014</t>
  </si>
  <si>
    <t>http://twitter.com/ShastaCH/statuses/436239980537454592</t>
  </si>
  <si>
    <t>436239760101617664</t>
  </si>
  <si>
    <t>lawvitorleaveit</t>
  </si>
  <si>
    <t>Wed Feb 19 20:43:58 +0000 2014</t>
  </si>
  <si>
    <t>http://pbs.twimg.com/profile_images/378800000040757815/e63c2d10f4545510116ddf108de0b0a2_normal.jpeg</t>
  </si>
  <si>
    <t>http://twitter.com/lawvitorleaveit/statuses/436239760101617664</t>
  </si>
  <si>
    <t>436239656498499584</t>
  </si>
  <si>
    <t>Off to our second workshop on 21st century teaching #OERS14</t>
  </si>
  <si>
    <t>Wed Feb 19 20:43:33 +0000 2014</t>
  </si>
  <si>
    <t>http://twitter.com/O3atORION/statuses/436239656498499584</t>
  </si>
  <si>
    <t>{"symbols":[],"urls":[],"hashtags":[{"text":"OERS14","indices":[52,59]}],"user_mentions":[]}</t>
  </si>
  <si>
    <t>436238507741569025</t>
  </si>
  <si>
    <t>RT @abbaspeaks: @ShastaCH thank you for the #KMb session today - your workshop was engaging and interactive. Very well done! #oers14</t>
  </si>
  <si>
    <t>Wed Feb 19 20:38:59 +0000 2014</t>
  </si>
  <si>
    <t>http://twitter.com/ShastaCH/statuses/436238507741569025</t>
  </si>
  <si>
    <t>{"symbols":[],"urls":[],"hashtags":[{"text":"KMb","indices":[44,48]},{"text":"oers14","indices":[125,132]}],"user_mentions":[{"id":203543496,"name":"/-\\ l i @bbas","indices":[3,14],"screen_name":"abbaspeaks","id_str":"203543496"},{"id":129585627,"name":"Shasta Carr-Harris","indices":[16,25],"screen_name":"ShastaCH","id_str":"129585627"}]}</t>
  </si>
  <si>
    <t>436238456209952769</t>
  </si>
  <si>
    <t>Wed Feb 19 20:38:47 +0000 2014</t>
  </si>
  <si>
    <t>http://twitter.com/brandy_doan/statuses/436238456209952769</t>
  </si>
  <si>
    <t>436238441710624768</t>
  </si>
  <si>
    <t>RT @CarolCampbell4: @ShastaCH &amp;amp; Kelly Bairos in action at @KNAER_RECRAE workshop #oers14 evidence-informed policy &amp;amp; practice &amp;amp; #KMb http://…</t>
  </si>
  <si>
    <t>Wed Feb 19 20:38:44 +0000 2014</t>
  </si>
  <si>
    <t>http://twitter.com/ShastaCH/statuses/436238441710624768</t>
  </si>
  <si>
    <t>{"symbols":[],"urls":[],"hashtags":[{"text":"oers14","indices":[85,92]},{"text":"KMb","indices":[139,143]}],"media":[{"sizes":{"small":{"w":340,"resize":"fit","h":253},"thumb":{"w":150,"resize":"crop","h":150},"medium":{"w":599,"resize":"fit","h":447},"large":{"w":1024,"resize":"fit","h":764}},"id":436221389423382528,"media_url_https":"https://pbs.twimg.com/media/Bg3FCuACEAA0GLA.jpg","media_url":"http://pbs.twimg.com/media/Bg3FCuACEAA0GLA.jpg","expanded_url":"http://twitter.com/CarolCampbell4/status/436221389578592256/photo/1","indices":[151,152],"id_str":"436221389423382528","type":"photo","display_url":"pic.twitter.com/zkLCs91vAD","url":"http://t.co/zkLCs91vAD"}],"user_mentions":[{"id":300645437,"name":"Carol Campbell","indices":[3,18],"screen_name":"CarolCampbell4","id_str":"300645437"},{"id":129585627,"name":"Shasta Carr-Harris","indices":[20,29],"screen_name":"ShastaCH","id_str":"129585627"},{"id":1020257364,"name":"KNAER-RECRAE","indices":[62,75],"screen_name":"KNAER_RECRAE","id_str":"1020257364"}]}</t>
  </si>
  <si>
    <t>436238274432999424</t>
  </si>
  <si>
    <t>RT @adrossis: @ShastaCH @O3atORION needs to be relevant to work in the classroom, just like  teachers lesson needs to be relevant to the st…</t>
  </si>
  <si>
    <t>Wed Feb 19 20:38:04 +0000 2014</t>
  </si>
  <si>
    <t>http://twitter.com/ShastaCH/statuses/436238274432999424</t>
  </si>
  <si>
    <t>{"symbols":[],"urls":[],"hashtags":[{"text":"OERS14","indices":[139,140]}],"user_mentions":[{"id":17095178,"name":"Anita Drossis","indices":[3,12],"screen_name":"adrossis","id_str":"17095178"},{"id":129585627,"name":"Shasta Carr-Harris","indices":[14,23],"screen_name":"ShastaCH","id_str":"129585627"},{"id":40576448,"name":"O3 Collaboration","indices":[24,34],"screen_name":"O3atORION","id_str":"40576448"}]}</t>
  </si>
  <si>
    <t>436236148952670209</t>
  </si>
  <si>
    <t>#OERS14 Dr. Elliott-Johns Perspectives on Transitions in Schooling aand Instructional Practice- Nipissing University http://t.co/pjVbNA662P</t>
  </si>
  <si>
    <t>Wed Feb 19 20:29:37 +0000 2014</t>
  </si>
  <si>
    <t>http://twitter.com/giannahelling/statuses/436236148952670209</t>
  </si>
  <si>
    <t>{"symbols":[],"urls":[],"hashtags":[{"text":"OERS14","indices":[0,7]}],"media":[{"sizes":{"small":{"w":340,"resize":"fit","h":255},"thumb":{"w":150,"resize":"crop","h":150},"large":{"w":640,"resize":"fit","h":480},"medium":{"w":600,"resize":"fit","h":450}},"id":436236148835246080,"media_url_https":"https://pbs.twimg.com/media/Bg3Sd1GCYAAzmBm.jpg","media_url":"http://pbs.twimg.com/media/Bg3Sd1GCYAAzmBm.jpg","expanded_url":"http://twitter.com/giannahelling/status/436236148952670209/photo/1","indices":[117,139],"id_str":"436236148835246080","type":"photo","display_url":"pic.twitter.com/pjVbNA662P","url":"http://t.co/pjVbNA662P"}],"user_mentions":[]}</t>
  </si>
  <si>
    <t>436236013090779136</t>
  </si>
  <si>
    <t>@ShastaCH thank you for the #KMb session today - your workshop was engaging and interactive. Very well done! #oers14</t>
  </si>
  <si>
    <t>Wed Feb 19 20:29:05 +0000 2014</t>
  </si>
  <si>
    <t>http://twitter.com/abbaspeaks/statuses/436236013090779136</t>
  </si>
  <si>
    <t>{"symbols":[],"urls":[],"hashtags":[{"text":"KMb","indices":[28,32]},{"text":"oers14","indices":[109,116]}],"user_mentions":[{"id":129585627,"name":"Shasta Carr-Harris","indices":[0,9],"screen_name":"ShastaCH","id_str":"129585627"}]}</t>
  </si>
  <si>
    <t>436234756830015489</t>
  </si>
  <si>
    <t>michsend</t>
  </si>
  <si>
    <t>RT @Anniekidder: #oers14 Important to remember when looking at PISA that many of the top "countries" are actually cities. Comparison is app…</t>
  </si>
  <si>
    <t>Wed Feb 19 20:24:05 +0000 2014</t>
  </si>
  <si>
    <t>http://pbs.twimg.com/profile_images/421685370158198784/XWAbwCk0_normal.png</t>
  </si>
  <si>
    <t>http://twitter.com/michsend/statuses/436234756830015489</t>
  </si>
  <si>
    <t>436234145409142784</t>
  </si>
  <si>
    <t>Just met with a colleague from #sociology #OERS14 ..lol how my tech life marries with academe? its complicated :P</t>
  </si>
  <si>
    <t>Wed Feb 19 20:21:39 +0000 2014</t>
  </si>
  <si>
    <t>http://twitter.com/abbaspeaks/statuses/436234145409142784</t>
  </si>
  <si>
    <t>{"symbols":[],"urls":[],"hashtags":[{"text":"sociology","indices":[31,41]},{"text":"OERS14","indices":[42,49]}],"user_mentions":[]}</t>
  </si>
  <si>
    <t>436233959626653696</t>
  </si>
  <si>
    <t>Wed Feb 19 20:20:55 +0000 2014</t>
  </si>
  <si>
    <t>http://twitter.com/abbaspeaks/statuses/436233959626653696</t>
  </si>
  <si>
    <t>#OERS14 Assessment should be a triage, not an autopsy. LOVE this quote!</t>
  </si>
  <si>
    <t>Wed Feb 19 20:15:03 +0000 2014</t>
  </si>
  <si>
    <t>http://twitter.com/peachyteachy/statuses/436232484368683008</t>
  </si>
  <si>
    <t>436231871685357568</t>
  </si>
  <si>
    <t>One lessons from #OERS14 Know that there is always something you do not know. Fascinated by the breath of discussions today!</t>
  </si>
  <si>
    <t>Wed Feb 19 20:12:37 +0000 2014</t>
  </si>
  <si>
    <t>http://twitter.com/abbaspeaks/statuses/436231871685357568</t>
  </si>
  <si>
    <t>{"symbols":[],"urls":[],"hashtags":[{"text":"OERS14","indices":[17,24]}],"user_mentions":[]}</t>
  </si>
  <si>
    <t>436231677086429184</t>
  </si>
  <si>
    <t>Wed Feb 19 20:11:51 +0000 2014</t>
  </si>
  <si>
    <t>http://twitter.com/O3atORION/statuses/436231677086429184</t>
  </si>
  <si>
    <t>436231675941384192</t>
  </si>
  <si>
    <t>http://twitter.com/abbaspeaks/statuses/436231675941384192</t>
  </si>
  <si>
    <t>436230028225810432</t>
  </si>
  <si>
    <t>Artists commissioned to help show research data working with students on math #oers14 George  Gadanisdis http://t.co/1yzvbTyoB3</t>
  </si>
  <si>
    <t>Wed Feb 19 20:05:18 +0000 2014</t>
  </si>
  <si>
    <t>http://pbs.twimg.com/profile_images/3538870985/d24bd9d1625fa95cdf7651d84891e8c3_normal.jpeg</t>
  </si>
  <si>
    <t>http://twitter.com/ACooperKMb/statuses/436230028225810432</t>
  </si>
  <si>
    <t>{"symbols":[],"urls":[],"hashtags":[{"text":"oers14","indices":[78,85]}],"media":[{"sizes":{"small":{"w":339,"resize":"fit","h":453},"thumb":{"w":150,"resize":"crop","h":150},"large":{"w":426,"resize":"fit","h":568},"medium":{"w":426,"resize":"fit","h":568}},"id":436230028079017984,"media_url_https":"https://pbs.twimg.com/media/Bg3M5jgCMAAqZ4z.jpg","media_url":"http://pbs.twimg.com/media/Bg3M5jgCMAAqZ4z.jpg","expanded_url":"http://twitter.com/ACooperKMb/status/436230028225810432/photo/1","indices":[105,127],"id_str":"436230028079017984","type":"photo","display_url":"pic.twitter.com/1yzvbTyoB3","url":"http://t.co/1yzvbTyoB3"}],"user_mentions":[]}</t>
  </si>
  <si>
    <t>436229804908879873</t>
  </si>
  <si>
    <t>Networking time...drop by our booth #OERS14</t>
  </si>
  <si>
    <t>Wed Feb 19 20:04:24 +0000 2014</t>
  </si>
  <si>
    <t>http://twitter.com/O3atORION/statuses/436229804908879873</t>
  </si>
  <si>
    <t>{"symbols":[],"urls":[],"hashtags":[{"text":"OERS14","indices":[36,43]}],"user_mentions":[]}</t>
  </si>
  <si>
    <t>436229225243090944</t>
  </si>
  <si>
    <t>Teacher self efficacy, teaching practices, and student achievement...understanding the complexities of program implementation #oers14</t>
  </si>
  <si>
    <t>Wed Feb 19 20:02:06 +0000 2014</t>
  </si>
  <si>
    <t>loc: 43.65489657,-79.38295657</t>
  </si>
  <si>
    <t>http://twitter.com/LStevens2511/statuses/436229225243090944</t>
  </si>
  <si>
    <t>436228820707078144</t>
  </si>
  <si>
    <t>I have so forgotten how to use this. #OERS14 http://t.co/NPG1AqXfa2</t>
  </si>
  <si>
    <t>Wed Feb 19 20:00:30 +0000 2014</t>
  </si>
  <si>
    <t>&lt;a href="http://instagram.com" rel="nofollow"&gt;Instagram&lt;/a&gt;</t>
  </si>
  <si>
    <t>http://twitter.com/abbaspeaks/statuses/436228820707078144</t>
  </si>
  <si>
    <t>{"symbols":[],"urls":[{"expanded_url":"http://instagram.com/p/knDw-ASxEn/","indices":[45,67],"display_url":"instagram.com/p/knDw-ASxEn/","url":"http://t.co/NPG1AqXfa2"}],"hashtags":[{"text":"OERS14","indices":[37,44]}],"user_mentions":[]}</t>
  </si>
  <si>
    <t>436228373723877376</t>
  </si>
  <si>
    <t>Thoroughly enjoyed the talk on #KMb tools with @KNAER_RECRAE  @CarolCampbell4 #OERS14 Glad we have some tools to support such work</t>
  </si>
  <si>
    <t>Wed Feb 19 19:58:43 +0000 2014</t>
  </si>
  <si>
    <t>http://twitter.com/O3atORION/statuses/436228373723877376</t>
  </si>
  <si>
    <t>{"symbols":[],"urls":[],"hashtags":[{"text":"KMb","indices":[31,35]},{"text":"OERS14","indices":[78,85]}],"user_mentions":[{"id":1020257364,"name":"KNAER-RECRAE","indices":[47,60],"screen_name":"KNAER_RECRAE","id_str":"1020257364"},{"id":300645437,"name":"Carol Campbell","indices":[62,77],"screen_name":"CarolCampbell4","id_str":"300645437"}]}</t>
  </si>
  <si>
    <t>436226640775892995</t>
  </si>
  <si>
    <t>The difference between a strategy and a tool #OERS14 #KMb discussions</t>
  </si>
  <si>
    <t>Wed Feb 19 19:51:50 +0000 2014</t>
  </si>
  <si>
    <t>http://twitter.com/abbaspeaks/statuses/436226640775892995</t>
  </si>
  <si>
    <t>{"symbols":[],"urls":[],"hashtags":[{"text":"OERS14","indices":[45,52]},{"text":"KMb","indices":[53,57]}],"user_mentions":[]}</t>
  </si>
  <si>
    <t>436225401782681600</t>
  </si>
  <si>
    <t>Discussing passive n active #KMb strategies #OERS14</t>
  </si>
  <si>
    <t>Wed Feb 19 19:46:55 +0000 2014</t>
  </si>
  <si>
    <t>http://twitter.com/O3atORION/statuses/436225401782681600</t>
  </si>
  <si>
    <t>{"symbols":[],"urls":[],"hashtags":[{"text":"KMb","indices":[28,32]},{"text":"OERS14","indices":[44,51]}],"user_mentions":[]}</t>
  </si>
  <si>
    <t>436224483683082240</t>
  </si>
  <si>
    <t>Do you do your research before you do your research...my buddy @MGrantORION  just silenced the table with his definition of KMb #OERS14</t>
  </si>
  <si>
    <t>Wed Feb 19 19:43:16 +0000 2014</t>
  </si>
  <si>
    <t>http://twitter.com/abbaspeaks/statuses/436224483683082240</t>
  </si>
  <si>
    <t>{"symbols":[],"urls":[],"hashtags":[{"text":"OERS14","indices":[128,135]}],"user_mentions":[{"id":925946222,"name":"Mark Grant","indices":[63,75],"screen_name":"MGrantORION","id_str":"925946222"}]}</t>
  </si>
  <si>
    <t>436224188014424065</t>
  </si>
  <si>
    <t>RCDSB</t>
  </si>
  <si>
    <t>RT @RogerKClarke: @RCDSB SWST Anne George giving table response on key mssg for educators on how to access and apply research. #OERS14 http…</t>
  </si>
  <si>
    <t>Wed Feb 19 19:42:05 +0000 2014</t>
  </si>
  <si>
    <t>http://pbs.twimg.com/profile_images/378800000824506304/598c2b42c964785d3c21e6321008ccf2_normal.jpeg</t>
  </si>
  <si>
    <t>http://twitter.com/RCDSB/statuses/436224188014424065</t>
  </si>
  <si>
    <t>{"symbols":[],"urls":[],"hashtags":[{"text":"OERS14","indices":[127,134]}],"media":[{"sizes":{"small":{"w":340,"resize":"fit","h":340},"thumb":{"w":150,"resize":"crop","h":150},"large":{"w":1024,"resize":"fit","h":1024},"medium":{"w":600,"resize":"fit","h":600}},"id":436223968530272257,"media_url_https":"https://pbs.twimg.com/media/Bg3HY17CEAEfcRs.jpg","media_url":"http://pbs.twimg.com/media/Bg3HY17CEAEfcRs.jpg","expanded_url":"http://twitter.com/RogerKClarke/status/436223968693862402/photo/1","indices":[139,140],"id_str":"436223968530272257","type":"photo","display_url":"pic.twitter.com/TNNUfqAnaO","url":"http://t.co/TNNUfqAnaO"}],"user_mentions":[{"id":420403872,"name":"Roger Clarke","indices":[3,16],"screen_name":"RogerKClarke","id_str":"420403872"},{"id":567528864,"name":"RCDSB","indices":[18,24],"screen_name":"RCDSB","id_str":"567528864"}]}</t>
  </si>
  <si>
    <t>436223968693862402</t>
  </si>
  <si>
    <t>@RCDSB SWST Anne George giving table response on key mssg for educators on how to access and apply research. #OERS14 http://t.co/TNNUfqAnaO</t>
  </si>
  <si>
    <t>Wed Feb 19 19:41:13 +0000 2014</t>
  </si>
  <si>
    <t>http://twitter.com/RogerKClarke/statuses/436223968693862402</t>
  </si>
  <si>
    <t>{"symbols":[],"urls":[],"hashtags":[{"text":"OERS14","indices":[109,116]}],"media":[{"sizes":{"small":{"w":340,"resize":"fit","h":340},"thumb":{"w":150,"resize":"crop","h":150},"large":{"w":1024,"resize":"fit","h":1024},"medium":{"w":600,"resize":"fit","h":600}},"id":436223968530272257,"media_url_https":"https://pbs.twimg.com/media/Bg3HY17CEAEfcRs.jpg","media_url":"http://pbs.twimg.com/media/Bg3HY17CEAEfcRs.jpg","expanded_url":"http://twitter.com/RogerKClarke/status/436223968693862402/photo/1","indices":[117,139],"id_str":"436223968530272257","type":"photo","display_url":"pic.twitter.com/TNNUfqAnaO","url":"http://t.co/TNNUfqAnaO"}],"user_mentions":[{"id":567528864,"name":"RCDSB","indices":[0,6],"screen_name":"RCDSB","id_str":"567528864"}]}</t>
  </si>
  <si>
    <t>436223537318477825</t>
  </si>
  <si>
    <t>#OERS14 this talk on target audience and KMb is awesome. Talking about when you get the target involved in your research.</t>
  </si>
  <si>
    <t>Wed Feb 19 19:39:30 +0000 2014</t>
  </si>
  <si>
    <t>http://twitter.com/abbaspeaks/statuses/436223537318477825</t>
  </si>
  <si>
    <t>436222971451936768</t>
  </si>
  <si>
    <t>Target Audience in KMb is not a top down model. Knowledge moves in both directions.#OERS14</t>
  </si>
  <si>
    <t>Wed Feb 19 19:37:15 +0000 2014</t>
  </si>
  <si>
    <t>http://twitter.com/O3atORION/statuses/436222971451936768</t>
  </si>
  <si>
    <t>436222893589270528</t>
  </si>
  <si>
    <t>"I want kids to get BETTER at this, not just be told they’re not good at it (or that they’re great at it)” #OERS14</t>
  </si>
  <si>
    <t>Wed Feb 19 19:36:57 +0000 2014</t>
  </si>
  <si>
    <t>http://twitter.com/OhMissAcosta/statuses/436222893589270528</t>
  </si>
  <si>
    <t>{"symbols":[],"urls":[],"hashtags":[{"text":"OERS14","indices":[107,114]}],"user_mentions":[]}</t>
  </si>
  <si>
    <t>436222547890569217</t>
  </si>
  <si>
    <t>RT @RogerKClarke: Moment of Pride - Eganville DPS and RCDSB Team at Ontario Research Symposium - Pedagogical Documentation! #OERS14 http://…</t>
  </si>
  <si>
    <t>Wed Feb 19 19:35:34 +0000 2014</t>
  </si>
  <si>
    <t>http://twitter.com/RCDSB/statuses/436222547890569217</t>
  </si>
  <si>
    <t>{"symbols":[],"urls":[],"hashtags":[{"text":"OERS14","indices":[124,131]}],"media":[{"sizes":{"small":{"w":340,"resize":"fit","h":340},"thumb":{"w":150,"resize":"crop","h":150},"large":{"w":1024,"resize":"fit","h":1024},"medium":{"w":600,"resize":"fit","h":600}},"id":436222308282146816,"media_url_https":"https://pbs.twimg.com/media/Bg3F4NBCIAAr7TT.jpg","media_url":"http://pbs.twimg.com/media/Bg3F4NBCIAAr7TT.jpg","expanded_url":"http://twitter.com/RogerKClarke/status/436222308483465216/photo/1","indices":[139,140],"id_str":"436222308282146816","type":"photo","display_url":"pic.twitter.com/7Clc88HQrj","url":"http://t.co/7Clc88HQrj"}],"user_mentions":[{"id":420403872,"name":"Roger Clarke","indices":[3,16],"screen_name":"RogerKClarke","id_str":"420403872"}]}</t>
  </si>
  <si>
    <t>436222308483465216</t>
  </si>
  <si>
    <t>Moment of Pride - Eganville DPS and RCDSB Team at Ontario Research Symposium - Pedagogical Documentation! #OERS14 http://t.co/7Clc88HQrj</t>
  </si>
  <si>
    <t>Wed Feb 19 19:34:37 +0000 2014</t>
  </si>
  <si>
    <t>http://twitter.com/RogerKClarke/statuses/436222308483465216</t>
  </si>
  <si>
    <t>{"symbols":[],"urls":[],"hashtags":[{"text":"OERS14","indices":[106,113]}],"media":[{"sizes":{"small":{"w":340,"resize":"fit","h":340},"thumb":{"w":150,"resize":"crop","h":150},"large":{"w":1024,"resize":"fit","h":1024},"medium":{"w":600,"resize":"fit","h":600}},"id":436222308282146816,"media_url_https":"https://pbs.twimg.com/media/Bg3F4NBCIAAr7TT.jpg","media_url":"http://pbs.twimg.com/media/Bg3F4NBCIAAr7TT.jpg","expanded_url":"http://twitter.com/RogerKClarke/status/436222308483465216/photo/1","indices":[114,136],"id_str":"436222308282146816","type":"photo","display_url":"pic.twitter.com/7Clc88HQrj","url":"http://t.co/7Clc88HQrj"}],"user_mentions":[]}</t>
  </si>
  <si>
    <t>436222062353719296</t>
  </si>
  <si>
    <t>#oers14 coping power..a program that helps students learn to self regulate emotions..km lab, HWDSB</t>
  </si>
  <si>
    <t>Wed Feb 19 19:33:38 +0000 2014</t>
  </si>
  <si>
    <t>loc: 43.65493953,-79.38298163</t>
  </si>
  <si>
    <t>http://twitter.com/LStevens2511/statuses/436222062353719296</t>
  </si>
  <si>
    <t>436221998843568128</t>
  </si>
  <si>
    <t>“Great work!”-type feedback for high-achievers does them a disservice. Platitudes don't address their learning or why they did well. #OERS14</t>
  </si>
  <si>
    <t>Wed Feb 19 19:33:23 +0000 2014</t>
  </si>
  <si>
    <t>http://twitter.com/OhMissAcosta/statuses/436221998843568128</t>
  </si>
  <si>
    <t>436221559255339009</t>
  </si>
  <si>
    <t>Research producers and users are now involved in knowledge exchange throughout research. #KMb #OERS14</t>
  </si>
  <si>
    <t>Wed Feb 19 19:31:38 +0000 2014</t>
  </si>
  <si>
    <t>http://twitter.com/adrossis/statuses/436221559255339009</t>
  </si>
  <si>
    <t>{"symbols":[],"urls":[],"hashtags":[{"text":"KMb","indices":[89,93]},{"text":"OERS14","indices":[94,101]}],"user_mentions":[]}</t>
  </si>
  <si>
    <t>436221473976766464</t>
  </si>
  <si>
    <t>RT @OhMissAcosta: "Feedback should not be an autopsy." #OERS14</t>
  </si>
  <si>
    <t>Wed Feb 19 19:31:18 +0000 2014</t>
  </si>
  <si>
    <t>http://twitter.com/giannahelling/statuses/436221473976766464</t>
  </si>
  <si>
    <t>{"symbols":[],"urls":[],"hashtags":[{"text":"OERS14","indices":[55,62]}],"user_mentions":[{"id":317175652,"name":"Alisa Acosta","indices":[3,16],"screen_name":"OhMissAcosta","id_str":"317175652"}]}</t>
  </si>
  <si>
    <t>436221446419804160</t>
  </si>
  <si>
    <t>Call it knowledge mobilizing or knowledge exchange #OERS14  philosophy to feast on...</t>
  </si>
  <si>
    <t>Wed Feb 19 19:31:12 +0000 2014</t>
  </si>
  <si>
    <t>http://twitter.com/abbaspeaks/statuses/436221446419804160</t>
  </si>
  <si>
    <t>436221389578592256</t>
  </si>
  <si>
    <t>@ShastaCH &amp;amp; Kelly Bairos in action at @KNAER_RECRAE workshop #oers14 evidence-informed policy &amp;amp; practice &amp;amp; #KMb http://t.co/zkLCs91vAD</t>
  </si>
  <si>
    <t>Wed Feb 19 19:30:58 +0000 2014</t>
  </si>
  <si>
    <t>http://twitter.com/CarolCampbell4/statuses/436221389578592256</t>
  </si>
  <si>
    <t>{"symbols":[],"urls":[],"hashtags":[{"text":"oers14","indices":[65,72]},{"text":"KMb","indices":[119,123]}],"media":[{"sizes":{"small":{"w":340,"resize":"fit","h":253},"thumb":{"w":150,"resize":"crop","h":150},"medium":{"w":599,"resize":"fit","h":447},"large":{"w":1024,"resize":"fit","h":764}},"id":436221389423382528,"media_url_https":"https://pbs.twimg.com/media/Bg3FCuACEAA0GLA.jpg","media_url":"http://pbs.twimg.com/media/Bg3FCuACEAA0GLA.jpg","expanded_url":"http://twitter.com/CarolCampbell4/status/436221389578592256/photo/1","indices":[124,146],"id_str":"436221389423382528","type":"photo","display_url":"pic.twitter.com/zkLCs91vAD","url":"http://t.co/zkLCs91vAD"}],"user_mentions":[{"id":129585627,"name":"Shasta Carr-Harris","indices":[0,9],"screen_name":"ShastaCH","id_str":"129585627"},{"id":1020257364,"name":"KNAER-RECRAE","indices":[42,55],"screen_name":"KNAER_RECRAE","id_str":"1020257364"}]}</t>
  </si>
  <si>
    <t>436221186368733184</t>
  </si>
  <si>
    <t>KMb is not a linear process .. Agreed. #OERS14</t>
  </si>
  <si>
    <t>Wed Feb 19 19:30:10 +0000 2014</t>
  </si>
  <si>
    <t>http://twitter.com/O3atORION/statuses/436221186368733184</t>
  </si>
  <si>
    <t>436220817865601024</t>
  </si>
  <si>
    <t>Wed Feb 19 19:28:42 +0000 2014</t>
  </si>
  <si>
    <t>http://twitter.com/O3atORION/statuses/436220817865601024</t>
  </si>
  <si>
    <t>436220629935591425</t>
  </si>
  <si>
    <t>"Feedback should not be an autopsy." #OERS14</t>
  </si>
  <si>
    <t>Wed Feb 19 19:27:57 +0000 2014</t>
  </si>
  <si>
    <t>http://twitter.com/OhMissAcosta/statuses/436220629935591425</t>
  </si>
  <si>
    <t>{"symbols":[],"urls":[],"hashtags":[{"text":"OERS14","indices":[37,44]}],"user_mentions":[]}</t>
  </si>
  <si>
    <t>436219887124369408</t>
  </si>
  <si>
    <t>Data hoarding as a barrier to KMb ... Another solid analysis  #OERS14</t>
  </si>
  <si>
    <t>Wed Feb 19 19:25:00 +0000 2014</t>
  </si>
  <si>
    <t>http://twitter.com/O3atORION/statuses/436219887124369408</t>
  </si>
  <si>
    <t>436219636976070657</t>
  </si>
  <si>
    <t>RT @giannahelling: #OERS14 @KNAER_RECRAE What is knowledge mobilization?  How does research inform practice and how is it informed by pract…</t>
  </si>
  <si>
    <t>Wed Feb 19 19:24:00 +0000 2014</t>
  </si>
  <si>
    <t>http://twitter.com/O3atORION/statuses/436219636976070657</t>
  </si>
  <si>
    <t>{"symbols":[],"urls":[],"hashtags":[{"text":"OERS14","indices":[19,26]}],"user_mentions":[{"id":466897873,"name":"Gianna Helling@TCDSB","indices":[3,17],"screen_name":"giannahelling","id_str":"466897873"},{"id":1020257364,"name":"KNAER-RECRAE","indices":[27,40],"screen_name":"KNAER_RECRAE","id_str":"1020257364"}]}</t>
  </si>
  <si>
    <t>436219205474463744</t>
  </si>
  <si>
    <t>I am a midwife for other peoples imagination ... Hahaha someone just defined a knowledge mobilizer as that #OERS14 #nojokes</t>
  </si>
  <si>
    <t>Wed Feb 19 19:22:17 +0000 2014</t>
  </si>
  <si>
    <t>http://twitter.com/abbaspeaks/statuses/436219205474463744</t>
  </si>
  <si>
    <t>{"symbols":[],"urls":[],"hashtags":[{"text":"OERS14","indices":[107,114]},{"text":"nojokes","indices":[115,123]}],"user_mentions":[]}</t>
  </si>
  <si>
    <t>436219121295171584</t>
  </si>
  <si>
    <t>RT @O3atORION: The role of data in achieving student success..#OERS14 Glad that our platform also has analytics to generate such data.</t>
  </si>
  <si>
    <t>Wed Feb 19 19:21:57 +0000 2014</t>
  </si>
  <si>
    <t>http://twitter.com/ORIONNetwork/statuses/436219121295171584</t>
  </si>
  <si>
    <t>{"symbols":[],"urls":[],"hashtags":[{"text":"OERS14","indices":[62,69]}],"user_mentions":[{"id":40576448,"name":"O3 Collaboration","indices":[3,13],"screen_name":"O3atORION","id_str":"40576448"}]}</t>
  </si>
  <si>
    <t>436218642343419904</t>
  </si>
  <si>
    <t>#OERS14 we are asking who is involved in the #KMB process...it is a globalized process. Like it.</t>
  </si>
  <si>
    <t>Wed Feb 19 19:20:03 +0000 2014</t>
  </si>
  <si>
    <t>http://twitter.com/abbaspeaks/statuses/436218642343419904</t>
  </si>
  <si>
    <t>{"symbols":[],"urls":[],"hashtags":[{"text":"OERS14","indices":[0,7]},{"text":"KMB","indices":[45,49]}],"user_mentions":[]}</t>
  </si>
  <si>
    <t>436218527721070592</t>
  </si>
  <si>
    <t>Wed Feb 19 19:19:36 +0000 2014</t>
  </si>
  <si>
    <t>http://twitter.com/giannahelling/statuses/436218527721070592</t>
  </si>
  <si>
    <t>436217984156065793</t>
  </si>
  <si>
    <t>#OERS14 @KNAER_RECRAE What is knowledge mobilization?  How does research inform practice and how is it informed by practice?</t>
  </si>
  <si>
    <t>Wed Feb 19 19:17:26 +0000 2014</t>
  </si>
  <si>
    <t>http://twitter.com/giannahelling/statuses/436217984156065793</t>
  </si>
  <si>
    <t>{"symbols":[],"urls":[],"hashtags":[{"text":"OERS14","indices":[0,7]}],"user_mentions":[{"id":1020257364,"name":"KNAER-RECRAE","indices":[8,21],"screen_name":"KNAER_RECRAE","id_str":"1020257364"}]}</t>
  </si>
  <si>
    <t>436217935859044353</t>
  </si>
  <si>
    <t>We are working on a definition of #KMb.. Activating research. #OERS14 we like that.</t>
  </si>
  <si>
    <t>Wed Feb 19 19:17:15 +0000 2014</t>
  </si>
  <si>
    <t>http://twitter.com/O3atORION/statuses/436217935859044353</t>
  </si>
  <si>
    <t>{"symbols":[],"urls":[],"hashtags":[{"text":"KMb","indices":[34,38]},{"text":"OERS14","indices":[62,69]}],"user_mentions":[]}</t>
  </si>
  <si>
    <t>436217220876623872</t>
  </si>
  <si>
    <t>"Effective feedback is not giving kids 500 ideas on how they can improve their work, but ONE” #OERS14</t>
  </si>
  <si>
    <t>Wed Feb 19 19:14:24 +0000 2014</t>
  </si>
  <si>
    <t>http://twitter.com/OhMissAcosta/statuses/436217220876623872</t>
  </si>
  <si>
    <t>{"symbols":[],"urls":[],"hashtags":[{"text":"OERS14","indices":[94,101]}],"user_mentions":[]}</t>
  </si>
  <si>
    <t>436217014944690176</t>
  </si>
  <si>
    <t>thanks for joining us RT @O3atORION: On our way to attend your workahop @CarolCampbell4 @KNAER_RECRAE” #OERS14</t>
  </si>
  <si>
    <t>Wed Feb 19 19:13:35 +0000 2014</t>
  </si>
  <si>
    <t>436213018293055488</t>
  </si>
  <si>
    <t>http://twitter.com/CarolCampbell4/statuses/436217014944690176</t>
  </si>
  <si>
    <t>{"symbols":[],"urls":[],"hashtags":[{"text":"OERS14","indices":[103,110]}],"user_mentions":[{"id":40576448,"name":"O3 Collaboration","indices":[25,35],"screen_name":"O3atORION","id_str":"40576448"},{"id":300645437,"name":"Carol Campbell","indices":[72,87],"screen_name":"CarolCampbell4","id_str":"300645437"},{"id":1020257364,"name":"KNAER-RECRAE","indices":[88,101],"screen_name":"KNAER_RECRAE","id_str":"1020257364"}]}</t>
  </si>
  <si>
    <t>436216602338410496</t>
  </si>
  <si>
    <t>We've started! RT @KNAER_RECRAE: Workshops starting late. Join us in trinity II! @DrKatinaPollock @CarolCampbell4  @ShastaCH  #oers14”</t>
  </si>
  <si>
    <t>Wed Feb 19 19:11:57 +0000 2014</t>
  </si>
  <si>
    <t>436213069660692481</t>
  </si>
  <si>
    <t>http://twitter.com/CarolCampbell4/statuses/436216602338410496</t>
  </si>
  <si>
    <t>{"symbols":[],"urls":[],"hashtags":[{"text":"oers14","indices":[126,133]}],"user_mentions":[{"id":1020257364,"name":"KNAER-RECRAE","indices":[18,31],"screen_name":"KNAER_RECRAE","id_str":"1020257364"},{"id":636460073,"name":"Katina Pollock","indices":[81,97],"screen_name":"DrKatinaPollock","id_str":"636460073"},{"id":300645437,"name":"Carol Campbell","indices":[98,113],"screen_name":"CarolCampbell4","id_str":"300645437"},{"id":129585627,"name":"Shasta Carr-Harris","indices":[115,124],"screen_name":"ShastaCH","id_str":"129585627"}]}</t>
  </si>
  <si>
    <t>436215949599858690</t>
  </si>
  <si>
    <t>@DrKatinaPollock excited to meet you and being today's workshop. #OERS14</t>
  </si>
  <si>
    <t>Wed Feb 19 19:09:21 +0000 2014</t>
  </si>
  <si>
    <t>http://twitter.com/O3atORION/statuses/436215949599858690</t>
  </si>
  <si>
    <t>{"symbols":[],"urls":[],"hashtags":[{"text":"OERS14","indices":[65,72]}],"user_mentions":[{"id":636460073,"name":"Katina Pollock","indices":[0,16],"screen_name":"DrKatinaPollock","id_str":"636460073"}]}</t>
  </si>
  <si>
    <t>436215065096617984</t>
  </si>
  <si>
    <t>Our first workshop on #KMb ... Building our own mobilizing plans.... Interesting. And engaging. #OERS14</t>
  </si>
  <si>
    <t>Wed Feb 19 19:05:50 +0000 2014</t>
  </si>
  <si>
    <t>http://twitter.com/O3atORION/statuses/436215065096617984</t>
  </si>
  <si>
    <t>{"symbols":[],"urls":[],"hashtags":[{"text":"KMb","indices":[22,26]},{"text":"OERS14","indices":[96,103]}],"user_mentions":[]}</t>
  </si>
  <si>
    <t>436214857403072513</t>
  </si>
  <si>
    <t>With @KNAER_RECRAE  at their #OERS14 workshop on #KMb .. Packed session.</t>
  </si>
  <si>
    <t>Wed Feb 19 19:05:01 +0000 2014</t>
  </si>
  <si>
    <t>http://twitter.com/abbaspeaks/statuses/436214857403072513</t>
  </si>
  <si>
    <t>{"symbols":[],"urls":[],"hashtags":[{"text":"OERS14","indices":[29,36]},{"text":"KMb","indices":[49,53]}],"user_mentions":[{"id":1020257364,"name":"KNAER-RECRAE","indices":[5,18],"screen_name":"KNAER_RECRAE","id_str":"1020257364"}]}</t>
  </si>
  <si>
    <t>436213955510280192</t>
  </si>
  <si>
    <t>bachtrac</t>
  </si>
  <si>
    <t>RT @_DrDi: Theme of "relationships" weaved throughout #OERS14 presentations thus far. #connection #safety</t>
  </si>
  <si>
    <t>Wed Feb 19 19:01:26 +0000 2014</t>
  </si>
  <si>
    <t>http://pbs.twimg.com/profile_images/378800000829246460/3fb795ad6f4d4bde512ae52707df0b3a_normal.jpeg</t>
  </si>
  <si>
    <t>http://twitter.com/bachtrac/statuses/436213955510280192</t>
  </si>
  <si>
    <t>{"symbols":[],"urls":[],"hashtags":[{"text":"OERS14","indices":[54,61]},{"text":"connection","indices":[86,97]},{"text":"safety","indices":[98,105]}],"user_mentions":[{"id":298888460,"name":"Diana Petrarca","indices":[3,9],"screen_name":"_DrDi","id_str":"298888460"}]}</t>
  </si>
  <si>
    <t>Workshops starting a bit late. Join us in trinity II to learn how to build a KM plan! @DrKatinaPollock @CarolCampbell4  @ShastaCH  #oers14</t>
  </si>
  <si>
    <t>Wed Feb 19 18:57:54 +0000 2014</t>
  </si>
  <si>
    <t>http://twitter.com/KNAER_RECRAE/statuses/436213069660692481</t>
  </si>
  <si>
    <t>{"symbols":[],"urls":[],"hashtags":[{"text":"oers14","indices":[131,138]}],"user_mentions":[{"id":636460073,"name":"Katina Pollock","indices":[86,102],"screen_name":"DrKatinaPollock","id_str":"636460073"},{"id":300645437,"name":"Carol Campbell","indices":[103,118],"screen_name":"CarolCampbell4","id_str":"300645437"},{"id":129585627,"name":"Shasta Carr-Harris","indices":[120,129],"screen_name":"ShastaCH","id_str":"129585627"}]}</t>
  </si>
  <si>
    <t>436213036349550594</t>
  </si>
  <si>
    <t>RT @abbaspeaks: #OERS14 oh how we so underrate the role parents play in student success...#OERS14</t>
  </si>
  <si>
    <t>Wed Feb 19 18:57:46 +0000 2014</t>
  </si>
  <si>
    <t>http://twitter.com/bachtrac/statuses/436213036349550594</t>
  </si>
  <si>
    <t>{"symbols":[],"urls":[],"hashtags":[{"text":"OERS14","indices":[16,23]},{"text":"OERS14","indices":[90,97]}],"user_mentions":[{"id":203543496,"name":"/-\\ l i @bbas","indices":[3,14],"screen_name":"abbaspeaks","id_str":"203543496"}]}</t>
  </si>
  <si>
    <t>436212288203542528</t>
  </si>
  <si>
    <t>#oers14 Kids who are Crown Wards need special attention but can 'Ensure that these kids are in the forefront of our efforts'-Fred Louws</t>
  </si>
  <si>
    <t>Wed Feb 19 18:54:48 +0000 2014</t>
  </si>
  <si>
    <t>http://twitter.com/GerriGershon/statuses/436212288203542528</t>
  </si>
  <si>
    <t>436211559199551488</t>
  </si>
  <si>
    <t>RT @CarolCampbell4: Getting ready for @KNAER_RECRAE workshop at #OERS14 sharing #KMb tools &amp;amp; strategies http://t.co/iEq6YcJpLR</t>
  </si>
  <si>
    <t>Wed Feb 19 18:51:54 +0000 2014</t>
  </si>
  <si>
    <t>http://twitter.com/KNAER_RECRAE/statuses/436211559199551488</t>
  </si>
  <si>
    <t>{"symbols":[],"urls":[],"hashtags":[{"text":"OERS14","indices":[64,71]},{"text":"KMb","indices":[80,84]}],"media":[{"sizes":{"small":{"w":340,"resize":"fit","h":253},"thumb":{"w":150,"resize":"crop","h":150},"medium":{"w":599,"resize":"fit","h":447},"large":{"w":1024,"resize":"fit","h":764}},"id":436211285307297792,"media_url_https":"https://pbs.twimg.com/media/Bg272lPCEAA3R8A.jpg","media_url":"http://pbs.twimg.com/media/Bg272lPCEAA3R8A.jpg","expanded_url":"http://twitter.com/CarolCampbell4/status/436211285529600000/photo/1","indices":[108,130],"id_str":"436211285307297792","type":"photo","display_url":"pic.twitter.com/iEq6YcJpLR","url":"http://t.co/iEq6YcJpLR"}],"user_mentions":[{"id":300645437,"name":"Carol Campbell","indices":[3,18],"screen_name":"CarolCampbell4","id_str":"300645437"},{"id":1020257364,"name":"KNAER-RECRAE","indices":[38,51],"screen_name":"KNAER_RECRAE","id_str":"1020257364"}]}</t>
  </si>
  <si>
    <t>436211285529600000</t>
  </si>
  <si>
    <t>Getting ready for @KNAER_RECRAE workshop at #OERS14 sharing #KMb tools &amp;amp; strategies http://t.co/iEq6YcJpLR</t>
  </si>
  <si>
    <t>Wed Feb 19 18:50:49 +0000 2014</t>
  </si>
  <si>
    <t>http://twitter.com/CarolCampbell4/statuses/436211285529600000</t>
  </si>
  <si>
    <t>{"symbols":[],"urls":[],"hashtags":[{"text":"OERS14","indices":[44,51]},{"text":"KMb","indices":[60,64]}],"media":[{"sizes":{"small":{"w":340,"resize":"fit","h":253},"thumb":{"w":150,"resize":"crop","h":150},"medium":{"w":599,"resize":"fit","h":447},"large":{"w":1024,"resize":"fit","h":764}},"id":436211285307297792,"media_url_https":"https://pbs.twimg.com/media/Bg272lPCEAA3R8A.jpg","media_url":"http://pbs.twimg.com/media/Bg272lPCEAA3R8A.jpg","expanded_url":"http://twitter.com/CarolCampbell4/status/436211285529600000/photo/1","indices":[88,110],"id_str":"436211285307297792","type":"photo","display_url":"pic.twitter.com/iEq6YcJpLR","url":"http://t.co/iEq6YcJpLR"}],"user_mentions":[{"id":1020257364,"name":"KNAER-RECRAE","indices":[18,31],"screen_name":"KNAER_RECRAE","id_str":"1020257364"}]}</t>
  </si>
  <si>
    <t>436211090805260288</t>
  </si>
  <si>
    <t>Theme of "relationships" weaved throughout #OERS14 presentations thus far. #connection #safety</t>
  </si>
  <si>
    <t>Wed Feb 19 18:50:03 +0000 2014</t>
  </si>
  <si>
    <t>http://twitter.com/_DrDi/statuses/436211090805260288</t>
  </si>
  <si>
    <t>{"symbols":[],"urls":[],"hashtags":[{"text":"OERS14","indices":[43,50]},{"text":"connection","indices":[75,86]},{"text":"safety","indices":[87,94]}],"user_mentions":[]}</t>
  </si>
  <si>
    <t>436210113016115200</t>
  </si>
  <si>
    <t>RT @KNAER_RECRAE: Workshop on building knowledge mobilization plans starting in ten minutes! Join us in Trinity II! #OERS14</t>
  </si>
  <si>
    <t>Wed Feb 19 18:46:10 +0000 2014</t>
  </si>
  <si>
    <t>http://twitter.com/adrossis/statuses/436210113016115200</t>
  </si>
  <si>
    <t>{"symbols":[],"urls":[],"hashtags":[{"text":"OERS14","indices":[116,123]}],"user_mentions":[{"id":1020257364,"name":"KNAER-RECRAE","indices":[3,16],"screen_name":"KNAER_RECRAE","id_str":"1020257364"}]}</t>
  </si>
  <si>
    <t>436210081911570432</t>
  </si>
  <si>
    <t>SEFLeadTCDSB</t>
  </si>
  <si>
    <t>Wed Feb 19 18:46:02 +0000 2014</t>
  </si>
  <si>
    <t>http://pbs.twimg.com/profile_images/3760549076/1876a7a8e6d083ddfd4add4b27e804f0_normal.jpeg</t>
  </si>
  <si>
    <t>http://twitter.com/SEFLeadTCDSB/statuses/436210081911570432</t>
  </si>
  <si>
    <t>436209751194894336</t>
  </si>
  <si>
    <t>Wed Feb 19 18:44:43 +0000 2014</t>
  </si>
  <si>
    <t>http://twitter.com/drcathybruce/statuses/436209751194894336</t>
  </si>
  <si>
    <t>436208788102598656</t>
  </si>
  <si>
    <t>pauldhondt</t>
  </si>
  <si>
    <t>Wed Feb 19 18:40:54 +0000 2014</t>
  </si>
  <si>
    <t>http://pbs.twimg.com/profile_images/3597554140/9d17900f8c92b17beae6e2ef7532065b_normal.jpeg</t>
  </si>
  <si>
    <t>http://twitter.com/pauldhondt/statuses/436208788102598656</t>
  </si>
  <si>
    <t>436208214859087872</t>
  </si>
  <si>
    <t>Bookworm club #OERS14 ... There is no age to when reading begins. Love this approach.</t>
  </si>
  <si>
    <t>Wed Feb 19 18:38:37 +0000 2014</t>
  </si>
  <si>
    <t>http://twitter.com/abbaspeaks/statuses/436208214859087872</t>
  </si>
  <si>
    <t>436207186210209793</t>
  </si>
  <si>
    <t>Startling..."42-44% of children in care in Ontario completed secondary school as compared with the provincial average of 83%." #oers14</t>
  </si>
  <si>
    <t>Wed Feb 19 18:34:32 +0000 2014</t>
  </si>
  <si>
    <t>http://twitter.com/AngelaMercier1/statuses/436207186210209793</t>
  </si>
  <si>
    <t>436206878016565248</t>
  </si>
  <si>
    <t>Wed Feb 19 18:33:18 +0000 2014</t>
  </si>
  <si>
    <t>http://twitter.com/adrossis/statuses/436206878016565248</t>
  </si>
  <si>
    <t>436206427422466048</t>
  </si>
  <si>
    <t>Workshop on building knowledge mobilization plans starting in ten minutes! Join us in Trinity II! #OERS14</t>
  </si>
  <si>
    <t>Wed Feb 19 18:31:31 +0000 2014</t>
  </si>
  <si>
    <t>http://twitter.com/KNAER_RECRAE/statuses/436206427422466048</t>
  </si>
  <si>
    <t>436206263811072000</t>
  </si>
  <si>
    <t>Wed Feb 19 18:30:52 +0000 2014</t>
  </si>
  <si>
    <t>http://twitter.com/lisacollimore/statuses/436206263811072000</t>
  </si>
  <si>
    <t>436206054745993216</t>
  </si>
  <si>
    <t>Great to see so many people at COPA's kiosque who are excited to receive resources about their practical application at home &amp;amp; work! #OERS14</t>
  </si>
  <si>
    <t>Wed Feb 19 18:30:02 +0000 2014</t>
  </si>
  <si>
    <t>http://twitter.com/COPAONLINE/statuses/436206054745993216</t>
  </si>
  <si>
    <t>{"symbols":[],"urls":[],"hashtags":[{"text":"OERS14","indices":[137,144]}],"user_mentions":[]}</t>
  </si>
  <si>
    <t>436206018393952256</t>
  </si>
  <si>
    <t>#OERS14 oh how we so underrate the role parents play in student success...#OERS14</t>
  </si>
  <si>
    <t>Wed Feb 19 18:29:53 +0000 2014</t>
  </si>
  <si>
    <t>http://twitter.com/abbaspeaks/statuses/436206018393952256</t>
  </si>
  <si>
    <t>{"symbols":[],"urls":[],"hashtags":[{"text":"OERS14","indices":[0,7]},{"text":"OERS14","indices":[74,81]}],"user_mentions":[]}</t>
  </si>
  <si>
    <t>436205972533440512</t>
  </si>
  <si>
    <t>#OERS14 Children in Youth Services- sometimes what they need most is a caring adult</t>
  </si>
  <si>
    <t>Wed Feb 19 18:29:42 +0000 2014</t>
  </si>
  <si>
    <t>http://twitter.com/giannahelling/statuses/436205972533440512</t>
  </si>
  <si>
    <t>436205779436072960</t>
  </si>
  <si>
    <t>Wed Feb 19 18:28:56 +0000 2014</t>
  </si>
  <si>
    <t>http://twitter.com/ACooperKMb/statuses/436205779436072960</t>
  </si>
  <si>
    <t>436204978063953920</t>
  </si>
  <si>
    <t>The role of data in achieving student success..#OERS14 Glad that our platform also has analytics to generate such data.</t>
  </si>
  <si>
    <t>Wed Feb 19 18:25:45 +0000 2014</t>
  </si>
  <si>
    <t>http://twitter.com/O3atORION/statuses/436204978063953920</t>
  </si>
  <si>
    <t>436203278917828608</t>
  </si>
  <si>
    <t>Back post lunch #OERS14 .. Learning about promising practices towards student success</t>
  </si>
  <si>
    <t>Wed Feb 19 18:19:00 +0000 2014</t>
  </si>
  <si>
    <t>http://twitter.com/O3atORION/statuses/436203278917828608</t>
  </si>
  <si>
    <t>{"symbols":[],"urls":[],"hashtags":[{"text":"OERS14","indices":[16,23]}],"user_mentions":[]}</t>
  </si>
  <si>
    <t>436200933219774466</t>
  </si>
  <si>
    <t>joeyreading</t>
  </si>
  <si>
    <t>#OERS14</t>
  </si>
  <si>
    <t>Wed Feb 19 18:09:41 +0000 2014</t>
  </si>
  <si>
    <t>http://pbs.twimg.com/profile_images/378800000575274385/6bb6db6a988a196572f3382c29a86c2c_normal.jpeg</t>
  </si>
  <si>
    <t>http://twitter.com/joeyreading/statuses/436200933219774466</t>
  </si>
  <si>
    <t>436199888788160512</t>
  </si>
  <si>
    <t>PhillipaMyers</t>
  </si>
  <si>
    <t>Wed Feb 19 18:05:32 +0000 2014</t>
  </si>
  <si>
    <t>http://pbs.twimg.com/profile_images/378800000726061205/1e53b056d160a532fc1ae4c335e468b6_normal.jpeg</t>
  </si>
  <si>
    <t>http://twitter.com/PhillipaMyers/statuses/436199888788160512</t>
  </si>
  <si>
    <t>436199113814573057</t>
  </si>
  <si>
    <t>Lammer13</t>
  </si>
  <si>
    <t>Wed Feb 19 18:02:27 +0000 2014</t>
  </si>
  <si>
    <t>http://pbs.twimg.com/profile_images/378800000281282691/6f5021558faab347554266248cafea61_normal.jpeg</t>
  </si>
  <si>
    <t>http://twitter.com/Lammer13/statuses/436199113814573057</t>
  </si>
  <si>
    <t>436198434211500032</t>
  </si>
  <si>
    <t>RT @_DrDi: Very articulate and insightful student speaker on the #OERS14 panel -"mobilizing evidence as a catalyst for learning"</t>
  </si>
  <si>
    <t>Wed Feb 19 17:59:45 +0000 2014</t>
  </si>
  <si>
    <t>http://twitter.com/LieselKnaack/statuses/436198434211500032</t>
  </si>
  <si>
    <t>{"symbols":[],"urls":[],"hashtags":[{"text":"OERS14","indices":[65,72]}],"user_mentions":[{"id":298888460,"name":"Diana Petrarca","indices":[3,9],"screen_name":"_DrDi","id_str":"298888460"}]}</t>
  </si>
  <si>
    <t>436194033317064705</t>
  </si>
  <si>
    <t>ginrob_pt</t>
  </si>
  <si>
    <t>Wed Feb 19 17:42:16 +0000 2014</t>
  </si>
  <si>
    <t>&lt;a href="http://www.echofon.com/" rel="nofollow"&gt;Echofon&lt;/a&gt;</t>
  </si>
  <si>
    <t>http://pbs.twimg.com/profile_images/1189065661/ginrob_pt_normal.jpg</t>
  </si>
  <si>
    <t>http://twitter.com/ginrob_pt/statuses/436194033317064705</t>
  </si>
  <si>
    <t>436193963821633536</t>
  </si>
  <si>
    <t>Wed Feb 19 17:41:59 +0000 2014</t>
  </si>
  <si>
    <t>http://twitter.com/O3atORION/statuses/436193963821633536</t>
  </si>
  <si>
    <t>436193957500813312</t>
  </si>
  <si>
    <t>Wed Feb 19 17:41:58 +0000 2014</t>
  </si>
  <si>
    <t>http://twitter.com/abbaspeaks/statuses/436193957500813312</t>
  </si>
  <si>
    <t>436193905973813248</t>
  </si>
  <si>
    <t>We also have our Director @emoyer2009  at our desk! Looking forward to lunch time discussions! #OERS14</t>
  </si>
  <si>
    <t>Wed Feb 19 17:41:45 +0000 2014</t>
  </si>
  <si>
    <t>http://twitter.com/O3atORION/statuses/436193905973813248</t>
  </si>
  <si>
    <t>{"symbols":[],"urls":[],"hashtags":[{"text":"OERS14","indices":[95,102]}],"user_mentions":[{"id":29981187,"name":"Elizabeth Moyer","indices":[26,37],"screen_name":"emoyer2009","id_str":"29981187"}]}</t>
  </si>
  <si>
    <t>My Professional Development (PD) today means following the very interesting Tweets from the Ontario Education Research Symposium.  #oers14</t>
  </si>
  <si>
    <t>Wed Feb 19 17:33:56 +0000 2014</t>
  </si>
  <si>
    <t>http://twitter.com/westernulibsEDU/statuses/436191936362610689</t>
  </si>
  <si>
    <t>{"symbols":[],"urls":[],"hashtags":[{"text":"oers14","indices":[131,138]}],"user_mentions":[]}</t>
  </si>
  <si>
    <t>436191355711148033</t>
  </si>
  <si>
    <t>Wed Feb 19 17:31:37 +0000 2014</t>
  </si>
  <si>
    <t>http://twitter.com/O3atORION/statuses/436191355711148033</t>
  </si>
  <si>
    <t>436191283150094336</t>
  </si>
  <si>
    <t>RT @adrossis: Bruce Ferguson
Educators are responsible for education and well-being.  But what does “well-being” mean? #OERS14</t>
  </si>
  <si>
    <t>Wed Feb 19 17:31:20 +0000 2014</t>
  </si>
  <si>
    <t>http://twitter.com/westernulibsEDU/statuses/436191283150094336</t>
  </si>
  <si>
    <t>{"symbols":[],"urls":[],"hashtags":[{"text":"OERS14","indices":[119,126]}],"user_mentions":[{"id":17095178,"name":"Anita Drossis","indices":[3,12],"screen_name":"adrossis","id_str":"17095178"}]}</t>
  </si>
  <si>
    <t>436191120742436865</t>
  </si>
  <si>
    <t>RT @KNAER_RECRAE: KNAER plenary talk by @DrKatinaPollock and @CarolCampbell4  right now! #oers14</t>
  </si>
  <si>
    <t>Wed Feb 19 17:30:41 +0000 2014</t>
  </si>
  <si>
    <t>http://twitter.com/westernulibsEDU/statuses/436191120742436865</t>
  </si>
  <si>
    <t>{"symbols":[],"urls":[],"hashtags":[{"text":"oers14","indices":[89,96]}],"user_mentions":[{"id":1020257364,"name":"KNAER-RECRAE","indices":[3,16],"screen_name":"KNAER_RECRAE","id_str":"1020257364"},{"id":636460073,"name":"Katina Pollock","indices":[40,56],"screen_name":"DrKatinaPollock","id_str":"636460073"},{"id":300645437,"name":"Carol Campbell","indices":[61,76],"screen_name":"CarolCampbell4","id_str":"300645437"}]}</t>
  </si>
  <si>
    <t>436190995630542848</t>
  </si>
  <si>
    <t>Wed Feb 19 17:30:12 +0000 2014</t>
  </si>
  <si>
    <t>http://twitter.com/westernulibsEDU/statuses/436190995630542848</t>
  </si>
  <si>
    <t>436190812595318784</t>
  </si>
  <si>
    <t>RT @GerriGershon: #oers14 Carol Campbell &amp;amp;Katrina Pollack talking about KNAER agreement of 3 jurisdictions. Supports 44 projects http://t.c…</t>
  </si>
  <si>
    <t>Wed Feb 19 17:29:28 +0000 2014</t>
  </si>
  <si>
    <t>http://twitter.com/westernulibsEDU/statuses/436190812595318784</t>
  </si>
  <si>
    <t>{"symbols":[],"urls":[{"expanded_url":"http://www.knaer-recrae.ca","indices":[143,144],"display_url":"knaer-recrae.ca","url":"http://t.co/kHaMZ9jmMl"}],"hashtags":[{"text":"oers14","indices":[18,25]}],"user_mentions":[{"id":50501959,"name":"Gerri Gershon","indices":[3,16],"screen_name":"GerriGershon","id_str":"50501959"}]}</t>
  </si>
  <si>
    <t>436190689073045504</t>
  </si>
  <si>
    <t>Wed Feb 19 17:28:59 +0000 2014</t>
  </si>
  <si>
    <t>http://twitter.com/westernulibsEDU/statuses/436190689073045504</t>
  </si>
  <si>
    <t>436190148146245632</t>
  </si>
  <si>
    <t>RT @TVDSB_RandA: @TVDSB_RandA Safe Schools poster at #OERS14 http://t.co/bURncs78xA</t>
  </si>
  <si>
    <t>Wed Feb 19 17:26:50 +0000 2014</t>
  </si>
  <si>
    <t>http://twitter.com/westernulibsEDU/statuses/436190148146245632</t>
  </si>
  <si>
    <t>{"symbols":[],"urls":[],"hashtags":[{"text":"OERS14","indices":[53,60]}],"media":[{"sizes":{"small":{"w":340,"resize":"fit","h":253},"thumb":{"w":150,"resize":"crop","h":150},"medium":{"w":598,"resize":"fit","h":447},"large":{"w":1023,"resize":"fit","h":764}},"id":436180672588156928,"media_url_https":"https://pbs.twimg.com/media/Bg2gAr-CEAAqEsv.jpg","media_url":"http://pbs.twimg.com/media/Bg2gAr-CEAAqEsv.jpg","expanded_url":"http://twitter.com/TVDSB_RandA/status/436180672894345216/photo/1","indices":[61,83],"id_str":"436180672588156928","type":"photo","display_url":"pic.twitter.com/bURncs78xA","url":"http://t.co/bURncs78xA"}],"user_mentions":[{"id":1673882262,"name":"TVDSB R\u0026A","indices":[3,15],"screen_name":"TVDSB_RandA","id_str":"1673882262"},{"id":1673882262,"name":"TVDSB R\u0026A","indices":[17,29],"screen_name":"TVDSB_RandA","id_str":"1673882262"}]}</t>
  </si>
  <si>
    <t>436189533282267136</t>
  </si>
  <si>
    <t>Completely agree with @susanmdrake about brilliant teacher networks on Twitter #OERS14 @KNAER_RECRAE #KMb</t>
  </si>
  <si>
    <t>Wed Feb 19 17:24:23 +0000 2014</t>
  </si>
  <si>
    <t>http://twitter.com/CarolCampbell4/statuses/436189533282267136</t>
  </si>
  <si>
    <t>{"symbols":[],"urls":[],"hashtags":[{"text":"OERS14","indices":[79,86]},{"text":"KMb","indices":[101,105]}],"user_mentions":[{"id":229533294,"name":"Susan Drake","indices":[22,34],"screen_name":"susanmdrake","id_str":"229533294"},{"id":1020257364,"name":"KNAER-RECRAE","indices":[87,100],"screen_name":"KNAER_RECRAE","id_str":"1020257364"}]}</t>
  </si>
  <si>
    <t>436189267639812097</t>
  </si>
  <si>
    <t>Wed Feb 19 17:23:20 +0000 2014</t>
  </si>
  <si>
    <t>http://twitter.com/adrossis/statuses/436189267639812097</t>
  </si>
  <si>
    <t>436189028409688064</t>
  </si>
  <si>
    <t>3) what should I do - if the action requires additional training or special purchases it will be set aside http://t.co/Yy9AkQeVef #OERS14</t>
  </si>
  <si>
    <t>Wed Feb 19 17:22:23 +0000 2014</t>
  </si>
  <si>
    <t>http://twitter.com/ResearchChat/statuses/436189028409688064</t>
  </si>
  <si>
    <t>{"symbols":[],"urls":[{"expanded_url":"http://ow.ly/tN12p","indices":[107,129],"display_url":"ow.ly/tN12p","url":"http://t.co/Yy9AkQeVef"}],"hashtags":[{"text":"OERS14","indices":[130,137]}],"user_mentions":[]}</t>
  </si>
  <si>
    <t>436188650414415872</t>
  </si>
  <si>
    <t>Empowering and engaging teachers through "research literacy". Well-said! #oers14</t>
  </si>
  <si>
    <t>Wed Feb 19 17:20:52 +0000 2014</t>
  </si>
  <si>
    <t>http://twitter.com/brandy_doan/statuses/436188650414415872</t>
  </si>
  <si>
    <t>{"symbols":[],"urls":[],"hashtags":[{"text":"oers14","indices":[73,80]}],"user_mentions":[]}</t>
  </si>
  <si>
    <t>436188528922226689</t>
  </si>
  <si>
    <t>Research shared with teachers should connect to three questions: 1) how is it better for students.. 2) how is it better for teachers #OERS14</t>
  </si>
  <si>
    <t>Wed Feb 19 17:20:23 +0000 2014</t>
  </si>
  <si>
    <t>http://twitter.com/ResearchChat/statuses/436188528922226689</t>
  </si>
  <si>
    <t>436188446156423168</t>
  </si>
  <si>
    <t>RT @O3atORION @brandy_doan great point #OERS14 do drop by @ORIONNetwork booth..we've got some solutions and examples of this.</t>
  </si>
  <si>
    <t>Wed Feb 19 17:20:04 +0000 2014</t>
  </si>
  <si>
    <t>http://twitter.com/ORIONNetwork/statuses/436188446156423168</t>
  </si>
  <si>
    <t>{"symbols":[],"urls":[],"hashtags":[{"text":"OERS14","indices":[39,46]}],"user_mentions":[{"id":40576448,"name":"O3 Collaboration","indices":[3,13],"screen_name":"O3atORION","id_str":"40576448"},{"id":2180447343,"name":"Brandy","indices":[14,26],"screen_name":"brandy_doan","id_str":"2180447343"},{"id":114833112,"name":"ORION","indices":[58,71],"screen_name":"ORIONNetwork","id_str":"114833112"}]}</t>
  </si>
  <si>
    <t>436188340295970816</t>
  </si>
  <si>
    <t>Flip the question: What are the messages you would give to researchers regarding how to make their research accessible to educators #OERS14</t>
  </si>
  <si>
    <t>Wed Feb 19 17:19:38 +0000 2014</t>
  </si>
  <si>
    <t>http://twitter.com/OhMissAcosta/statuses/436188340295970816</t>
  </si>
  <si>
    <t>436188280560693249</t>
  </si>
  <si>
    <t>#OERS14 Question: "What are three key messages you would give to educators regarding how to access and apply research and evidence?"</t>
  </si>
  <si>
    <t>Wed Feb 19 17:19:24 +0000 2014</t>
  </si>
  <si>
    <t>http://twitter.com/OhMissAcosta/statuses/436188280560693249</t>
  </si>
  <si>
    <t>436187317233926145</t>
  </si>
  <si>
    <t>RT @Anniekidder: #oers14 Avvisati from OECD says if it doesn't get measured it doesn't get taught or valued.</t>
  </si>
  <si>
    <t>Wed Feb 19 17:15:35 +0000 2014</t>
  </si>
  <si>
    <t>http://twitter.com/LStevens2511/statuses/436187317233926145</t>
  </si>
  <si>
    <t>436187224720556032</t>
  </si>
  <si>
    <t>Are you at #OERS14 today? Drop by our booth with @O3atORION &amp;amp; @MGrantORION to say hello! http://t.co/0mUZkGDuSW</t>
  </si>
  <si>
    <t>Wed Feb 19 17:15:13 +0000 2014</t>
  </si>
  <si>
    <t>http://twitter.com/ORIONNetwork/statuses/436187224720556032</t>
  </si>
  <si>
    <t>{"symbols":[],"urls":[],"hashtags":[{"text":"OERS14","indices":[11,18]}],"media":[{"sizes":{"small":{"w":340,"resize":"fit","h":453},"thumb":{"w":150,"resize":"crop","h":150},"medium":{"w":600,"resize":"fit","h":800},"large":{"w":1024,"resize":"fit","h":1365}},"media_url":"http://pbs.twimg.com/media/BgyIeGgCcAAu-AT.jpg","type":"photo","display_url":"pic.twitter.com/0mUZkGDuSW","url":"http://t.co/0mUZkGDuSW","id":435873314670538752,"media_url_https":"https://pbs.twimg.com/media/BgyIeGgCcAAu-AT.jpg","expanded_url":"http://twitter.com/O3atORION/status/435873315186421760/photo/1","source_status_id_str":"435873315186421760","indices":[93,115],"source_status_id":435873315186421760,"id_str":"435873314670538752"}],"user_mentions":[{"id":40576448,"name":"O3 Collaboration","indices":[49,59],"screen_name":"O3atORION","id_str":"40576448"},{"id":925946222,"name":"Mark Grant","indices":[66,78],"screen_name":"MGrantORION","id_str":"925946222"}]}</t>
  </si>
  <si>
    <t>436187155560296448</t>
  </si>
  <si>
    <t>Wed Feb 19 17:14:56 +0000 2014</t>
  </si>
  <si>
    <t>http://twitter.com/AngelaMercier1/statuses/436187155560296448</t>
  </si>
  <si>
    <t>436186996264824832</t>
  </si>
  <si>
    <t>@ShastaCH @O3atORION needs to be relevant to work in the classroom, just like  teachers lesson needs to be relevant to the student. #OERS14</t>
  </si>
  <si>
    <t>Wed Feb 19 17:14:18 +0000 2014</t>
  </si>
  <si>
    <t>436184652206718977</t>
  </si>
  <si>
    <t>http://twitter.com/adrossis/statuses/436186996264824832</t>
  </si>
  <si>
    <t>{"symbols":[],"urls":[],"hashtags":[{"text":"OERS14","indices":[132,139]}],"user_mentions":[{"id":129585627,"name":"Shasta Carr-Harris","indices":[0,9],"screen_name":"ShastaCH","id_str":"129585627"},{"id":40576448,"name":"O3 Collaboration","indices":[10,20],"screen_name":"O3atORION","id_str":"40576448"}]}</t>
  </si>
  <si>
    <t>436186650415472640</t>
  </si>
  <si>
    <t>RT @OhMissAcosta: School Board-University Research Exchange (SURE): Platform for researchers, teachers, &amp;amp; admins to collaborate http://t.co…</t>
  </si>
  <si>
    <t>Wed Feb 19 17:12:56 +0000 2014</t>
  </si>
  <si>
    <t>http://twitter.com/ShastaCH/statuses/436186650415472640</t>
  </si>
  <si>
    <t>{"symbols":[],"urls":[{"expanded_url":"http://surenetwork.ca/","indices":[143,144],"display_url":"surenetwork.ca","url":"http://t.co/HzV8M7Zp6W"}],"hashtags":[{"text":"OERS14","indices":[143,144]}],"user_mentions":[{"id":317175652,"name":"Alisa Acosta","indices":[3,16],"screen_name":"OhMissAcosta","id_str":"317175652"}]}</t>
  </si>
  <si>
    <t>436185334502944768</t>
  </si>
  <si>
    <t>RT @LynneCharette: Dr. Avvisati reviewing findings of PISA 2012: Evaluating School Systems to Improve Education #oers14 http://t.co/jaVC3OR…</t>
  </si>
  <si>
    <t>Wed Feb 19 17:07:42 +0000 2014</t>
  </si>
  <si>
    <t>http://twitter.com/ShastaCH/statuses/436185334502944768</t>
  </si>
  <si>
    <t>{"symbols":[],"urls":[],"hashtags":[{"text":"oers14","indices":[112,119]}],"media":[{"sizes":{"thumb":{"w":150,"resize":"crop","h":150},"small":{"w":340,"resize":"fit","h":455},"large":{"w":764,"resize":"fit","h":1024},"medium":{"w":599,"resize":"fit","h":804}},"id":436142973156593664,"media_url_https":"https://pbs.twimg.com/media/Bg19uSpIEAA2-Ig.jpg","media_url":"http://pbs.twimg.com/media/Bg19uSpIEAA2-Ig.jpg","expanded_url":"http://twitter.com/LynneCharette/status/436142973353734144/photo/1","indices":[139,140],"id_str":"436142973156593664","type":"photo","display_url":"pic.twitter.com/jaVC3ORH61","url":"http://t.co/jaVC3ORH61"}],"user_mentions":[{"id":886967161,"name":"Lynne Charette","indices":[3,17],"screen_name":"LynneCharette","id_str":"886967161"}]}</t>
  </si>
  <si>
    <t>436185156160733184</t>
  </si>
  <si>
    <t>RT @KNAER_RECRAE: We're all set up at #OERS14! Come visit us if you're here http://t.co/MMK3D8JhNK</t>
  </si>
  <si>
    <t>Wed Feb 19 17:06:59 +0000 2014</t>
  </si>
  <si>
    <t>http://twitter.com/ShastaCH/statuses/436185156160733184</t>
  </si>
  <si>
    <t>{"symbols":[],"urls":[],"hashtags":[{"text":"OERS14","indices":[38,45]}],"media":[{"sizes":{"thumb":{"w":150,"resize":"crop","h":150},"small":{"w":340,"resize":"fit","h":276},"medium":{"w":599,"resize":"fit","h":488},"large":{"w":1024,"resize":"fit","h":833}},"id":436130031916417024,"media_url_https":"https://pbs.twimg.com/media/Bg1x9AxCAAArJJD.jpg","media_url":"http://pbs.twimg.com/media/Bg1x9AxCAAArJJD.jpg","expanded_url":"http://twitter.com/KNAER_RECRAE/status/436130032075808768/photo/1","indices":[76,98],"id_str":"436130031916417024","type":"photo","display_url":"pic.twitter.com/MMK3D8JhNK","url":"http://t.co/MMK3D8JhNK"}],"user_mentions":[{"id":1020257364,"name":"KNAER-RECRAE","indices":[3,16],"screen_name":"KNAER_RECRAE","id_str":"1020257364"}]}</t>
  </si>
  <si>
    <t>436185063646961664</t>
  </si>
  <si>
    <t>RT @ResearchChat: Gender gap (girls lower mathematics performance, boys lower literacy performance) persists in the 2012 PISA results #OERS…</t>
  </si>
  <si>
    <t>Wed Feb 19 17:06:37 +0000 2014</t>
  </si>
  <si>
    <t>http://twitter.com/ShastaCH/statuses/436185063646961664</t>
  </si>
  <si>
    <t>{"symbols":[],"urls":[],"hashtags":[{"text":"OERS14","indices":[134,140]}],"user_mentions":[{"id":30002337,"name":"Chris Conley","indices":[3,16],"screen_name":"ResearchChat","id_str":"30002337"}]}</t>
  </si>
  <si>
    <t>436185037587755008</t>
  </si>
  <si>
    <t>@ResearchChat i think challenge feeds into collaboration...except when collaboration becomes a challenge itself! #overthinking? #OERS14</t>
  </si>
  <si>
    <t>Wed Feb 19 17:06:31 +0000 2014</t>
  </si>
  <si>
    <t>436183825895682048</t>
  </si>
  <si>
    <t>http://twitter.com/abbaspeaks/statuses/436185037587755008</t>
  </si>
  <si>
    <t>{"symbols":[],"urls":[],"hashtags":[{"text":"overthinking","indices":[113,126]},{"text":"OERS14","indices":[128,135]}],"user_mentions":[{"id":30002337,"name":"Chris Conley","indices":[0,13],"screen_name":"ResearchChat","id_str":"30002337"}]}</t>
  </si>
  <si>
    <t>436184848156602368</t>
  </si>
  <si>
    <t>hali_cats</t>
  </si>
  <si>
    <t>RT @O3atORION: @MGrantORION  at our booth. We will be here all of tomorrow and the day after ! #OERS14 http://t.co/gbbUISGTHI</t>
  </si>
  <si>
    <t>Wed Feb 19 17:05:46 +0000 2014</t>
  </si>
  <si>
    <t>http://pbs.twimg.com/profile_images/378800000823109867/9d0220e784712b73a12a98c48f071abb_normal.jpeg</t>
  </si>
  <si>
    <t>http://twitter.com/hali_cats/statuses/436184848156602368</t>
  </si>
  <si>
    <t>{"symbols":[],"urls":[],"hashtags":[{"text":"OERS14","indices":[95,102]}],"media":[{"sizes":{"small":{"w":340,"resize":"fit","h":453},"thumb":{"w":150,"resize":"crop","h":150},"medium":{"w":600,"resize":"fit","h":800},"large":{"w":1024,"resize":"fit","h":1365}},"id":435873314670538752,"media_url_https":"https://pbs.twimg.com/media/BgyIeGgCcAAu-AT.jpg","media_url":"http://pbs.twimg.com/media/BgyIeGgCcAAu-AT.jpg","expanded_url":"http://twitter.com/O3atORION/status/435873315186421760/photo/1","indices":[103,125],"id_str":"435873314670538752","type":"photo","display_url":"pic.twitter.com/gbbUISGTHI","url":"http://t.co/gbbUISGTHI"}],"user_mentions":[{"id":40576448,"name":"O3 Collaboration","indices":[3,13],"screen_name":"O3atORION","id_str":"40576448"},{"id":925946222,"name":"Mark Grant","indices":[15,27],"screen_name":"MGrantORION","id_str":"925946222"}]}</t>
  </si>
  <si>
    <t>436184774118752256</t>
  </si>
  <si>
    <t>hardyfd</t>
  </si>
  <si>
    <t>Wed Feb 19 17:05:28 +0000 2014</t>
  </si>
  <si>
    <t>http://pbs.twimg.com/profile_images/378800000353070568/eb2228730d150bc79fb2a21e0247bb0d_normal.png</t>
  </si>
  <si>
    <t>http://twitter.com/hardyfd/statuses/436184774118752256</t>
  </si>
  <si>
    <t>436184685454974976</t>
  </si>
  <si>
    <t>Wed Feb 19 17:05:07 +0000 2014</t>
  </si>
  <si>
    <t>http://twitter.com/O3atORION/statuses/436184685454974976</t>
  </si>
  <si>
    <t>#OERS14 #KMb Question: What are three key messages you would give to educators regarding how to access and apply research evidence?</t>
  </si>
  <si>
    <t>Wed Feb 19 17:04:59 +0000 2014</t>
  </si>
  <si>
    <t>loc: 43.6548738,-79.38297673</t>
  </si>
  <si>
    <t>http://twitter.com/ShastaCH/statuses/436184652206718977</t>
  </si>
  <si>
    <t>{"symbols":[],"urls":[],"hashtags":[{"text":"OERS14","indices":[0,7]},{"text":"KMb","indices":[8,12]}],"user_mentions":[]}</t>
  </si>
  <si>
    <t>436184208856203265</t>
  </si>
  <si>
    <t>#oers14 to move towards empirically supported practices, we need more randomized controlled trials in educational research.</t>
  </si>
  <si>
    <t>Wed Feb 19 17:03:13 +0000 2014</t>
  </si>
  <si>
    <t>loc: 43.65492915,-79.38298121</t>
  </si>
  <si>
    <t>436183430829977600</t>
  </si>
  <si>
    <t>http://twitter.com/LStevens2511/statuses/436184208856203265</t>
  </si>
  <si>
    <t>Problems or Challenges?  Does challenge suggest a more collaborative approach or am I overthinking it? #OERS14 #ResearchChat</t>
  </si>
  <si>
    <t>Wed Feb 19 17:01:42 +0000 2014</t>
  </si>
  <si>
    <t>http://twitter.com/ResearchChat/statuses/436183825895682048</t>
  </si>
  <si>
    <t>{"symbols":[],"urls":[],"hashtags":[{"text":"OERS14","indices":[103,110]},{"text":"ResearchChat","indices":[111,124]}],"user_mentions":[]}</t>
  </si>
  <si>
    <t>436183745431752704</t>
  </si>
  <si>
    <t>Anniekidder</t>
  </si>
  <si>
    <t>#OERS14 Education research suffers from "if a tree falls in the forest &amp;amp; no one hears..." problem. Too little focus on communication out.</t>
  </si>
  <si>
    <t>Wed Feb 19 17:01:23 +0000 2014</t>
  </si>
  <si>
    <t>loc: 43.65534,-79.38315</t>
  </si>
  <si>
    <t>http://pbs.twimg.com/profile_images/1810925746/Annie_Photo_shoot_November_2011_Web_normal.jpg</t>
  </si>
  <si>
    <t>http://twitter.com/Anniekidder/statuses/436183745431752704</t>
  </si>
  <si>
    <t>436183633070526464</t>
  </si>
  <si>
    <t>Wed Feb 19 17:00:56 +0000 2014</t>
  </si>
  <si>
    <t>http://twitter.com/adrossis/statuses/436183633070526464</t>
  </si>
  <si>
    <t>436183582789222400</t>
  </si>
  <si>
    <t>dave_shieldsd</t>
  </si>
  <si>
    <t>Wed Feb 19 17:00:44 +0000 2014</t>
  </si>
  <si>
    <t>http://pbs.twimg.com/profile_images/2209093466/Chair_Dave_Shields_edited_normal.JPG</t>
  </si>
  <si>
    <t>http://twitter.com/dave_shieldsd/statuses/436183582789222400</t>
  </si>
  <si>
    <t>436183237216321536</t>
  </si>
  <si>
    <t>RT @ShastaCH @KNAER_RECRAE update: 4th year, 44 projects, 150 partnerships, over 700 different #KMb outputs! #oers14 http://t.co/Gqoywl7oWf”</t>
  </si>
  <si>
    <t>Wed Feb 19 16:59:22 +0000 2014</t>
  </si>
  <si>
    <t>436171327129391104</t>
  </si>
  <si>
    <t>http://twitter.com/CarolCampbell4/statuses/436183237216321536</t>
  </si>
  <si>
    <t>{"symbols":[],"urls":[],"hashtags":[{"text":"KMb","indices":[95,99]},{"text":"oers14","indices":[109,116]}],"media":[{"sizes":{"small":{"w":340,"resize":"fit","h":255},"thumb":{"w":150,"resize":"crop","h":150},"large":{"w":1024,"resize":"fit","h":768},"medium":{"w":600,"resize":"fit","h":450}},"media_url":"http://pbs.twimg.com/media/Bg2Xgs5CMAEHNeq.jpg","type":"photo","display_url":"pic.twitter.com/Gqoywl7oWf","url":"http://t.co/Gqoywl7oWf","id":436171326986792961,"media_url_https":"https://pbs.twimg.com/media/Bg2Xgs5CMAEHNeq.jpg","expanded_url":"http://twitter.com/ShastaCH/status/436171327129391104/photo/1","source_status_id_str":"436171327129391104","indices":[117,139],"source_status_id":436171327129391104,"id_str":"436171326986792961"}],"user_mentions":[{"id":129585627,"name":"Shasta Carr-Harris","indices":[3,12],"screen_name":"ShastaCH","id_str":"129585627"},{"id":1020257364,"name":"KNAER-RECRAE","indices":[13,26],"screen_name":"KNAER_RECRAE","id_str":"1020257364"}]}</t>
  </si>
  <si>
    <t>#oers14 @drcathybruce Have you seen first peer reviewed video journal? Let's make K-12 Ed research version! http://t.co/FNq5aTkrOK</t>
  </si>
  <si>
    <t>Wed Feb 19 16:59:06 +0000 2014</t>
  </si>
  <si>
    <t>http://twitter.com/ACooperKMb/statuses/436183169893548032</t>
  </si>
  <si>
    <t>{"symbols":[],"urls":[{"expanded_url":"http://www.jove.com/","indices":[108,130],"display_url":"jove.com","url":"http://t.co/FNq5aTkrOK"}],"hashtags":[{"text":"oers14","indices":[0,7]}],"user_mentions":[{"id":1264968134,"name":"Cathy Bruce","indices":[8,21],"screen_name":"drcathybruce","id_str":"1264968134"}]}</t>
  </si>
  <si>
    <t>436183022635716608</t>
  </si>
  <si>
    <t>School Board-University Research Exchange (SURE): Platform for researchers, teachers, &amp;amp; admins to collaborate http://t.co/HzV8M7Zp6W #OERS14</t>
  </si>
  <si>
    <t>Wed Feb 19 16:58:31 +0000 2014</t>
  </si>
  <si>
    <t>http://twitter.com/OhMissAcosta/statuses/436183022635716608</t>
  </si>
  <si>
    <t>{"symbols":[],"urls":[{"expanded_url":"http://surenetwork.ca/","indices":[114,136],"display_url":"surenetwork.ca","url":"http://t.co/HzV8M7Zp6W"}],"hashtags":[{"text":"OERS14","indices":[137,144]}],"user_mentions":[]}</t>
  </si>
  <si>
    <t>436182949630074880</t>
  </si>
  <si>
    <t>Views on next steps? RT @ShastaCH: @KNAER_RECRAE: interested in learning about how you use &amp;amp; apply research! #oers14 http://t.co/6B6Laheycb”</t>
  </si>
  <si>
    <t>Wed Feb 19 16:58:13 +0000 2014</t>
  </si>
  <si>
    <t>436172239822544897</t>
  </si>
  <si>
    <t>http://twitter.com/CarolCampbell4/statuses/436182949630074880</t>
  </si>
  <si>
    <t>{"symbols":[],"urls":[],"hashtags":[{"text":"oers14","indices":[113,120]}],"media":[{"sizes":{"small":{"w":340,"resize":"fit","h":255},"thumb":{"w":150,"resize":"crop","h":150},"large":{"w":1024,"resize":"fit","h":768},"medium":{"w":600,"resize":"fit","h":450}},"media_url":"http://pbs.twimg.com/media/Bg2YV0wCEAARagK.jpg","type":"photo","display_url":"pic.twitter.com/6B6Laheycb","url":"http://t.co/6B6Laheycb","id":436172239629586432,"media_url_https":"https://pbs.twimg.com/media/Bg2YV0wCEAARagK.jpg","expanded_url":"http://twitter.com/ShastaCH/status/436172239822544897/photo/1","source_status_id_str":"436172239822544897","indices":[121,143],"source_status_id":436172239822544897,"id_str":"436172239629586432"}],"user_mentions":[{"id":129585627,"name":"Shasta Carr-Harris","indices":[24,33],"screen_name":"ShastaCH","id_str":"129585627"},{"id":1020257364,"name":"KNAER-RECRAE","indices":[35,48],"screen_name":"KNAER_RECRAE","id_str":"1020257364"}]}</t>
  </si>
  <si>
    <t>436182285784997890</t>
  </si>
  <si>
    <t>SamKloetstra</t>
  </si>
  <si>
    <t>Thank you everyone for the kind words. Feel free to ask me questions during the day! #oers14</t>
  </si>
  <si>
    <t>Wed Feb 19 16:55:35 +0000 2014</t>
  </si>
  <si>
    <t>&lt;a href="https://twitter.com/download/android" rel="nofollow"&gt;Twitter for  Android&lt;/a&gt;</t>
  </si>
  <si>
    <t>http://pbs.twimg.com/profile_images/378800000731933565/2d26b7aef811eb99ea0ec5d35b701c28_normal.jpeg</t>
  </si>
  <si>
    <t>http://twitter.com/SamKloetstra/statuses/436182285784997890</t>
  </si>
  <si>
    <t>{"symbols":[],"urls":[],"hashtags":[{"text":"oers14","indices":[85,92]}],"user_mentions":[]}</t>
  </si>
  <si>
    <t>436182139948654592</t>
  </si>
  <si>
    <t>@SamKloetstra thanks for the follow and presentation. Do drop by the @ORIONNetwork  booth. #OERS14</t>
  </si>
  <si>
    <t>Wed Feb 19 16:55:00 +0000 2014</t>
  </si>
  <si>
    <t>http://twitter.com/O3atORION/statuses/436182139948654592</t>
  </si>
  <si>
    <t>{"symbols":[],"urls":[],"hashtags":[{"text":"OERS14","indices":[91,98]}],"user_mentions":[{"id":2188868298,"name":"SamKlo.","indices":[0,13],"screen_name":"SamKloetstra","id_str":"2188868298"},{"id":114833112,"name":"ORION","indices":[69,82],"screen_name":"ORIONNetwork","id_str":"114833112"}]}</t>
  </si>
  <si>
    <t>436182028132696064</t>
  </si>
  <si>
    <t>#OERS14 a Director of Ed Vince MacDonald: PRINCIPALS as key for getting research insights to teachers to address problems of practice.</t>
  </si>
  <si>
    <t>Wed Feb 19 16:54:34 +0000 2014</t>
  </si>
  <si>
    <t>http://twitter.com/dberrill/statuses/436182028132696064</t>
  </si>
  <si>
    <t>436181851611615232</t>
  </si>
  <si>
    <t>RT @lisacollimore: @SamKloetstra great job speaking at #OERS14 ... Great example of student voice in action !</t>
  </si>
  <si>
    <t>Wed Feb 19 16:53:51 +0000 2014</t>
  </si>
  <si>
    <t>http://twitter.com/SamKloetstra/statuses/436181851611615232</t>
  </si>
  <si>
    <t>{"symbols":[],"urls":[],"hashtags":[{"text":"OERS14","indices":[55,62]}],"user_mentions":[{"id":903197892,"name":"dr.li-marie","indices":[3,17],"screen_name":"lisacollimore","id_str":"903197892"},{"id":2188868298,"name":"SamKlo.","indices":[19,32],"screen_name":"SamKloetstra","id_str":"2188868298"}]}</t>
  </si>
  <si>
    <t>436181495477448704</t>
  </si>
  <si>
    <t>@SamKloetstra great job speaking at #OERS14 ... Great example of student voice in action !</t>
  </si>
  <si>
    <t>Wed Feb 19 16:52:27 +0000 2014</t>
  </si>
  <si>
    <t>http://twitter.com/lisacollimore/statuses/436181495477448704</t>
  </si>
  <si>
    <t>{"symbols":[],"urls":[],"hashtags":[{"text":"OERS14","indices":[36,43]}],"user_mentions":[{"id":2188868298,"name":"SamKlo.","indices":[0,13],"screen_name":"SamKloetstra","id_str":"2188868298"}]}</t>
  </si>
  <si>
    <t>436181201674838017</t>
  </si>
  <si>
    <t>RT @adrossis: Thanks @SamKloetstra RT @dberrill: #OERS14 Sam K: the audience is rapt- we all want to learn from this very articulate First …</t>
  </si>
  <si>
    <t>Wed Feb 19 16:51:17 +0000 2014</t>
  </si>
  <si>
    <t>http://twitter.com/SamKloetstra/statuses/436181201674838017</t>
  </si>
  <si>
    <t>{"symbols":[],"urls":[],"hashtags":[{"text":"OERS14","indices":[49,56]}],"user_mentions":[{"id":17095178,"name":"Anita Drossis","indices":[3,12],"screen_name":"adrossis","id_str":"17095178"},{"id":2188868298,"name":"SamKlo.","indices":[21,34],"screen_name":"SamKloetstra","id_str":"2188868298"},{"id":513860172,"name":"Deborah Berrill ","indices":[38,47],"screen_name":"dberrill","id_str":"513860172"}]}</t>
  </si>
  <si>
    <t>436181128614273024</t>
  </si>
  <si>
    <t>Very articulate and insightful student speaker on the #OERS14 panel -"mobilizing evidence as a catalyst for learning"</t>
  </si>
  <si>
    <t>Wed Feb 19 16:50:59 +0000 2014</t>
  </si>
  <si>
    <t>http://twitter.com/_DrDi/statuses/436181128614273024</t>
  </si>
  <si>
    <t>{"symbols":[],"urls":[],"hashtags":[{"text":"OERS14","indices":[54,61]}],"user_mentions":[]}</t>
  </si>
  <si>
    <t>436181123010691073</t>
  </si>
  <si>
    <t>RT @AngelaMercier1: @SamKloetstra, so impressed with your enthusiasm for, and your dedication to, your research with Aboriginal Youth.  #oe…</t>
  </si>
  <si>
    <t>Wed Feb 19 16:50:58 +0000 2014</t>
  </si>
  <si>
    <t>http://twitter.com/SamKloetstra/statuses/436181123010691073</t>
  </si>
  <si>
    <t>{"symbols":[],"urls":[],"hashtags":[{"text":"oers14","indices":[136,140]}],"user_mentions":[{"id":1604709252,"name":"Angela Mercier","indices":[3,18],"screen_name":"AngelaMercier1","id_str":"1604709252"},{"id":2188868298,"name":"SamKlo.","indices":[20,33],"screen_name":"SamKloetstra","id_str":"2188868298"}]}</t>
  </si>
  <si>
    <t>436180946530754561</t>
  </si>
  <si>
    <t>Thanks @SamKloetstra RT @dberrill: #OERS14 Sam K: the audience is rapt- we all want to learn from this very articulate First Nation student.</t>
  </si>
  <si>
    <t>Wed Feb 19 16:50:16 +0000 2014</t>
  </si>
  <si>
    <t>http://twitter.com/adrossis/statuses/436180946530754561</t>
  </si>
  <si>
    <t>{"symbols":[],"urls":[],"hashtags":[{"text":"OERS14","indices":[35,42]}],"user_mentions":[{"id":2188868298,"name":"SamKlo.","indices":[7,20],"screen_name":"SamKloetstra","id_str":"2188868298"},{"id":513860172,"name":"Deborah Berrill ","indices":[24,33],"screen_name":"dberrill","id_str":"513860172"}]}</t>
  </si>
  <si>
    <t>436180811327754240</t>
  </si>
  <si>
    <t>@SamKloetstra, so impressed with your enthusiasm for, and your dedication to, your research with Aboriginal Youth.  #oers14</t>
  </si>
  <si>
    <t>Wed Feb 19 16:49:43 +0000 2014</t>
  </si>
  <si>
    <t>http://twitter.com/AngelaMercier1/statuses/436180811327754240</t>
  </si>
  <si>
    <t>{"symbols":[],"urls":[],"hashtags":[{"text":"oers14","indices":[116,123]}],"user_mentions":[{"id":2188868298,"name":"SamKlo.","indices":[0,13],"screen_name":"SamKloetstra","id_str":"2188868298"}]}</t>
  </si>
  <si>
    <t>436180672894345216</t>
  </si>
  <si>
    <t>TVDSB_RandA</t>
  </si>
  <si>
    <t>@TVDSB_RandA Safe Schools poster at #OERS14 http://t.co/bURncs78xA</t>
  </si>
  <si>
    <t>Wed Feb 19 16:49:10 +0000 2014</t>
  </si>
  <si>
    <t>http://pbs.twimg.com/profile_images/378800000304010620/22f4207be35c123895eb18f4ef8c0a06_normal.png</t>
  </si>
  <si>
    <t>http://twitter.com/TVDSB_RandA/statuses/436180672894345216</t>
  </si>
  <si>
    <t>{"symbols":[],"urls":[],"hashtags":[{"text":"OERS14","indices":[36,43]}],"media":[{"sizes":{"small":{"w":340,"resize":"fit","h":253},"thumb":{"w":150,"resize":"crop","h":150},"medium":{"w":598,"resize":"fit","h":447},"large":{"w":1023,"resize":"fit","h":764}},"id":436180672588156928,"media_url_https":"https://pbs.twimg.com/media/Bg2gAr-CEAAqEsv.jpg","media_url":"http://pbs.twimg.com/media/Bg2gAr-CEAAqEsv.jpg","expanded_url":"http://twitter.com/TVDSB_RandA/status/436180672894345216/photo/1","indices":[44,66],"id_str":"436180672588156928","type":"photo","display_url":"pic.twitter.com/bURncs78xA","url":"http://t.co/bURncs78xA"}],"user_mentions":[{"id":1673882262,"name":"TVDSB R\u0026A","indices":[0,12],"screen_name":"TVDSB_RandA","id_str":"1673882262"}]}</t>
  </si>
  <si>
    <t>436180435161202688</t>
  </si>
  <si>
    <t>tomsteinke</t>
  </si>
  <si>
    <t>Wed Feb 19 16:48:14 +0000 2014</t>
  </si>
  <si>
    <t>http://pbs.twimg.com/profile_images/378800000648277645/8b205fffbfe443eb9a8f988446870d19_normal.png</t>
  </si>
  <si>
    <t>http://twitter.com/tomsteinke/statuses/436180435161202688</t>
  </si>
  <si>
    <t>436180177081872384</t>
  </si>
  <si>
    <t>@brandy_doan I believe this.  Such a powerful tool. #OERS14</t>
  </si>
  <si>
    <t>Wed Feb 19 16:47:12 +0000 2014</t>
  </si>
  <si>
    <t>436179010192957440</t>
  </si>
  <si>
    <t>http://twitter.com/adrossis/statuses/436180177081872384</t>
  </si>
  <si>
    <t>{"symbols":[],"urls":[],"hashtags":[{"text":"OERS14","indices":[52,59]}],"user_mentions":[{"id":2180447343,"name":"Brandy","indices":[0,12],"screen_name":"brandy_doan","id_str":"2180447343"}]}</t>
  </si>
  <si>
    <t>436180083175608320</t>
  </si>
  <si>
    <t>#OERS14 Sam K: the audience is rapt- we all want to learn from this very articulate First Nation student.</t>
  </si>
  <si>
    <t>Wed Feb 19 16:46:50 +0000 2014</t>
  </si>
  <si>
    <t>http://twitter.com/dberrill/statuses/436180083175608320</t>
  </si>
  <si>
    <t>436180058965700609</t>
  </si>
  <si>
    <t>@TVDSB_RandA FNMI poster at #OERS14 http://t.co/XghsY1kfUr</t>
  </si>
  <si>
    <t>Wed Feb 19 16:46:44 +0000 2014</t>
  </si>
  <si>
    <t>http://twitter.com/TVDSB_RandA/statuses/436180058965700609</t>
  </si>
  <si>
    <t>{"symbols":[],"urls":[],"hashtags":[{"text":"OERS14","indices":[28,35]}],"media":[{"sizes":{"small":{"w":340,"resize":"fit","h":253},"thumb":{"w":150,"resize":"crop","h":150},"medium":{"w":598,"resize":"fit","h":447},"large":{"w":1023,"resize":"fit","h":764}},"id":436180058760179712,"media_url_https":"https://pbs.twimg.com/media/Bg2fc9SCcAAgRMj.jpg","media_url":"http://pbs.twimg.com/media/Bg2fc9SCcAAgRMj.jpg","expanded_url":"http://twitter.com/TVDSB_RandA/status/436180058965700609/photo/1","indices":[36,58],"id_str":"436180058760179712","type":"photo","display_url":"pic.twitter.com/XghsY1kfUr","url":"http://t.co/XghsY1kfUr"}],"user_mentions":[{"id":1673882262,"name":"TVDSB R\u0026A","indices":[0,12],"screen_name":"TVDSB_RandA","id_str":"1673882262"}]}</t>
  </si>
  <si>
    <t>436179825603014657</t>
  </si>
  <si>
    <t>Wed Feb 19 16:45:48 +0000 2014</t>
  </si>
  <si>
    <t>http://twitter.com/DrKatinaPollock/statuses/436179825603014657</t>
  </si>
  <si>
    <t>436179795068465152</t>
  </si>
  <si>
    <t>RT @OhMissAcosta: @KNAER_RECRAE facilitates the development &amp;amp; dissemination of advanced knowledge in applied education research http://t.co…</t>
  </si>
  <si>
    <t>Wed Feb 19 16:45:41 +0000 2014</t>
  </si>
  <si>
    <t>http://twitter.com/DrKatinaPollock/statuses/436179795068465152</t>
  </si>
  <si>
    <t>{"symbols":[],"urls":[{"expanded_url":"http://www.knaer-recrae.ca/index.php","indices":[143,144],"display_url":"knaer-recrae.ca/index.php","url":"http://t.co/MS5x9hxiGF"}],"hashtags":[{"text":"OERS14","indices":[143,144]}],"user_mentions":[{"id":317175652,"name":"Alisa Acosta","indices":[3,16],"screen_name":"OhMissAcosta","id_str":"317175652"},{"id":1020257364,"name":"KNAER-RECRAE","indices":[18,31],"screen_name":"KNAER_RECRAE","id_str":"1020257364"}]}</t>
  </si>
  <si>
    <t>436179779629244417</t>
  </si>
  <si>
    <t>Wed Feb 19 16:45:37 +0000 2014</t>
  </si>
  <si>
    <t>http://twitter.com/DrKatinaPollock/statuses/436179779629244417</t>
  </si>
  <si>
    <t>436179492718264320</t>
  </si>
  <si>
    <t>Wed Feb 19 16:44:29 +0000 2014</t>
  </si>
  <si>
    <t>http://twitter.com/DrKatinaPollock/statuses/436179492718264320</t>
  </si>
  <si>
    <t>436179416482598912</t>
  </si>
  <si>
    <t>RT @ShastaCH: @KNAER_RECRAE update: interested in learning about how you use and apply research knowledge! #oers14 http://t.co/So2kKllmZ6</t>
  </si>
  <si>
    <t>Wed Feb 19 16:44:11 +0000 2014</t>
  </si>
  <si>
    <t>http://twitter.com/DrKatinaPollock/statuses/436179416482598912</t>
  </si>
  <si>
    <t>{"symbols":[],"urls":[],"hashtags":[{"text":"oers14","indices":[107,114]}],"media":[{"sizes":{"small":{"w":340,"resize":"fit","h":255},"thumb":{"w":150,"resize":"crop","h":150},"large":{"w":1024,"resize":"fit","h":768},"medium":{"w":600,"resize":"fit","h":450}},"id":436172239629586432,"media_url_https":"https://pbs.twimg.com/media/Bg2YV0wCEAARagK.jpg","media_url":"http://pbs.twimg.com/media/Bg2YV0wCEAARagK.jpg","expanded_url":"http://twitter.com/ShastaCH/status/436172239822544897/photo/1","indices":[115,137],"id_str":"436172239629586432","type":"photo","display_url":"pic.twitter.com/So2kKllmZ6","url":"http://t.co/So2kKllmZ6"}],"user_mentions":[{"id":129585627,"name":"Shasta Carr-Harris","indices":[3,12],"screen_name":"ShastaCH","id_str":"129585627"},{"id":1020257364,"name":"KNAER-RECRAE","indices":[14,27],"screen_name":"KNAER_RECRAE","id_str":"1020257364"}]}</t>
  </si>
  <si>
    <t>436179237754527744</t>
  </si>
  <si>
    <t>Wed Feb 19 16:43:28 +0000 2014</t>
  </si>
  <si>
    <t>http://twitter.com/DrKatinaPollock/statuses/436179237754527744</t>
  </si>
  <si>
    <t>@adrossis We did this at our school board, and then asked them questions around metacognition. It was extremely informative! #oers14</t>
  </si>
  <si>
    <t>Wed Feb 19 16:42:34 +0000 2014</t>
  </si>
  <si>
    <t>436178486529515520</t>
  </si>
  <si>
    <t>http://twitter.com/brandy_doan/statuses/436179010192957440</t>
  </si>
  <si>
    <t>{"symbols":[],"urls":[],"hashtags":[{"text":"oers14","indices":[125,132]}],"user_mentions":[{"id":17095178,"name":"Anita Drossis","indices":[0,9],"screen_name":"adrossis","id_str":"17095178"}]}</t>
  </si>
  <si>
    <t>436178877598035968</t>
  </si>
  <si>
    <t>#OERS14 Gr12 student Sam Kloetstra: HIS 3 yr research project of Aboriginal youth transitioning to non-reserve high schools. IMPRESSIVE!!</t>
  </si>
  <si>
    <t>Wed Feb 19 16:42:02 +0000 2014</t>
  </si>
  <si>
    <t>http://twitter.com/dberrill/statuses/436178877598035968</t>
  </si>
  <si>
    <t>Use video to capture student thinking in math - important for teachers to review. Love that tech we have now can support this #OERS14</t>
  </si>
  <si>
    <t>Wed Feb 19 16:40:29 +0000 2014</t>
  </si>
  <si>
    <t>http://twitter.com/adrossis/statuses/436178486529515520</t>
  </si>
  <si>
    <t>436178228193923072</t>
  </si>
  <si>
    <t>#OERS14 Dr Cathy Bruce : importance of mastery experiences for students (learning), teachers (supporting learning ), researchers: terrific!</t>
  </si>
  <si>
    <t>Wed Feb 19 16:39:28 +0000 2014</t>
  </si>
  <si>
    <t>http://twitter.com/dberrill/statuses/436178228193923072</t>
  </si>
  <si>
    <t>436178028708630528</t>
  </si>
  <si>
    <t>"Quality takes time” - I can’t agree more! #OERS14</t>
  </si>
  <si>
    <t>Wed Feb 19 16:38:40 +0000 2014</t>
  </si>
  <si>
    <t>http://twitter.com/adrossis/statuses/436178028708630528</t>
  </si>
  <si>
    <t>{"symbols":[],"urls":[],"hashtags":[{"text":"OERS14","indices":[43,50]}],"user_mentions":[]}</t>
  </si>
  <si>
    <t>436177897842151424</t>
  </si>
  <si>
    <t>"Quality evidence takes time.” Cathy Bruce #OERS14</t>
  </si>
  <si>
    <t>Wed Feb 19 16:38:09 +0000 2014</t>
  </si>
  <si>
    <t>http://twitter.com/OhMissAcosta/statuses/436177897842151424</t>
  </si>
  <si>
    <t>436177798789480448</t>
  </si>
  <si>
    <t>@brandy_doan great point #OERS14 do drop by @ORIONNetwork booth..we've got some solutions and examples of this.</t>
  </si>
  <si>
    <t>Wed Feb 19 16:37:45 +0000 2014</t>
  </si>
  <si>
    <t>436176908963700736</t>
  </si>
  <si>
    <t>http://twitter.com/O3atORION/statuses/436177798789480448</t>
  </si>
  <si>
    <t>{"symbols":[],"urls":[],"hashtags":[{"text":"OERS14","indices":[25,32]}],"user_mentions":[{"id":2180447343,"name":"Brandy","indices":[0,12],"screen_name":"brandy_doan","id_str":"2180447343"},{"id":114833112,"name":"ORION","indices":[44,57],"screen_name":"ORIONNetwork","id_str":"114833112"}]}</t>
  </si>
  <si>
    <t>436177606212218881</t>
  </si>
  <si>
    <t>RT @OhMissAcosta: "Teachers who read and participate in new research are in a unique position to authentically mobilize it” Nicole Walter R…</t>
  </si>
  <si>
    <t>Wed Feb 19 16:36:59 +0000 2014</t>
  </si>
  <si>
    <t>http://twitter.com/O3atORION/statuses/436177606212218881</t>
  </si>
  <si>
    <t>436177606195412992</t>
  </si>
  <si>
    <t>http://twitter.com/abbaspeaks/statuses/436177606195412992</t>
  </si>
  <si>
    <t>436177361617178624</t>
  </si>
  <si>
    <t>We're sharing our COW video @ #OERS14! All are excited about the DVDs &amp;amp; community service hours offered for students! http://t.co/WgAw8QfNEB</t>
  </si>
  <si>
    <t>Wed Feb 19 16:36:01 +0000 2014</t>
  </si>
  <si>
    <t>http://twitter.com/COPAONLINE/statuses/436177361617178624</t>
  </si>
  <si>
    <t>{"symbols":[],"urls":[],"hashtags":[{"text":"OERS14","indices":[30,37]}],"media":[{"sizes":{"thumb":{"w":150,"resize":"crop","h":150},"small":{"w":340,"resize":"fit","h":254},"medium":{"w":600,"resize":"fit","h":448},"large":{"w":1024,"resize":"fit","h":765}},"id":436177361621372928,"media_url_https":"https://pbs.twimg.com/media/Bg2c_9qCUAA7xj3.jpg","media_url":"http://pbs.twimg.com/media/Bg2c_9qCUAA7xj3.jpg","expanded_url":"http://twitter.com/COPAONLINE/status/436177361617178624/photo/1","indices":[122,144],"id_str":"436177361621372928","type":"photo","display_url":"pic.twitter.com/WgAw8QfNEB","url":"http://t.co/WgAw8QfNEB"}],"user_mentions":[]}</t>
  </si>
  <si>
    <t>436177145564381185</t>
  </si>
  <si>
    <t>"Teachers who read and participate in new research are in a unique position to authentically mobilize it” Nicole Walter Rowan #OERS14</t>
  </si>
  <si>
    <t>Wed Feb 19 16:35:09 +0000 2014</t>
  </si>
  <si>
    <t>http://twitter.com/OhMissAcosta/statuses/436177145564381185</t>
  </si>
  <si>
    <t>436177135447707648</t>
  </si>
  <si>
    <t>#oers14 High parental expectations related to student achievement.  What are the factors underlying this relationship ?</t>
  </si>
  <si>
    <t>Wed Feb 19 16:35:07 +0000 2014</t>
  </si>
  <si>
    <t>loc: 43.65491557,-79.38300961</t>
  </si>
  <si>
    <t>http://twitter.com/LStevens2511/statuses/436177135447707648</t>
  </si>
  <si>
    <t>436177006271946752</t>
  </si>
  <si>
    <t>momherman</t>
  </si>
  <si>
    <t>Wed Feb 19 16:34:36 +0000 2014</t>
  </si>
  <si>
    <t>http://pbs.twimg.com/profile_images/378800000698909554/a8f5b0e4ca5daaec4edc26f3c1610786_normal.jpeg</t>
  </si>
  <si>
    <t>http://twitter.com/momherman/statuses/436177006271946752</t>
  </si>
  <si>
    <t>As a board researcher, big issue to knowledge transfer and research in the classroom, is access to empirical articles/journals #oers14</t>
  </si>
  <si>
    <t>Wed Feb 19 16:34:13 +0000 2014</t>
  </si>
  <si>
    <t>http://twitter.com/brandy_doan/statuses/436176908963700736</t>
  </si>
  <si>
    <t>436176181772029952</t>
  </si>
  <si>
    <t>RT @OhMissAcosta: "It ain't what you don't know that gets you into trouble. It's what you know for sure that just ain't so.” Mark Twain #OE…</t>
  </si>
  <si>
    <t>Wed Feb 19 16:31:20 +0000 2014</t>
  </si>
  <si>
    <t>http://twitter.com/GerriGershon/statuses/436176181772029952</t>
  </si>
  <si>
    <t>436176071831355392</t>
  </si>
  <si>
    <t>SUlettSmith</t>
  </si>
  <si>
    <t>#oers14 @smnorth_brds Big problems need time and specificity - Joan Green</t>
  </si>
  <si>
    <t>Wed Feb 19 16:30:53 +0000 2014</t>
  </si>
  <si>
    <t>http://pbs.twimg.com/profile_images/378800000310669694/0af8ce7ec9b301cac14dc3474b67c5f3_normal.jpeg</t>
  </si>
  <si>
    <t>http://twitter.com/SUlettSmith/statuses/436176071831355392</t>
  </si>
  <si>
    <t>{"symbols":[],"urls":[],"hashtags":[{"text":"oers14","indices":[0,7]}],"user_mentions":[{"id":818659916,"name":"SmallNorthern Boards","indices":[8,21],"screen_name":"smnorth_brds","id_str":"818659916"}]}</t>
  </si>
  <si>
    <t>436175644154548225</t>
  </si>
  <si>
    <t>"It ain't what you don't know that gets you into trouble. It's what you know for sure that just ain't so.” Mark Twain #OERS14</t>
  </si>
  <si>
    <t>Wed Feb 19 16:29:11 +0000 2014</t>
  </si>
  <si>
    <t>http://twitter.com/OhMissAcosta/statuses/436175644154548225</t>
  </si>
  <si>
    <t>436175215064666112</t>
  </si>
  <si>
    <t>AbbotsfordPA</t>
  </si>
  <si>
    <t>Thx @OhMissAcosta for PISA Report - Let's Read Them a Story! The Parent Factor in Education http://t.co/l563D3ZKIP #bced #OERS14 #bcparents</t>
  </si>
  <si>
    <t>Wed Feb 19 16:27:29 +0000 2014</t>
  </si>
  <si>
    <t>http://pbs.twimg.com/profile_images/1402110105/A_Father_s_Hand_normal.jpg</t>
  </si>
  <si>
    <t>http://twitter.com/AbbotsfordPA/statuses/436175215064666112</t>
  </si>
  <si>
    <t>{"symbols":[],"urls":[{"expanded_url":"http://www.oecd.org/edu/school/programmeforinternationalstudentassessmentpisa/pisa-letsreadthemastorytheparentfactorineducation.htm","indices":[92,114],"display_url":"oecd.org/edu/school/pro\u2026","url":"http://t.co/l563D3ZKIP"}],"hashtags":[{"text":"bced","indices":[115,120]},{"text":"OERS14","indices":[121,128]},{"text":"bcparents","indices":[129,139]}],"user_mentions":[{"id":317175652,"name":"Alisa Acosta","indices":[4,17],"screen_name":"OhMissAcosta","id_str":"317175652"}]}</t>
  </si>
  <si>
    <t>436174345086316544</t>
  </si>
  <si>
    <t>RT @GerriGershon: #oers14 Joan Green now moderating panel. What energizes us? This symposium is the 'eHarmony of research' http://t.co/WUJM…</t>
  </si>
  <si>
    <t>Wed Feb 19 16:24:02 +0000 2014</t>
  </si>
  <si>
    <t>http://twitter.com/O3atORION/statuses/436174345086316544</t>
  </si>
  <si>
    <t>{"symbols":[],"urls":[{"expanded_url":"http://ow.ly/i/4Efc5","indices":[139,140],"display_url":"ow.ly/i/4Efc5","url":"http://t.co/WUJMctzQZu"}],"hashtags":[{"text":"oers14","indices":[18,25]}],"user_mentions":[{"id":50501959,"name":"Gerri Gershon","indices":[3,16],"screen_name":"GerriGershon","id_str":"50501959"}]}</t>
  </si>
  <si>
    <t>436174158184321026</t>
  </si>
  <si>
    <t>#oers14 Joan Green now moderating panel. What energizes us? This symposium is the 'eHarmony of research' http://t.co/WUJMctzQZu</t>
  </si>
  <si>
    <t>Wed Feb 19 16:23:17 +0000 2014</t>
  </si>
  <si>
    <t>http://twitter.com/GerriGershon/statuses/436174158184321026</t>
  </si>
  <si>
    <t>{"symbols":[],"urls":[{"expanded_url":"http://ow.ly/i/4Efc5","indices":[105,127],"display_url":"ow.ly/i/4Efc5","url":"http://t.co/WUJMctzQZu"}],"hashtags":[{"text":"oers14","indices":[0,7]}],"user_mentions":[]}</t>
  </si>
  <si>
    <t>436173956886695936</t>
  </si>
  <si>
    <t>#OERS14 Panel: mobilizing evidence &amp;amp; research for learning - IMPORTANT topic.</t>
  </si>
  <si>
    <t>Wed Feb 19 16:22:29 +0000 2014</t>
  </si>
  <si>
    <t>http://twitter.com/dberrill/statuses/436173956886695936</t>
  </si>
  <si>
    <t>436173871897534465</t>
  </si>
  <si>
    <t>RT @jipraios: It's been a while since I've heard Alfred N. Whitehead cited.  I'm grateful for the philosophically minded introduction. 
#oe…</t>
  </si>
  <si>
    <t>Wed Feb 19 16:22:09 +0000 2014</t>
  </si>
  <si>
    <t>http://twitter.com/abbaspeaks/statuses/436173871897534465</t>
  </si>
  <si>
    <t>{"symbols":[],"urls":[],"hashtags":[{"text":"oers14","indices":[136,140]}],"user_mentions":[{"id":264675398,"name":"Theodore Christou","indices":[3,12],"screen_name":"jipraios","id_str":"264675398"}]}</t>
  </si>
  <si>
    <t>436173715152203776</t>
  </si>
  <si>
    <t>RT @annemariepetras: #OERS14 What 3 key messages would you give to educators regarding how to access and apply research and evidence? Panel…</t>
  </si>
  <si>
    <t>Wed Feb 19 16:21:32 +0000 2014</t>
  </si>
  <si>
    <t>http://twitter.com/abbaspeaks/statuses/436173715152203776</t>
  </si>
  <si>
    <t>436173715152179200</t>
  </si>
  <si>
    <t>http://twitter.com/O3atORION/statuses/436173715152179200</t>
  </si>
  <si>
    <t>436173535136841728</t>
  </si>
  <si>
    <t>jipraios</t>
  </si>
  <si>
    <t>It's been a while since I've heard Alfred N. Whitehead cited.  I'm grateful for the philosophically minded introduction. 
#oers14</t>
  </si>
  <si>
    <t>Wed Feb 19 16:20:49 +0000 2014</t>
  </si>
  <si>
    <t>http://pbs.twimg.com/profile_images/2680547142/dc0e6ea80d5627a813eddf2980457a7d_normal.jpeg</t>
  </si>
  <si>
    <t>http://twitter.com/jipraios/statuses/436173535136841728</t>
  </si>
  <si>
    <t>436173397928587265</t>
  </si>
  <si>
    <t>Wed Feb 19 16:20:16 +0000 2014</t>
  </si>
  <si>
    <t>http://twitter.com/lawvitorleaveit/statuses/436173397928587265</t>
  </si>
  <si>
    <t>436173360427302913</t>
  </si>
  <si>
    <t>Wed Feb 19 16:20:07 +0000 2014</t>
  </si>
  <si>
    <t>http://twitter.com/O3atORION/statuses/436173360427302913</t>
  </si>
  <si>
    <t>436173338361098240</t>
  </si>
  <si>
    <t>Wed Feb 19 16:20:02 +0000 2014</t>
  </si>
  <si>
    <t>http://twitter.com/lawvitorleaveit/statuses/436173338361098240</t>
  </si>
  <si>
    <t>436173303687168001</t>
  </si>
  <si>
    <t>#OERS14 @KNAER_RECRAE Building knowledge mobilization across all of the Ontario Education system</t>
  </si>
  <si>
    <t>Wed Feb 19 16:19:53 +0000 2014</t>
  </si>
  <si>
    <t>http://twitter.com/giannahelling/statuses/436173303687168001</t>
  </si>
  <si>
    <t>436173064804368384</t>
  </si>
  <si>
    <t>"We are good at producing new research, but we need to synthesize findings and inject into the rest of the system” Carol Campbell #OERS14</t>
  </si>
  <si>
    <t>Wed Feb 19 16:18:57 +0000 2014</t>
  </si>
  <si>
    <t>http://twitter.com/OhMissAcosta/statuses/436173064804368384</t>
  </si>
  <si>
    <t>436172947825246208</t>
  </si>
  <si>
    <t>Wed Feb 19 16:18:29 +0000 2014</t>
  </si>
  <si>
    <t>http://twitter.com/ShastaCH/statuses/436172947825246208</t>
  </si>
  <si>
    <t>436172944947961856</t>
  </si>
  <si>
    <t>Wed Feb 19 16:18:28 +0000 2014</t>
  </si>
  <si>
    <t>http://twitter.com/KNAER_RECRAE/statuses/436172944947961856</t>
  </si>
  <si>
    <t>436172908520431616</t>
  </si>
  <si>
    <t>LynneCharette</t>
  </si>
  <si>
    <t>Wed Feb 19 16:18:19 +0000 2014</t>
  </si>
  <si>
    <t>http://pbs.twimg.com/profile_images/378800000822455537/56b9bb5ebb481cf2e8577eb02667f58c_normal.jpeg</t>
  </si>
  <si>
    <t>http://twitter.com/LynneCharette/statuses/436172908520431616</t>
  </si>
  <si>
    <t>436172858449215488</t>
  </si>
  <si>
    <t>Wed Feb 19 16:18:07 +0000 2014</t>
  </si>
  <si>
    <t>http://twitter.com/westernulibsEDU/statuses/436172858449215488</t>
  </si>
  <si>
    <t>436172844813148160</t>
  </si>
  <si>
    <t>Following the feeds on some great education symposiums today #inspiringed #oers14 (and trying to squeeze in the olympics #Sochi2014!)</t>
  </si>
  <si>
    <t>Wed Feb 19 16:18:04 +0000 2014</t>
  </si>
  <si>
    <t>http://twitter.com/bachtrac/statuses/436172844813148160</t>
  </si>
  <si>
    <t>{"symbols":[],"urls":[],"hashtags":[{"text":"inspiringed","indices":[61,73]},{"text":"oers14","indices":[74,81]},{"text":"Sochi2014","indices":[121,131]}],"user_mentions":[]}</t>
  </si>
  <si>
    <t>436172793060028416</t>
  </si>
  <si>
    <t>Wed Feb 19 16:17:52 +0000 2014</t>
  </si>
  <si>
    <t>http://twitter.com/adrossis/statuses/436172793060028416</t>
  </si>
  <si>
    <t>436172718904336384</t>
  </si>
  <si>
    <t>#OERS14 What 3 key messages would you give to educators regarding how to access and apply research and evidence? Panel &amp;amp; table discussion.</t>
  </si>
  <si>
    <t>Wed Feb 19 16:17:34 +0000 2014</t>
  </si>
  <si>
    <t>http://twitter.com/annemariepetras/statuses/436172718904336384</t>
  </si>
  <si>
    <t>436172698561937408</t>
  </si>
  <si>
    <t>Wed Feb 19 16:17:29 +0000 2014</t>
  </si>
  <si>
    <t>http://twitter.com/KNAER_RECRAE/statuses/436172698561937408</t>
  </si>
  <si>
    <t>436172687027621888</t>
  </si>
  <si>
    <t>Great Work! @KNAER_RECRAE @DrKatinaPollock @CarolCampbell4 @westernuEdu @OISENews #OERS14 http://t.co/YigaizwuSP”</t>
  </si>
  <si>
    <t>Wed Feb 19 16:17:26 +0000 2014</t>
  </si>
  <si>
    <t>436170759422345216</t>
  </si>
  <si>
    <t>http://twitter.com/ACooperKMb/statuses/436172687027621888</t>
  </si>
  <si>
    <t>{"symbols":[],"urls":[],"hashtags":[{"text":"OERS14","indices":[82,89]}],"media":[{"sizes":{"thumb":{"w":150,"resize":"crop","h":150},"small":{"w":340,"resize":"fit","h":191},"large":{"w":1024,"resize":"fit","h":576},"medium":{"w":599,"resize":"fit","h":337}},"media_url":"http://pbs.twimg.com/media/Bg2W_olIgAATmym.jpg","type":"photo","display_url":"pic.twitter.com/YigaizwuSP","url":"http://t.co/YigaizwuSP","id":436170758893895680,"media_url_https":"https://pbs.twimg.com/media/Bg2W_olIgAATmym.jpg","expanded_url":"http://twitter.com/KNAER_RECRAE/status/436170759422345216/photo/1","source_status_id_str":"436170759422345216","indices":[90,112],"source_status_id":436170759422345216,"id_str":"436170758893895680"}],"user_mentions":[{"id":1020257364,"name":"KNAER-RECRAE","indices":[12,25],"screen_name":"KNAER_RECRAE","id_str":"1020257364"},{"id":636460073,"name":"Katina Pollock","indices":[26,42],"screen_name":"DrKatinaPollock","id_str":"636460073"},{"id":300645437,"name":"Carol Campbell","indices":[43,58],"screen_name":"CarolCampbell4","id_str":"300645437"},{"id":68163264,"name":"Western - Fac of Ed","indices":[59,71],"screen_name":"westernuEdu","id_str":"68163264"},{"id":120129298,"name":"OISE News","indices":[72,81],"screen_name":"OISENews","id_str":"120129298"}]}</t>
  </si>
  <si>
    <t>C Campbell &amp;amp; K Pollock from @KNAER_RECRAE are sharing awesome resources and discussing an important aspect of research: application #OERS14</t>
  </si>
  <si>
    <t>Wed Feb 19 16:16:57 +0000 2014</t>
  </si>
  <si>
    <t>http://pbs.twimg.com/profile_images/434550711565950976/wMjh3atf_normal.jpeg</t>
  </si>
  <si>
    <t>http://twitter.com/AlexCWiseman/statuses/436172563404709888</t>
  </si>
  <si>
    <t>{"symbols":[],"urls":[],"hashtags":[{"text":"OERS14","indices":[136,143]}],"user_mentions":[{"id":1020257364,"name":"KNAER-RECRAE","indices":[32,45],"screen_name":"KNAER_RECRAE","id_str":"1020257364"}]}</t>
  </si>
  <si>
    <t>436172526902054912</t>
  </si>
  <si>
    <t>Wed Feb 19 16:16:48 +0000 2014</t>
  </si>
  <si>
    <t>http://twitter.com/westernulibsEDU/statuses/436172526902054912</t>
  </si>
  <si>
    <t>436172450401763328</t>
  </si>
  <si>
    <t>Wed Feb 19 16:16:30 +0000 2014</t>
  </si>
  <si>
    <t>http://twitter.com/KNAER_RECRAE/statuses/436172450401763328</t>
  </si>
  <si>
    <t>436172412267163648</t>
  </si>
  <si>
    <t>Wed Feb 19 16:16:21 +0000 2014</t>
  </si>
  <si>
    <t>http://twitter.com/KNAER_RECRAE/statuses/436172412267163648</t>
  </si>
  <si>
    <t>@KNAER_RECRAE Thanks for info. Interested in your lesson plans. Love that you are applying the reams of educational research. #OERS14</t>
  </si>
  <si>
    <t>Wed Feb 19 16:16:07 +0000 2014</t>
  </si>
  <si>
    <t>http://twitter.com/candymcewan/statuses/436172352343138304</t>
  </si>
  <si>
    <t>{"symbols":[],"urls":[],"hashtags":[{"text":"OERS14","indices":[126,133]}],"user_mentions":[{"id":1020257364,"name":"KNAER-RECRAE","indices":[0,13],"screen_name":"KNAER_RECRAE","id_str":"1020257364"}]}</t>
  </si>
  <si>
    <t>436172272001626112</t>
  </si>
  <si>
    <t>Complete 2012 PISA Data sets: http://t.co/okaj3GeM3T #OERS14 #ResearchChat</t>
  </si>
  <si>
    <t>Wed Feb 19 16:15:47 +0000 2014</t>
  </si>
  <si>
    <t>http://twitter.com/ResearchChat/statuses/436172272001626112</t>
  </si>
  <si>
    <t>{"symbols":[],"urls":[{"expanded_url":"http://ow.ly/tMPTP","indices":[30,52],"display_url":"ow.ly/tMPTP","url":"http://t.co/okaj3GeM3T"}],"hashtags":[{"text":"OERS14","indices":[53,60]},{"text":"ResearchChat","indices":[61,74]}],"user_mentions":[]}</t>
  </si>
  <si>
    <t>@KNAER_RECRAE update: interested in learning about how you use and apply research knowledge! #oers14 http://t.co/So2kKllmZ6</t>
  </si>
  <si>
    <t>Wed Feb 19 16:15:40 +0000 2014</t>
  </si>
  <si>
    <t>loc: 43.65489776,-79.38290062</t>
  </si>
  <si>
    <t>http://twitter.com/ShastaCH/statuses/436172239822544897</t>
  </si>
  <si>
    <t>{"symbols":[],"urls":[],"hashtags":[{"text":"oers14","indices":[93,100]}],"media":[{"sizes":{"small":{"w":340,"resize":"fit","h":255},"thumb":{"w":150,"resize":"crop","h":150},"large":{"w":1024,"resize":"fit","h":768},"medium":{"w":600,"resize":"fit","h":450}},"id":436172239629586432,"media_url_https":"https://pbs.twimg.com/media/Bg2YV0wCEAARagK.jpg","media_url":"http://pbs.twimg.com/media/Bg2YV0wCEAARagK.jpg","expanded_url":"http://twitter.com/ShastaCH/status/436172239822544897/photo/1","indices":[101,123],"id_str":"436172239629586432","type":"photo","display_url":"pic.twitter.com/So2kKllmZ6","url":"http://t.co/So2kKllmZ6"}],"user_mentions":[{"id":1020257364,"name":"KNAER-RECRAE","indices":[0,13],"screen_name":"KNAER_RECRAE","id_str":"1020257364"}]}</t>
  </si>
  <si>
    <t>436172189629681664</t>
  </si>
  <si>
    <t>Wed Feb 19 16:15:28 +0000 2014</t>
  </si>
  <si>
    <t>http://twitter.com/westernulibsEDU/statuses/436172189629681664</t>
  </si>
  <si>
    <t>436172013624119296</t>
  </si>
  <si>
    <t>Wed Feb 19 16:14:46 +0000 2014</t>
  </si>
  <si>
    <t>http://twitter.com/westernulibsEDU/statuses/436172013624119296</t>
  </si>
  <si>
    <t>436172007676182529</t>
  </si>
  <si>
    <t>Wed Feb 19 16:14:44 +0000 2014</t>
  </si>
  <si>
    <t>http://twitter.com/KNAER_RECRAE/statuses/436172007676182529</t>
  </si>
  <si>
    <t>436171988420132864</t>
  </si>
  <si>
    <t>Wed Feb 19 16:14:40 +0000 2014</t>
  </si>
  <si>
    <t>http://twitter.com/KNAER_RECRAE/statuses/436171988420132864</t>
  </si>
  <si>
    <t>436171935601291264</t>
  </si>
  <si>
    <t>Wed Feb 19 16:14:27 +0000 2014</t>
  </si>
  <si>
    <t>http://twitter.com/AbbotsfordPA/statuses/436171935601291264</t>
  </si>
  <si>
    <t>436171916697534464</t>
  </si>
  <si>
    <t>Wed Feb 19 16:14:23 +0000 2014</t>
  </si>
  <si>
    <t>http://twitter.com/westernulibsEDU/statuses/436171916697534464</t>
  </si>
  <si>
    <t>436171900075511808</t>
  </si>
  <si>
    <t>RT @SamKloetstra: Interesting to see how Canada's and Ontario's education stack up to the rest of the world. #oers14 #pisa</t>
  </si>
  <si>
    <t>Wed Feb 19 16:14:19 +0000 2014</t>
  </si>
  <si>
    <t>http://twitter.com/AbbotsfordPA/statuses/436171900075511808</t>
  </si>
  <si>
    <t>{"symbols":[],"urls":[],"hashtags":[{"text":"oers14","indices":[109,116]},{"text":"pisa","indices":[117,122]}],"user_mentions":[{"id":2188868298,"name":"SamKlo.","indices":[3,16],"screen_name":"SamKloetstra","id_str":"2188868298"}]}</t>
  </si>
  <si>
    <t>436171657523101697</t>
  </si>
  <si>
    <t>#OERS14 #knaer knowledge mobilization efforts are terrific! Applying research - the impact is key!</t>
  </si>
  <si>
    <t>Wed Feb 19 16:13:21 +0000 2014</t>
  </si>
  <si>
    <t>http://twitter.com/drcathybruce/statuses/436171657523101697</t>
  </si>
  <si>
    <t>{"symbols":[],"urls":[],"hashtags":[{"text":"OERS14","indices":[0,7]},{"text":"knaer","indices":[8,14]}],"user_mentions":[]}</t>
  </si>
  <si>
    <t>436171618608353280</t>
  </si>
  <si>
    <t>KNAER next steps: looking at knowledge mobilization at the system level - tell us your thoughts! @DrKatinaPollock @CarolCampbell4 #OERS14</t>
  </si>
  <si>
    <t>Wed Feb 19 16:13:12 +0000 2014</t>
  </si>
  <si>
    <t>http://twitter.com/KNAER_RECRAE/statuses/436171618608353280</t>
  </si>
  <si>
    <t>{"symbols":[],"urls":[],"hashtags":[{"text":"OERS14","indices":[130,137]}],"user_mentions":[{"id":636460073,"name":"Katina Pollock","indices":[97,113],"screen_name":"DrKatinaPollock","id_str":"636460073"},{"id":300645437,"name":"Carol Campbell","indices":[114,129],"screen_name":"CarolCampbell4","id_str":"300645437"}]}</t>
  </si>
  <si>
    <t>@KNAER_RECRAE moving from implementation to knowledge mobilization - Awesome! #OERS14</t>
  </si>
  <si>
    <t>Wed Feb 19 16:12:55 +0000 2014</t>
  </si>
  <si>
    <t>http://twitter.com/adrossis/statuses/436171549708537856</t>
  </si>
  <si>
    <t>{"symbols":[],"urls":[],"hashtags":[{"text":"OERS14","indices":[78,85]}],"user_mentions":[{"id":1020257364,"name":"KNAER-RECRAE","indices":[0,13],"screen_name":"KNAER_RECRAE","id_str":"1020257364"}]}</t>
  </si>
  <si>
    <t>436171490304618497</t>
  </si>
  <si>
    <t>Research-based insurance policy to ensure social/emotional well-being in children:   'ROOTS OF EMPATHY' in every school. #OERS14</t>
  </si>
  <si>
    <t>Wed Feb 19 16:12:41 +0000 2014</t>
  </si>
  <si>
    <t>http://twitter.com/fdelk_nmc/statuses/436171490304618497</t>
  </si>
  <si>
    <t>{"symbols":[],"urls":[],"hashtags":[{"text":"OERS14","indices":[121,128]}],"user_mentions":[]}</t>
  </si>
  <si>
    <t>@KNAER_RECRAE update: now in 4th year, 44 projects, 150 partnerships, over 170 different #KMb outputs! #oers14 http://t.co/cgT8GhFqxG</t>
  </si>
  <si>
    <t>Wed Feb 19 16:12:02 +0000 2014</t>
  </si>
  <si>
    <t>loc: 43.65486517,-79.38300342</t>
  </si>
  <si>
    <t>http://twitter.com/ShastaCH/statuses/436171327129391104</t>
  </si>
  <si>
    <t>{"symbols":[],"urls":[],"hashtags":[{"text":"KMb","indices":[89,93]},{"text":"oers14","indices":[103,110]}],"media":[{"sizes":{"small":{"w":340,"resize":"fit","h":255},"thumb":{"w":150,"resize":"crop","h":150},"large":{"w":1024,"resize":"fit","h":768},"medium":{"w":600,"resize":"fit","h":450}},"id":436171326986792961,"media_url_https":"https://pbs.twimg.com/media/Bg2Xgs5CMAEHNeq.jpg","media_url":"http://pbs.twimg.com/media/Bg2Xgs5CMAEHNeq.jpg","expanded_url":"http://twitter.com/ShastaCH/status/436171327129391104/photo/1","indices":[111,133],"id_str":"436171326986792961","type":"photo","display_url":"pic.twitter.com/cgT8GhFqxG","url":"http://t.co/cgT8GhFqxG"}],"user_mentions":[{"id":1020257364,"name":"KNAER-RECRAE","indices":[0,13],"screen_name":"KNAER_RECRAE","id_str":"1020257364"}]}</t>
  </si>
  <si>
    <t>436171226713968641</t>
  </si>
  <si>
    <t>#oers14 Carol Campbell &amp;amp;Katrina Pollack talking about KNAER agreement of 3 jurisdictions. Supports 44 projects http://t.co/kHaMZ9jmMl</t>
  </si>
  <si>
    <t>Wed Feb 19 16:11:38 +0000 2014</t>
  </si>
  <si>
    <t>http://twitter.com/GerriGershon/statuses/436171226713968641</t>
  </si>
  <si>
    <t>{"symbols":[],"urls":[{"expanded_url":"http://www.knaer-recrae.ca","indices":[115,137],"display_url":"knaer-recrae.ca","url":"http://t.co/kHaMZ9jmMl"}],"hashtags":[{"text":"oers14","indices":[0,7]}],"user_mentions":[]}</t>
  </si>
  <si>
    <t>436171221189672960</t>
  </si>
  <si>
    <t>Wed Feb 19 16:11:37 +0000 2014</t>
  </si>
  <si>
    <t>http://twitter.com/westernulibsEDU/statuses/436171221189672960</t>
  </si>
  <si>
    <t>436171127157981184</t>
  </si>
  <si>
    <t>RT @dberrill: #OERS14 re. indicators and measures of wellbeing: a cautionary that these truly address affect - engagement, belonging, pride.</t>
  </si>
  <si>
    <t>Wed Feb 19 16:11:15 +0000 2014</t>
  </si>
  <si>
    <t>http://twitter.com/KNAER_RECRAE/statuses/436171127157981184</t>
  </si>
  <si>
    <t>436171021750513664</t>
  </si>
  <si>
    <t>Measuring student well-being as well as student achievement is critical for healthy student dev-Thank you Dr. Ferguson @SickKidsNews #oers14</t>
  </si>
  <si>
    <t>Wed Feb 19 16:10:49 +0000 2014</t>
  </si>
  <si>
    <t>http://twitter.com/LynneCharette/statuses/436171021750513664</t>
  </si>
  <si>
    <t>{"symbols":[],"urls":[],"hashtags":[{"text":"oers14","indices":[133,140]}],"user_mentions":[{"id":48824637,"name":"SickKids_TheHospital","indices":[119,132],"screen_name":"SickKidsNews","id_str":"48824637"}]}</t>
  </si>
  <si>
    <t>436170952443830273</t>
  </si>
  <si>
    <t>JoanJardin</t>
  </si>
  <si>
    <t>Wed Feb 19 16:10:33 +0000 2014</t>
  </si>
  <si>
    <t>http://pbs.twimg.com/profile_images/378800000449568391/6392aec510c6868b59366db645bc3e19_normal.jpeg</t>
  </si>
  <si>
    <t>http://twitter.com/JoanJardin/statuses/436170952443830273</t>
  </si>
  <si>
    <t>436170857178615810</t>
  </si>
  <si>
    <t>Wed Feb 19 16:10:10 +0000 2014</t>
  </si>
  <si>
    <t>http://twitter.com/giannahelling/statuses/436170857178615810</t>
  </si>
  <si>
    <t>436170807233249280</t>
  </si>
  <si>
    <t>We must focus on student well-being in ON schools. Does this include the whole school well-being? #OERS14</t>
  </si>
  <si>
    <t>Wed Feb 19 16:09:58 +0000 2014</t>
  </si>
  <si>
    <t>http://twitter.com/_DrDi/statuses/436170807233249280</t>
  </si>
  <si>
    <t>Look at our partnerships! @DrKatinaPollock @CarolCampbell4 @westernuEdu @OISENews #OERS14 http://t.co/v8Gq4djTs8</t>
  </si>
  <si>
    <t>Wed Feb 19 16:09:47 +0000 2014</t>
  </si>
  <si>
    <t>http://twitter.com/KNAER_RECRAE/statuses/436170759422345216</t>
  </si>
  <si>
    <t>{"symbols":[],"urls":[],"hashtags":[{"text":"OERS14","indices":[82,89]}],"media":[{"sizes":{"thumb":{"w":150,"resize":"crop","h":150},"small":{"w":340,"resize":"fit","h":191},"large":{"w":1024,"resize":"fit","h":576},"medium":{"w":600,"resize":"fit","h":338}},"id":436170758893895680,"media_url_https":"https://pbs.twimg.com/media/Bg2W_olIgAATmym.jpg","media_url":"http://pbs.twimg.com/media/Bg2W_olIgAATmym.jpg","expanded_url":"http://twitter.com/KNAER_RECRAE/status/436170759422345216/photo/1","indices":[90,112],"id_str":"436170758893895680","type":"photo","display_url":"pic.twitter.com/v8Gq4djTs8","url":"http://t.co/v8Gq4djTs8"}],"user_mentions":[{"id":636460073,"name":"Katina Pollock","indices":[26,42],"screen_name":"DrKatinaPollock","id_str":"636460073"},{"id":300645437,"name":"Carol Campbell","indices":[43,58],"screen_name":"CarolCampbell4","id_str":"300645437"},{"id":68163264,"name":"Western - Fac of Ed","indices":[59,71],"screen_name":"westernuEdu","id_str":"68163264"},{"id":120129298,"name":"OISE News","indices":[72,81],"screen_name":"OISENews","id_str":"120129298"}]}</t>
  </si>
  <si>
    <t>436170588982226944</t>
  </si>
  <si>
    <t>Wed Feb 19 16:09:06 +0000 2014</t>
  </si>
  <si>
    <t>http://twitter.com/bachtrac/statuses/436170588982226944</t>
  </si>
  <si>
    <t>436170337474998272</t>
  </si>
  <si>
    <t>Wed Feb 19 16:08:06 +0000 2014</t>
  </si>
  <si>
    <t>http://twitter.com/O3atORION/statuses/436170337474998272</t>
  </si>
  <si>
    <t>436170275671908352</t>
  </si>
  <si>
    <t>Wed Feb 19 16:07:52 +0000 2014</t>
  </si>
  <si>
    <t>http://twitter.com/KNAER_RECRAE/statuses/436170275671908352</t>
  </si>
  <si>
    <t>436170253962207232</t>
  </si>
  <si>
    <t>Wed Feb 19 16:07:46 +0000 2014</t>
  </si>
  <si>
    <t>http://twitter.com/KNAER_RECRAE/statuses/436170253962207232</t>
  </si>
  <si>
    <t>436170239504429057</t>
  </si>
  <si>
    <t>Wed Feb 19 16:07:43 +0000 2014</t>
  </si>
  <si>
    <t>http://twitter.com/O3atORION/statuses/436170239504429057</t>
  </si>
  <si>
    <t>436170233632800768</t>
  </si>
  <si>
    <t>#OERS14 re. indicators and measures of wellbeing: a cautionary that these truly address affect - engagement, belonging, pride.</t>
  </si>
  <si>
    <t>Wed Feb 19 16:07:42 +0000 2014</t>
  </si>
  <si>
    <t>http://twitter.com/dberrill/statuses/436170233632800768</t>
  </si>
  <si>
    <t>436170025590722560</t>
  </si>
  <si>
    <t>@KNAER_RECRAE facilitates the development &amp;amp; dissemination of advanced knowledge in applied education research http://t.co/MS5x9hxiGF #OERS14</t>
  </si>
  <si>
    <t>Wed Feb 19 16:06:52 +0000 2014</t>
  </si>
  <si>
    <t>http://twitter.com/OhMissAcosta/statuses/436170025590722560</t>
  </si>
  <si>
    <t>{"symbols":[],"urls":[{"expanded_url":"http://www.knaer-recrae.ca/index.php","indices":[114,136],"display_url":"knaer-recrae.ca/index.php","url":"http://t.co/MS5x9hxiGF"}],"hashtags":[{"text":"OERS14","indices":[137,144]}],"user_mentions":[{"id":1020257364,"name":"KNAER-RECRAE","indices":[0,13],"screen_name":"KNAER_RECRAE","id_str":"1020257364"}]}</t>
  </si>
  <si>
    <t>KNAER online: http://t.co/XwySdaifii #OERS14</t>
  </si>
  <si>
    <t>Wed Feb 19 16:06:45 +0000 2014</t>
  </si>
  <si>
    <t>http://twitter.com/ResearchChat/statuses/436169994981113857</t>
  </si>
  <si>
    <t>{"symbols":[],"urls":[{"expanded_url":"http://www.knaer-recrae.ca/","indices":[14,36],"display_url":"knaer-recrae.ca","url":"http://t.co/XwySdaifii"}],"hashtags":[{"text":"OERS14","indices":[37,44]}],"user_mentions":[]}</t>
  </si>
  <si>
    <t>436169622463594496</t>
  </si>
  <si>
    <t>#OERS14 KNAER plenary talk @DrKatinaPollock and @CarolCampbell4 http://t.co/IuRFqXJiDX</t>
  </si>
  <si>
    <t>Wed Feb 19 16:05:16 +0000 2014</t>
  </si>
  <si>
    <t>http://twitter.com/KNAER_RECRAE/statuses/436169622463594496</t>
  </si>
  <si>
    <t>{"symbols":[],"urls":[],"hashtags":[{"text":"OERS14","indices":[0,7]}],"media":[{"sizes":{"small":{"w":339,"resize":"fit","h":191},"thumb":{"w":150,"resize":"crop","h":150},"large":{"w":1024,"resize":"fit","h":576},"medium":{"w":599,"resize":"fit","h":337}},"id":436169622295818240,"media_url_https":"https://pbs.twimg.com/media/Bg2V9ebCMAAcNG2.jpg","media_url":"http://pbs.twimg.com/media/Bg2V9ebCMAAcNG2.jpg","expanded_url":"http://twitter.com/KNAER_RECRAE/status/436169622463594496/photo/1","indices":[64,86],"id_str":"436169622295818240","type":"photo","display_url":"pic.twitter.com/IuRFqXJiDX","url":"http://t.co/IuRFqXJiDX"}],"user_mentions":[{"id":636460073,"name":"Katina Pollock","indices":[27,43],"screen_name":"DrKatinaPollock","id_str":"636460073"},{"id":300645437,"name":"Carol Campbell","indices":[48,63],"screen_name":"CarolCampbell4","id_str":"300645437"}]}</t>
  </si>
  <si>
    <t>436169608383299584</t>
  </si>
  <si>
    <t>@CarolCampbell4 speaks at #OERS14</t>
  </si>
  <si>
    <t>Wed Feb 19 16:05:12 +0000 2014</t>
  </si>
  <si>
    <t>http://twitter.com/adrossis/statuses/436169608383299584</t>
  </si>
  <si>
    <t>{"symbols":[],"urls":[],"hashtags":[{"text":"OERS14","indices":[26,33]}],"user_mentions":[{"id":300645437,"name":"Carol Campbell","indices":[0,15],"screen_name":"CarolCampbell4","id_str":"300645437"}]}</t>
  </si>
  <si>
    <t>436169262009298944</t>
  </si>
  <si>
    <t>#oers14 need indicators to measure well-being. Broader Measures of Success: Measuring What Matters. Bruce Feguson</t>
  </si>
  <si>
    <t>Wed Feb 19 16:03:50 +0000 2014</t>
  </si>
  <si>
    <t>http://twitter.com/jmuellertate/statuses/436169262009298944</t>
  </si>
  <si>
    <t>436169253440729088</t>
  </si>
  <si>
    <t>Link to People for Education's "Measuring What Matters"  @Anniekidder http://t.co/FuW90QYehd #OERS14 #ResearchChat</t>
  </si>
  <si>
    <t>Wed Feb 19 16:03:48 +0000 2014</t>
  </si>
  <si>
    <t>436168111809519616</t>
  </si>
  <si>
    <t>http://twitter.com/ResearchChat/statuses/436169253440729088</t>
  </si>
  <si>
    <t>{"symbols":[],"urls":[{"expanded_url":"http://ow.ly/tMNW0","indices":[70,92],"display_url":"ow.ly/tMNW0","url":"http://t.co/FuW90QYehd"}],"hashtags":[{"text":"OERS14","indices":[93,100]},{"text":"ResearchChat","indices":[101,114]}],"user_mentions":[{"id":106539218,"name":"Annie Kidder","indices":[57,69],"screen_name":"Anniekidder","id_str":"106539218"}]}</t>
  </si>
  <si>
    <t>436169225904746496</t>
  </si>
  <si>
    <t>Measuring well-being as well as academic achievement is vital for healthy student development! Thanks, Bruce Ferguson from SickKids #OERS14</t>
  </si>
  <si>
    <t>Wed Feb 19 16:03:41 +0000 2014</t>
  </si>
  <si>
    <t>http://twitter.com/AlexCWiseman/statuses/436169225904746496</t>
  </si>
  <si>
    <t>436169067905314816</t>
  </si>
  <si>
    <t>#OERS14 Nice to see continual attention here re. questioning what we mean by success. Avvisati &amp;amp; now Ferguson.</t>
  </si>
  <si>
    <t>Wed Feb 19 16:03:04 +0000 2014</t>
  </si>
  <si>
    <t>http://twitter.com/dberrill/statuses/436169067905314816</t>
  </si>
  <si>
    <t>436168835562237952</t>
  </si>
  <si>
    <t>RT @ResearchChat: Bruce Ferguson: We tend to value the things we measure or measure the things we value #OERS14 #ResearchChat</t>
  </si>
  <si>
    <t>Wed Feb 19 16:02:08 +0000 2014</t>
  </si>
  <si>
    <t>http://twitter.com/OhMissAcosta/statuses/436168835562237952</t>
  </si>
  <si>
    <t>{"symbols":[],"urls":[],"hashtags":[{"text":"OERS14","indices":[104,111]},{"text":"ResearchChat","indices":[112,125]}],"user_mentions":[{"id":30002337,"name":"Chris Conley","indices":[3,16],"screen_name":"ResearchChat","id_str":"30002337"}]}</t>
  </si>
  <si>
    <t>436168673514893312</t>
  </si>
  <si>
    <t>"Essential task: Measuring well-being as well as academic achievement” Bruce Ferguson #OERS14</t>
  </si>
  <si>
    <t>Wed Feb 19 16:01:30 +0000 2014</t>
  </si>
  <si>
    <t>http://twitter.com/OhMissAcosta/statuses/436168673514893312</t>
  </si>
  <si>
    <t>436168639050297345</t>
  </si>
  <si>
    <t>#oers14 Schools give us the opportunity to give students skills and knowledge they need to develop lifelong well-being</t>
  </si>
  <si>
    <t>Wed Feb 19 16:01:21 +0000 2014</t>
  </si>
  <si>
    <t>http://twitter.com/jmuellertate/statuses/436168639050297345</t>
  </si>
  <si>
    <t>436168601528455168</t>
  </si>
  <si>
    <t>Wed Feb 19 16:01:12 +0000 2014</t>
  </si>
  <si>
    <t>http://twitter.com/abbaspeaks/statuses/436168601528455168</t>
  </si>
  <si>
    <t>436168540518117376</t>
  </si>
  <si>
    <t>krushowy</t>
  </si>
  <si>
    <t>RT @candymcewan: Bruce Ferguson, Sick Kids: Our classrooms are the emergency rooms for the social problems in our society. #OERS14 #student…</t>
  </si>
  <si>
    <t>Wed Feb 19 16:00:58 +0000 2014</t>
  </si>
  <si>
    <t>http://pbs.twimg.com/profile_images/1753004594/kris.work_normal.jpg</t>
  </si>
  <si>
    <t>http://twitter.com/krushowy/statuses/436168540518117376</t>
  </si>
  <si>
    <t>{"symbols":[],"urls":[],"hashtags":[{"text":"OERS14","indices":[123,130]},{"text":"studentwellbeing","indices":[131,140]}],"user_mentions":[{"id":84337876,"name":"Candy McEwan","indices":[3,15],"screen_name":"candymcewan","id_str":"84337876"}]}</t>
  </si>
  <si>
    <t>436168401443364864</t>
  </si>
  <si>
    <t>RT @shelleylaskin: Reading to children before they come to school and having dinner together are two critical factors in success in school …</t>
  </si>
  <si>
    <t>Wed Feb 19 16:00:25 +0000 2014</t>
  </si>
  <si>
    <t>http://twitter.com/krushowy/statuses/436168401443364864</t>
  </si>
  <si>
    <t>{"symbols":[],"urls":[],"hashtags":[{"text":"oers14","indices":[139,140]}],"user_mentions":[{"id":62311579,"name":"Shelley Laskin","indices":[3,17],"screen_name":"shelleylaskin","id_str":"62311579"}]}</t>
  </si>
  <si>
    <t>436168385018478593</t>
  </si>
  <si>
    <t>KNAER plenary talk by @DrKatinaPollock and @CarolCampbell4  right now! #oers14</t>
  </si>
  <si>
    <t>Wed Feb 19 16:00:21 +0000 2014</t>
  </si>
  <si>
    <t>http://twitter.com/KNAER_RECRAE/statuses/436168385018478593</t>
  </si>
  <si>
    <t>{"symbols":[],"urls":[],"hashtags":[{"text":"oers14","indices":[71,78]}],"user_mentions":[{"id":636460073,"name":"Katina Pollock","indices":[22,38],"screen_name":"DrKatinaPollock","id_str":"636460073"},{"id":300645437,"name":"Carol Campbell","indices":[43,58],"screen_name":"CarolCampbell4","id_str":"300645437"}]}</t>
  </si>
  <si>
    <t>436168154092695552</t>
  </si>
  <si>
    <t>Wed Feb 19 15:59:26 +0000 2014</t>
  </si>
  <si>
    <t>http://twitter.com/krushowy/statuses/436168154092695552</t>
  </si>
  <si>
    <t>436168151542136832</t>
  </si>
  <si>
    <t>Bruce Ferguson, Sick Kids: Our classrooms are the emergency rooms for the social problems in our society. #OERS14 #studentwellbeing</t>
  </si>
  <si>
    <t>Wed Feb 19 15:59:25 +0000 2014</t>
  </si>
  <si>
    <t>http://twitter.com/candymcewan/statuses/436168151542136832</t>
  </si>
  <si>
    <t>{"symbols":[],"urls":[],"hashtags":[{"text":"OERS14","indices":[106,113]},{"text":"studentwellbeing","indices":[114,131]}],"user_mentions":[]}</t>
  </si>
  <si>
    <t>#oers14 Dr. Bruce Ferguson says "our classrooms are emergency rooms for the social problems in our society."</t>
  </si>
  <si>
    <t>Wed Feb 19 15:59:16 +0000 2014</t>
  </si>
  <si>
    <t>loc: 43.65584,-79.38294</t>
  </si>
  <si>
    <t>http://twitter.com/Anniekidder/statuses/436168111809519616</t>
  </si>
  <si>
    <t>436168109419134976</t>
  </si>
  <si>
    <t>Wed Feb 19 15:59:15 +0000 2014</t>
  </si>
  <si>
    <t>http://twitter.com/krushowy/statuses/436168109419134976</t>
  </si>
  <si>
    <t>436167894637228032</t>
  </si>
  <si>
    <t>Bruce Ferguson: We tend to value the things we measure or measure the things we value #OERS14 #ResearchChat</t>
  </si>
  <si>
    <t>Wed Feb 19 15:58:24 +0000 2014</t>
  </si>
  <si>
    <t>http://twitter.com/ResearchChat/statuses/436167894637228032</t>
  </si>
  <si>
    <t>{"symbols":[],"urls":[],"hashtags":[{"text":"OERS14","indices":[86,93]},{"text":"ResearchChat","indices":[94,107]}],"user_mentions":[]}</t>
  </si>
  <si>
    <t>436167831135084544</t>
  </si>
  <si>
    <t>RT @ResearchChat: As of the break this morning there have been 364 tweets.   An archive can be found here: http://t.co/0vOI9BYwfw  #OERS14 …</t>
  </si>
  <si>
    <t>Wed Feb 19 15:58:09 +0000 2014</t>
  </si>
  <si>
    <t>http://twitter.com/ACooperKMb/statuses/436167831135084544</t>
  </si>
  <si>
    <t>{"symbols":[],"urls":[{"expanded_url":"http://ow.ly/tK2FR","indices":[107,129],"display_url":"ow.ly/tK2FR","url":"http://t.co/0vOI9BYwfw"}],"hashtags":[{"text":"OERS14","indices":[131,138]},{"text":"ResearchChat","indices":[139,140]}],"user_mentions":[{"id":30002337,"name":"Chris Conley","indices":[3,16],"screen_name":"ResearchChat","id_str":"30002337"}]}</t>
  </si>
  <si>
    <t>436167575265755136</t>
  </si>
  <si>
    <t>@ResearchChat Thanks Chris.  How did you do that? Is this what is referred to as 'Storify'? #OERS14</t>
  </si>
  <si>
    <t>Wed Feb 19 15:57:08 +0000 2014</t>
  </si>
  <si>
    <t>436166566670270464</t>
  </si>
  <si>
    <t>http://twitter.com/fdelk_nmc/statuses/436167575265755136</t>
  </si>
  <si>
    <t>{"symbols":[],"urls":[],"hashtags":[{"text":"OERS14","indices":[92,99]}],"user_mentions":[{"id":30002337,"name":"Chris Conley","indices":[0,13],"screen_name":"ResearchChat","id_str":"30002337"}]}</t>
  </si>
  <si>
    <t>436167542311108608</t>
  </si>
  <si>
    <t>Bruce Ferguson
Educators are responsible for education and well-being.  But what does “well-being” mean? #OERS14</t>
  </si>
  <si>
    <t>Wed Feb 19 15:57:00 +0000 2014</t>
  </si>
  <si>
    <t>http://twitter.com/adrossis/statuses/436167542311108608</t>
  </si>
  <si>
    <t>{"symbols":[],"urls":[],"hashtags":[{"text":"OERS14","indices":[105,112]}],"user_mentions":[]}</t>
  </si>
  <si>
    <t>436167452729171968</t>
  </si>
  <si>
    <t>Wed Feb 19 15:56:39 +0000 2014</t>
  </si>
  <si>
    <t>http://twitter.com/AngelaMercier1/statuses/436167452729171968</t>
  </si>
  <si>
    <t>436167414339096576</t>
  </si>
  <si>
    <t>#oers14 Dr. Ferguson from Sick Kids talking about student well-being -absolutely necessary to bring children into adulthood with success.</t>
  </si>
  <si>
    <t>Wed Feb 19 15:56:29 +0000 2014</t>
  </si>
  <si>
    <t>http://twitter.com/GerriGershon/statuses/436167414339096576</t>
  </si>
  <si>
    <t>436167317525757952</t>
  </si>
  <si>
    <t>Spot on
"Kids can't learn unless they feel both physically and psychologically safe" Bruce Ferguson at #OERS14</t>
  </si>
  <si>
    <t>Wed Feb 19 15:56:06 +0000 2014</t>
  </si>
  <si>
    <t>http://twitter.com/AlexCWiseman/statuses/436167317525757952</t>
  </si>
  <si>
    <t>436167007248326657</t>
  </si>
  <si>
    <t>danielcoo</t>
  </si>
  <si>
    <t>RT @Anniekidder: #oers14 OECD says spending money reducing class size not most effective spending. More important: spend on teachers/resour…</t>
  </si>
  <si>
    <t>Wed Feb 19 15:54:52 +0000 2014</t>
  </si>
  <si>
    <t>http://pbs.twimg.com/profile_images/378800000034307804/62593231996f376f13ec3bda19486016_normal.jpeg</t>
  </si>
  <si>
    <t>http://twitter.com/danielcoo/statuses/436167007248326657</t>
  </si>
  <si>
    <t>{"symbols":[],"urls":[],"hashtags":[{"text":"oers14","indices":[17,24]},{"text":"OntEd","indices":[139,140]}],"user_mentions":[{"id":106539218,"name":"Annie Kidder","indices":[3,15],"screen_name":"Anniekidder","id_str":"106539218"}]}</t>
  </si>
  <si>
    <t>436166669690740737</t>
  </si>
  <si>
    <t>Wed Feb 19 15:53:32 +0000 2014</t>
  </si>
  <si>
    <t>http://twitter.com/adrossis/statuses/436166669690740737</t>
  </si>
  <si>
    <t>As of the break this morning there have been 364 tweets.   An archive can be found here: http://t.co/0vOI9BYwfw  #OERS14 #ResearchChat</t>
  </si>
  <si>
    <t>Wed Feb 19 15:53:07 +0000 2014</t>
  </si>
  <si>
    <t>http://twitter.com/ResearchChat/statuses/436166566670270464</t>
  </si>
  <si>
    <t>{"symbols":[],"urls":[{"expanded_url":"http://ow.ly/tK2FR","indices":[89,111],"display_url":"ow.ly/tK2FR","url":"http://t.co/0vOI9BYwfw"}],"hashtags":[{"text":"OERS14","indices":[113,120]},{"text":"ResearchChat","indices":[121,134]}],"user_mentions":[]}</t>
  </si>
  <si>
    <t>436166275488706561</t>
  </si>
  <si>
    <t>"Why are we here?" A little #OERS14 morning philosophy from Bruce Ferguson</t>
  </si>
  <si>
    <t>Wed Feb 19 15:51:58 +0000 2014</t>
  </si>
  <si>
    <t>http://twitter.com/OhMissAcosta/statuses/436166275488706561</t>
  </si>
  <si>
    <t>{"symbols":[],"urls":[],"hashtags":[{"text":"OERS14","indices":[28,35]}],"user_mentions":[]}</t>
  </si>
  <si>
    <t>436166234770382848</t>
  </si>
  <si>
    <t>Learn how to make a knowledge mobilization plan at our workshop! 1:40 pm today in trinity II #oers14</t>
  </si>
  <si>
    <t>Wed Feb 19 15:51:48 +0000 2014</t>
  </si>
  <si>
    <t>http://twitter.com/KNAER_RECRAE/statuses/436166234770382848</t>
  </si>
  <si>
    <t>{"symbols":[],"urls":[],"hashtags":[{"text":"oers14","indices":[93,100]}],"user_mentions":[]}</t>
  </si>
  <si>
    <t>436165383397978112</t>
  </si>
  <si>
    <t>@ShastaCH pleasure meeting with you today #OERS14</t>
  </si>
  <si>
    <t>Wed Feb 19 15:48:25 +0000 2014</t>
  </si>
  <si>
    <t>http://twitter.com/abbaspeaks/statuses/436165383397978112</t>
  </si>
  <si>
    <t>{"symbols":[],"urls":[],"hashtags":[{"text":"OERS14","indices":[42,49]}],"user_mentions":[{"id":129585627,"name":"Shasta Carr-Harris","indices":[0,9],"screen_name":"ShastaCH","id_str":"129585627"}]}</t>
  </si>
  <si>
    <t>436165237071699968</t>
  </si>
  <si>
    <t>I am at the #OERS14 conference today and tomorrow. Highly recommend following the hashtag - some interesting analysis on Higher Ed.</t>
  </si>
  <si>
    <t>Wed Feb 19 15:47:50 +0000 2014</t>
  </si>
  <si>
    <t>&lt;a href="http://www.linkedin.com/" rel="nofollow"&gt;LinkedIn&lt;/a&gt;</t>
  </si>
  <si>
    <t>http://twitter.com/abbaspeaks/statuses/436165237071699968</t>
  </si>
  <si>
    <t>436164908716396544</t>
  </si>
  <si>
    <t>teachdigitalLAB</t>
  </si>
  <si>
    <t>RT @jmuellertate: #oers14 collaborative prob solving needs to be assessed. beyond tech integration to assessment of 21st century skills @te…</t>
  </si>
  <si>
    <t>Wed Feb 19 15:46:32 +0000 2014</t>
  </si>
  <si>
    <t>http://pbs.twimg.com/profile_images/2692067499/0b536858514ba293bf05b4f5dc49d001_normal.jpeg</t>
  </si>
  <si>
    <t>http://twitter.com/teachdigitalLAB/statuses/436164908716396544</t>
  </si>
  <si>
    <t>{"symbols":[],"urls":[],"hashtags":[{"text":"oers14","indices":[18,25]}],"user_mentions":[{"id":40351425,"name":"Julie Mueller","indices":[3,16],"screen_name":"jmuellertate","id_str":"40351425"},{"id":508912345,"name":"Teach Digital","indices":[136,140],"screen_name":"teachdigitalLAB","id_str":"508912345"}]}</t>
  </si>
  <si>
    <t>436164626217041920</t>
  </si>
  <si>
    <t>trugwaldsaenger</t>
  </si>
  <si>
    <t>@atarkowski PS: You can see @acka47`s application profile here: https://t.co/xjyYN8IqfW #oerworldmap #oers14</t>
  </si>
  <si>
    <t>Wed Feb 19 15:45:25 +0000 2014</t>
  </si>
  <si>
    <t>de</t>
  </si>
  <si>
    <t>atarkowski</t>
  </si>
  <si>
    <t>http://pbs.twimg.com/profile_images/2262965248/uroboros_normal.jpg</t>
  </si>
  <si>
    <t>http://twitter.com/trugwaldsaenger/statuses/436164626217041920</t>
  </si>
  <si>
    <t>{"symbols":[],"urls":[{"expanded_url":"https://wiki1.hbz-nrw.de/display/OER/OER+World+Map+application+profile","indices":[64,87],"display_url":"wiki1.hbz-nrw.de/display/OER/OE\u2026","url":"https://t.co/xjyYN8IqfW"}],"hashtags":[{"text":"oerworldmap","indices":[88,100]},{"text":"oers14","indices":[101,108]}],"user_mentions":[{"id":119390281,"name":"Alek Tarkowski","indices":[0,11],"screen_name":"atarkowski","id_str":"119390281"},{"id":21777017,"name":"Adrian Pohl","indices":[28,35],"screen_name":"acka47","id_str":"21777017"}]}</t>
  </si>
  <si>
    <t>436164611629649920</t>
  </si>
  <si>
    <t>Online collaboration and security from a researcher's perspective..much needed topic #OERS14</t>
  </si>
  <si>
    <t>Wed Feb 19 15:45:21 +0000 2014</t>
  </si>
  <si>
    <t>http://twitter.com/abbaspeaks/statuses/436164611629649920</t>
  </si>
  <si>
    <t>436163012030758913</t>
  </si>
  <si>
    <t>Dunlop_Sue</t>
  </si>
  <si>
    <t>Let's make it the highest! “@Anniekidder: #oers14 percentage of Canadian students who say they're happy at school is above OECD average.”</t>
  </si>
  <si>
    <t>Wed Feb 19 15:39:00 +0000 2014</t>
  </si>
  <si>
    <t>436148989667205121</t>
  </si>
  <si>
    <t>&lt;a href="http://itunes.apple.com/us/app/twitter/id409789998?mt=12" rel="nofollow"&gt;Twitter for Mac&lt;/a&gt;</t>
  </si>
  <si>
    <t>http://pbs.twimg.com/profile_images/424204122233909248/ndA8poXj_normal.jpeg</t>
  </si>
  <si>
    <t>http://twitter.com/Dunlop_Sue/statuses/436163012030758913</t>
  </si>
  <si>
    <t>{"symbols":[],"urls":[],"hashtags":[{"text":"oers14","indices":[42,49]}],"user_mentions":[{"id":106539218,"name":"Annie Kidder","indices":[28,40],"screen_name":"Anniekidder","id_str":"106539218"}]}</t>
  </si>
  <si>
    <t>436162156996751360</t>
  </si>
  <si>
    <t>MSAC_ON</t>
  </si>
  <si>
    <t>RT @SamKloetstra: Hey @MSAC_ON look what I found at the Ontario Education Research Symposium #oers14 #onedu http://t.co/Gk9OMHonkn</t>
  </si>
  <si>
    <t>Wed Feb 19 15:35:36 +0000 2014</t>
  </si>
  <si>
    <t>http://pbs.twimg.com/profile_images/378800000207769272/a8f70e196975525221c5f0dc0ce9a44c_normal.jpeg</t>
  </si>
  <si>
    <t>http://twitter.com/MSAC_ON/statuses/436162156996751360</t>
  </si>
  <si>
    <t>{"symbols":[],"urls":[],"hashtags":[{"text":"oers14","indices":[93,100]},{"text":"onedu","indices":[101,107]}],"media":[{"sizes":{"small":{"w":340,"resize":"fit","h":255},"thumb":{"w":150,"resize":"crop","h":150},"large":{"w":1024,"resize":"fit","h":768},"medium":{"w":600,"resize":"fit","h":450}},"id":436161965807771648,"media_url_https":"https://pbs.twimg.com/media/Bg2O_zyCIAAs48o.jpg","media_url":"http://pbs.twimg.com/media/Bg2O_zyCIAAs48o.jpg","expanded_url":"http://twitter.com/SamKloetstra/status/436161965937815553/photo/1","indices":[108,130],"id_str":"436161965807771648","type":"photo","display_url":"pic.twitter.com/Gk9OMHonkn","url":"http://t.co/Gk9OMHonkn"}],"user_mentions":[{"id":2188868298,"name":"SamKlo.","indices":[3,16],"screen_name":"SamKloetstra","id_str":"2188868298"},{"id":468311342,"name":"MSAC Ontario","indices":[22,30],"screen_name":"MSAC_ON","id_str":"468311342"}]}</t>
  </si>
  <si>
    <t>436161965937815553</t>
  </si>
  <si>
    <t>Hey @MSAC_ON look what I found at the Ontario Education Research Symposium #oers14 #onedu http://t.co/Gk9OMHonkn</t>
  </si>
  <si>
    <t>Wed Feb 19 15:34:50 +0000 2014</t>
  </si>
  <si>
    <t>http://twitter.com/SamKloetstra/statuses/436161965937815553</t>
  </si>
  <si>
    <t>{"symbols":[],"urls":[],"hashtags":[{"text":"oers14","indices":[75,82]},{"text":"onedu","indices":[83,89]}],"media":[{"sizes":{"small":{"w":340,"resize":"fit","h":255},"thumb":{"w":150,"resize":"crop","h":150},"large":{"w":1024,"resize":"fit","h":768},"medium":{"w":600,"resize":"fit","h":450}},"id":436161965807771648,"media_url_https":"https://pbs.twimg.com/media/Bg2O_zyCIAAs48o.jpg","media_url":"http://pbs.twimg.com/media/Bg2O_zyCIAAs48o.jpg","expanded_url":"http://twitter.com/SamKloetstra/status/436161965937815553/photo/1","indices":[90,112],"id_str":"436161965807771648","type":"photo","display_url":"pic.twitter.com/Gk9OMHonkn","url":"http://t.co/Gk9OMHonkn"}],"user_mentions":[{"id":468311342,"name":"MSAC Ontario","indices":[4,12],"screen_name":"MSAC_ON","id_str":"468311342"}]}</t>
  </si>
  <si>
    <t>436158487417335808</t>
  </si>
  <si>
    <t>Wed Feb 19 15:21:01 +0000 2014</t>
  </si>
  <si>
    <t>http://twitter.com/annemariepetras/statuses/436158487417335808</t>
  </si>
  <si>
    <t>436158296907472896</t>
  </si>
  <si>
    <t>RT @OhMissAcosta: PISA "Let's Read Them a Story": How parents' involvement in their child's education impacts proficiency http://t.co/0fCW1…</t>
  </si>
  <si>
    <t>Wed Feb 19 15:20:16 +0000 2014</t>
  </si>
  <si>
    <t>http://twitter.com/annemariepetras/statuses/436158296907472896</t>
  </si>
  <si>
    <t>{"symbols":[],"urls":[{"expanded_url":"http://www.oecd.org/edu/school/programmeforinternationalstudentassessmentpisa/pisa-letsreadthemastorytheparentfactorineducation.htm","indices":[139,140],"display_url":"oecd.org/edu/school/pro\u2026","url":"http://t.co/0fCW14LYLQ"}],"hashtags":[{"text":"OERS14","indices":[139,140]}],"user_mentions":[{"id":317175652,"name":"Alisa Acosta","indices":[3,16],"screen_name":"OhMissAcosta","id_str":"317175652"}]}</t>
  </si>
  <si>
    <t>436157762276302848</t>
  </si>
  <si>
    <t>Wed Feb 19 15:18:08 +0000 2014</t>
  </si>
  <si>
    <t>http://twitter.com/eorourke75/statuses/436157762276302848</t>
  </si>
  <si>
    <t>436157592297947137</t>
  </si>
  <si>
    <t>Wed Feb 19 15:17:28 +0000 2014</t>
  </si>
  <si>
    <t>http://twitter.com/eorourke75/statuses/436157592297947137</t>
  </si>
  <si>
    <t>436157437704667136</t>
  </si>
  <si>
    <t>ShelleyMontgo16</t>
  </si>
  <si>
    <t>#oers14</t>
  </si>
  <si>
    <t>Wed Feb 19 15:16:51 +0000 2014</t>
  </si>
  <si>
    <t>http://pbs.twimg.com/profile_images/417474648641511424/mSNNDug__normal.jpeg</t>
  </si>
  <si>
    <t>http://twitter.com/ShelleyMontgo16/statuses/436157437704667136</t>
  </si>
  <si>
    <t>436157067535978496</t>
  </si>
  <si>
    <t>Wed Feb 19 15:15:22 +0000 2014</t>
  </si>
  <si>
    <t>http://twitter.com/annemariepetras/statuses/436157067535978496</t>
  </si>
  <si>
    <t>436157053996785666</t>
  </si>
  <si>
    <t>#OERS14 Avvisati- much wider performance range w/ boys than girls. Engagement? Socialization?</t>
  </si>
  <si>
    <t>Wed Feb 19 15:15:19 +0000 2014</t>
  </si>
  <si>
    <t>http://twitter.com/dberrill/statuses/436157053996785666</t>
  </si>
  <si>
    <t>436156749783916545</t>
  </si>
  <si>
    <t>Wed Feb 19 15:14:07 +0000 2014</t>
  </si>
  <si>
    <t>http://twitter.com/Kerr_TCDSB21C/statuses/436156749783916545</t>
  </si>
  <si>
    <t>436156726136799232</t>
  </si>
  <si>
    <t>Wed Feb 19 15:14:01 +0000 2014</t>
  </si>
  <si>
    <t>http://twitter.com/edumaingirl/statuses/436156726136799232</t>
  </si>
  <si>
    <t>436156712777957376</t>
  </si>
  <si>
    <t>See here for access to the 2012 PISA Data set: http://t.co/3JEr7mU1DO #OERS14</t>
  </si>
  <si>
    <t>Wed Feb 19 15:13:58 +0000 2014</t>
  </si>
  <si>
    <t>http://twitter.com/ResearchChat/statuses/436156712777957376</t>
  </si>
  <si>
    <t>{"symbols":[],"urls":[{"expanded_url":"http://ow.ly/tMELQ","indices":[47,69],"display_url":"ow.ly/tMELQ","url":"http://t.co/3JEr7mU1DO"}],"hashtags":[{"text":"OERS14","indices":[70,77]}],"user_mentions":[]}</t>
  </si>
  <si>
    <t>436156534297358336</t>
  </si>
  <si>
    <t>Wed Feb 19 15:13:15 +0000 2014</t>
  </si>
  <si>
    <t>http://twitter.com/SamKloetstra/statuses/436156534297358336</t>
  </si>
  <si>
    <t>436156493537103872</t>
  </si>
  <si>
    <t>mrs_beattie</t>
  </si>
  <si>
    <t>Wed Feb 19 15:13:06 +0000 2014</t>
  </si>
  <si>
    <t>http://pbs.twimg.com/profile_images/2700704361/b882084edf7950d56a460795e7dc052c_normal.gif</t>
  </si>
  <si>
    <t>http://twitter.com/mrs_beattie/statuses/436156493537103872</t>
  </si>
  <si>
    <t>436156450012811264</t>
  </si>
  <si>
    <t>Wed Feb 19 15:12:55 +0000 2014</t>
  </si>
  <si>
    <t>http://twitter.com/O3atORION/statuses/436156450012811264</t>
  </si>
  <si>
    <t>436156448955838465</t>
  </si>
  <si>
    <t>http://twitter.com/abbaspeaks/statuses/436156448955838465</t>
  </si>
  <si>
    <t>436156424821817344</t>
  </si>
  <si>
    <t>@jipraios agreed! especially given our multicultural fabric, philosophy and history are interesting influences to study! #OERS14</t>
  </si>
  <si>
    <t>Wed Feb 19 15:12:49 +0000 2014</t>
  </si>
  <si>
    <t>436133905834336256</t>
  </si>
  <si>
    <t>http://twitter.com/abbaspeaks/statuses/436156424821817344</t>
  </si>
  <si>
    <t>{"symbols":[],"urls":[],"hashtags":[{"text":"OERS14","indices":[121,128]}],"user_mentions":[{"id":264675398,"name":"Theodore Christou","indices":[0,9],"screen_name":"jipraios","id_str":"264675398"}]}</t>
  </si>
  <si>
    <t>436156397231673345</t>
  </si>
  <si>
    <t>#oers14 OECD data show no correlation between hours in school and performance. Quality not quantity. #OntEd</t>
  </si>
  <si>
    <t>Wed Feb 19 15:12:43 +0000 2014</t>
  </si>
  <si>
    <t>http://twitter.com/Anniekidder/statuses/436156397231673345</t>
  </si>
  <si>
    <t>{"symbols":[],"urls":[],"hashtags":[{"text":"oers14","indices":[0,7]},{"text":"OntEd","indices":[101,107]}],"user_mentions":[]}</t>
  </si>
  <si>
    <t>436156342642831361</t>
  </si>
  <si>
    <t>joeatmars</t>
  </si>
  <si>
    <t>Wed Feb 19 15:12:30 +0000 2014</t>
  </si>
  <si>
    <t>http://pbs.twimg.com/profile_images/378800000497934428/5acb8283e5ef973c1f11a4bf640b0701_normal.jpeg</t>
  </si>
  <si>
    <t>http://twitter.com/joeatmars/statuses/436156342642831361</t>
  </si>
  <si>
    <t>436156326180167680</t>
  </si>
  <si>
    <t>RT @dberrill: #OERS14 re. Parental expectations: we need to remember that many parents were ill-served by public education and are justifia…</t>
  </si>
  <si>
    <t>Wed Feb 19 15:12:26 +0000 2014</t>
  </si>
  <si>
    <t>http://twitter.com/OhMissAcosta/statuses/436156326180167680</t>
  </si>
  <si>
    <t>436156233448312832</t>
  </si>
  <si>
    <t>PISA "Let's Read Them a Story": How parents' involvement in their child's education impacts proficiency http://t.co/0fCW14LYLQ … #OERS14</t>
  </si>
  <si>
    <t>Wed Feb 19 15:12:04 +0000 2014</t>
  </si>
  <si>
    <t>http://twitter.com/OhMissAcosta/statuses/436156233448312832</t>
  </si>
  <si>
    <t>{"symbols":[],"urls":[{"expanded_url":"http://www.oecd.org/edu/school/programmeforinternationalstudentassessmentpisa/pisa-letsreadthemastorytheparentfactorineducation.htm","indices":[104,126],"display_url":"oecd.org/edu/school/pro\u2026","url":"http://t.co/0fCW14LYLQ"}],"hashtags":[{"text":"OERS14","indices":[129,136]}],"user_mentions":[]}</t>
  </si>
  <si>
    <t>436156223180636160</t>
  </si>
  <si>
    <t>Wed Feb 19 15:12:01 +0000 2014</t>
  </si>
  <si>
    <t>http://twitter.com/O3atORION/statuses/436156223180636160</t>
  </si>
  <si>
    <t>436155969710481409</t>
  </si>
  <si>
    <t>Interesting to see how Canada's and Ontario's education stack up to the rest of the world. #oers14 #pisa</t>
  </si>
  <si>
    <t>Wed Feb 19 15:11:01 +0000 2014</t>
  </si>
  <si>
    <t>http://twitter.com/SamKloetstra/statuses/436155969710481409</t>
  </si>
  <si>
    <t>{"symbols":[],"urls":[],"hashtags":[{"text":"oers14","indices":[91,98]},{"text":"pisa","indices":[99,104]}],"user_mentions":[]}</t>
  </si>
  <si>
    <t>436155440544501761</t>
  </si>
  <si>
    <t>AEGSC</t>
  </si>
  <si>
    <t>RT @jipraios: I'm eager to hear about the extent to which philosophy &amp;amp; history will shape the educational vision for the future of ON educa…</t>
  </si>
  <si>
    <t>Wed Feb 19 15:08:55 +0000 2014</t>
  </si>
  <si>
    <t>http://pbs.twimg.com/profile_images/435936108858183680/X5NjAlez_normal.jpeg</t>
  </si>
  <si>
    <t>http://twitter.com/AEGSC/statuses/436155440544501761</t>
  </si>
  <si>
    <t>{"symbols":[],"urls":[],"hashtags":[{"text":"OERS14","indices":[143,144]}],"user_mentions":[{"id":264675398,"name":"Theodore Christou","indices":[3,12],"screen_name":"jipraios","id_str":"264675398"}]}</t>
  </si>
  <si>
    <t>436155385733341184</t>
  </si>
  <si>
    <t>Wed Feb 19 15:08:42 +0000 2014</t>
  </si>
  <si>
    <t>http://twitter.com/GerriGershon/statuses/436155385733341184</t>
  </si>
  <si>
    <t>436155285321703424</t>
  </si>
  <si>
    <t>RT @Anniekidder: #oers14 percentage of Canadian students who say they're happy at school is above OECD average.</t>
  </si>
  <si>
    <t>Wed Feb 19 15:08:18 +0000 2014</t>
  </si>
  <si>
    <t>http://twitter.com/GerriGershon/statuses/436155285321703424</t>
  </si>
  <si>
    <t>436155205843841024</t>
  </si>
  <si>
    <t>Wed Feb 19 15:07:59 +0000 2014</t>
  </si>
  <si>
    <t>http://twitter.com/GerriGershon/statuses/436155205843841024</t>
  </si>
  <si>
    <t>436154887081299968</t>
  </si>
  <si>
    <t>#OERS14 re. Parental expectations: we need to remember that many parents were ill-served by public education and are justifiably alienated.</t>
  </si>
  <si>
    <t>Wed Feb 19 15:06:43 +0000 2014</t>
  </si>
  <si>
    <t>http://twitter.com/dberrill/statuses/436154887081299968</t>
  </si>
  <si>
    <t>436154835180589059</t>
  </si>
  <si>
    <t>dellenanne</t>
  </si>
  <si>
    <t>RT @OhMissAcosta: Across countries, student truancy is linked to student engagement #PISA #OERS14</t>
  </si>
  <si>
    <t>Wed Feb 19 15:06:30 +0000 2014</t>
  </si>
  <si>
    <t>&lt;a href="http://tapbots.com/tweetbot" rel="nofollow"&gt;Tweetbot for iOS&lt;/a&gt;</t>
  </si>
  <si>
    <t>http://pbs.twimg.com/profile_images/2004588822/image_normal.jpg</t>
  </si>
  <si>
    <t>http://twitter.com/dellenanne/statuses/436154835180589059</t>
  </si>
  <si>
    <t>{"symbols":[],"urls":[],"hashtags":[{"text":"PISA","indices":[84,89]},{"text":"OERS14","indices":[90,97]}],"user_mentions":[{"id":317175652,"name":"Alisa Acosta","indices":[3,16],"screen_name":"OhMissAcosta","id_str":"317175652"}]}</t>
  </si>
  <si>
    <t>436154664141090816</t>
  </si>
  <si>
    <t>RT @OhMissAcosta: 50% of Ontario students arrive late to class; 12% skip class (within 2 wks leading up to PISA); Attendance was linked to …</t>
  </si>
  <si>
    <t>Wed Feb 19 15:05:49 +0000 2014</t>
  </si>
  <si>
    <t>http://twitter.com/dellenanne/statuses/436154664141090816</t>
  </si>
  <si>
    <t>436153542512877568</t>
  </si>
  <si>
    <t>Currently at the Ontario Educational Research Symposium. Very informative and interesting. #oers14</t>
  </si>
  <si>
    <t>Wed Feb 19 15:01:22 +0000 2014</t>
  </si>
  <si>
    <t>http://twitter.com/SamKloetstra/statuses/436153542512877568</t>
  </si>
  <si>
    <t>436153262941954048</t>
  </si>
  <si>
    <t>#oers14 Students working for pay can have negative effect on tests. http://t.co/20vmJfKRt6</t>
  </si>
  <si>
    <t>Wed Feb 19 15:00:15 +0000 2014</t>
  </si>
  <si>
    <t>http://twitter.com/GerriGershon/statuses/436153262941954048</t>
  </si>
  <si>
    <t>{"symbols":[],"urls":[{"expanded_url":"http://ow.ly/i/4Ebff","indices":[68,90],"display_url":"ow.ly/i/4Ebff","url":"http://t.co/20vmJfKRt6"}],"hashtags":[{"text":"oers14","indices":[0,7]}],"user_mentions":[]}</t>
  </si>
  <si>
    <t>436153060357058561</t>
  </si>
  <si>
    <t>Student employment is available but through a different data set #OERS14</t>
  </si>
  <si>
    <t>Wed Feb 19 14:59:27 +0000 2014</t>
  </si>
  <si>
    <t>http://twitter.com/ResearchChat/statuses/436153060357058561</t>
  </si>
  <si>
    <t>436152945160515584</t>
  </si>
  <si>
    <t>How many 15 year olds in PISA work for pay?  More than 15 hours of work a week can have a deleterious impact on achievement #OERS14</t>
  </si>
  <si>
    <t>Wed Feb 19 14:59:00 +0000 2014</t>
  </si>
  <si>
    <t>http://twitter.com/ResearchChat/statuses/436152945160515584</t>
  </si>
  <si>
    <t>{"symbols":[],"urls":[],"hashtags":[{"text":"OERS14","indices":[124,131]}],"user_mentions":[]}</t>
  </si>
  <si>
    <t>436152582244139008</t>
  </si>
  <si>
    <t>#oers14 When students take tests on computers they seem to take the PISA test more seriously</t>
  </si>
  <si>
    <t>Wed Feb 19 14:57:33 +0000 2014</t>
  </si>
  <si>
    <t>http://twitter.com/GerriGershon/statuses/436152582244139008</t>
  </si>
  <si>
    <t>436152580272422912</t>
  </si>
  <si>
    <t>"Education is the most powerful weapon which you can use to change the world" - Nelson Mandela. Taking it in w/ @KLSirianniUofW at #OERS14</t>
  </si>
  <si>
    <t>http://twitter.com/AlexCWiseman/statuses/436152580272422912</t>
  </si>
  <si>
    <t>{"symbols":[],"urls":[],"hashtags":[{"text":"OERS14","indices":[131,138]}],"user_mentions":[{"id":376226393,"name":"Kelli Sirianni","indices":[112,127],"screen_name":"KLSirianniUofW","id_str":"376226393"}]}</t>
  </si>
  <si>
    <t>436152434914627585</t>
  </si>
  <si>
    <t>#OERS14  'Student Efficacy in Test-Taking'...interesting concept?  Does context in which students engage in math thinking influence results?</t>
  </si>
  <si>
    <t>Wed Feb 19 14:56:58 +0000 2014</t>
  </si>
  <si>
    <t>http://twitter.com/fdelk_nmc/statuses/436152434914627585</t>
  </si>
  <si>
    <t>436152239712120832</t>
  </si>
  <si>
    <t>I think self-efficacy, motivation, empowerment, and the love of learning are aspects of well being. #OERS14</t>
  </si>
  <si>
    <t>Wed Feb 19 14:56:11 +0000 2014</t>
  </si>
  <si>
    <t>http://twitter.com/AmaniElrofaie/statuses/436152239712120832</t>
  </si>
  <si>
    <t>{"symbols":[],"urls":[],"hashtags":[{"text":"OERS14","indices":[100,107]}],"user_mentions":[]}</t>
  </si>
  <si>
    <t>436152183244218368</t>
  </si>
  <si>
    <t>RT @ACooperKMb: #oers14 I wonder how many of the top performing countries for PISA attend school 6 days a week? Do all countries spend same…</t>
  </si>
  <si>
    <t>Wed Feb 19 14:55:58 +0000 2014</t>
  </si>
  <si>
    <t>http://twitter.com/JhonelMorvan/statuses/436152183244218368</t>
  </si>
  <si>
    <t>{"symbols":[],"urls":[],"hashtags":[{"text":"oers14","indices":[16,23]}],"user_mentions":[{"id":67037243,"name":"Amanda Cooper","indices":[3,14],"screen_name":"ACooperKMb","id_str":"67037243"}]}</t>
  </si>
  <si>
    <t>436151840645079040</t>
  </si>
  <si>
    <t>... in his discussion of boys' &amp;amp; girls' varying achievements in maths and language. Social and emotional dimensions to learning 2/3 #oers14</t>
  </si>
  <si>
    <t>Wed Feb 19 14:54:36 +0000 2014</t>
  </si>
  <si>
    <t>436149899604668417</t>
  </si>
  <si>
    <t>http://twitter.com/AmaniElrofaie/statuses/436151840645079040</t>
  </si>
  <si>
    <t>436151671362580480</t>
  </si>
  <si>
    <t>#oers14 I wonder how many of the top performing countries for PISA attend school 6 days a week? Do all countries spend same number of hours?</t>
  </si>
  <si>
    <t>Wed Feb 19 14:53:56 +0000 2014</t>
  </si>
  <si>
    <t>http://twitter.com/ACooperKMb/statuses/436151671362580480</t>
  </si>
  <si>
    <t>436151586839334912</t>
  </si>
  <si>
    <t>"How consistent is the administration of PISA across countries?"  Difficult data to collect and not much information available #OERS14</t>
  </si>
  <si>
    <t>Wed Feb 19 14:53:36 +0000 2014</t>
  </si>
  <si>
    <t>http://twitter.com/ResearchChat/statuses/436151586839334912</t>
  </si>
  <si>
    <t>436151306302914562</t>
  </si>
  <si>
    <t>#OERS14 Correction - 10% of students skip: 50% were late. Avvisati attributes this to student engagement. We need to do better.</t>
  </si>
  <si>
    <t>Wed Feb 19 14:52:29 +0000 2014</t>
  </si>
  <si>
    <t>http://twitter.com/dberrill/statuses/436151306302914562</t>
  </si>
  <si>
    <t>436151295183826944</t>
  </si>
  <si>
    <t>clivepacker</t>
  </si>
  <si>
    <t>Wed Feb 19 14:52:26 +0000 2014</t>
  </si>
  <si>
    <t>http://pbs.twimg.com/profile_images/378800000298850776/e2daa689ffaa83750c66bd67d373d817_normal.jpeg</t>
  </si>
  <si>
    <t>http://twitter.com/clivepacker/statuses/436151295183826944</t>
  </si>
  <si>
    <t>436151178200907776</t>
  </si>
  <si>
    <t>Additional PISA analysis and reporting for 2012: http://t.co/QWLymEVrbB #OERS14 #ResearchChat</t>
  </si>
  <si>
    <t>Wed Feb 19 14:51:58 +0000 2014</t>
  </si>
  <si>
    <t>http://twitter.com/ResearchChat/statuses/436151178200907776</t>
  </si>
  <si>
    <t>{"symbols":[],"urls":[{"expanded_url":"http://ow.ly/tMAX7","indices":[49,71],"display_url":"ow.ly/tMAX7","url":"http://t.co/QWLymEVrbB"}],"hashtags":[{"text":"OERS14","indices":[72,79]},{"text":"ResearchChat","indices":[80,93]}],"user_mentions":[]}</t>
  </si>
  <si>
    <t>436151109271695360</t>
  </si>
  <si>
    <t>RT @ResearchChat: PISA results continue to improve in locations where the best teachers are supporting the most challenging situations #OER…</t>
  </si>
  <si>
    <t>Wed Feb 19 14:51:42 +0000 2014</t>
  </si>
  <si>
    <t>http://twitter.com/WinneyKelly/statuses/436151109271695360</t>
  </si>
  <si>
    <t>{"symbols":[],"urls":[],"hashtags":[{"text":"OERS14","indices":[135,140]}],"user_mentions":[{"id":30002337,"name":"Chris Conley","indices":[3,16],"screen_name":"ResearchChat","id_str":"30002337"}]}</t>
  </si>
  <si>
    <t>436151021325533185</t>
  </si>
  <si>
    <t>RT @adrossis: Students today have a 3 minute attention span…What about adults? #OERS14</t>
  </si>
  <si>
    <t>Wed Feb 19 14:51:21 +0000 2014</t>
  </si>
  <si>
    <t>http://twitter.com/AlexCWiseman/statuses/436151021325533185</t>
  </si>
  <si>
    <t>{"symbols":[],"urls":[],"hashtags":[{"text":"OERS14","indices":[79,86]}],"user_mentions":[{"id":17095178,"name":"Anita Drossis","indices":[3,12],"screen_name":"adrossis","id_str":"17095178"}]}</t>
  </si>
  <si>
    <t>436150988324745216</t>
  </si>
  <si>
    <t>RT @ResearchChat: Dr. Franzesco Avvisati (OECD) presenting at #OERS14</t>
  </si>
  <si>
    <t>Wed Feb 19 14:51:13 +0000 2014</t>
  </si>
  <si>
    <t>http://twitter.com/WinneyKelly/statuses/436150988324745216</t>
  </si>
  <si>
    <t>{"symbols":[],"urls":[],"hashtags":[{"text":"OERS14","indices":[62,69]}],"user_mentions":[{"id":30002337,"name":"Chris Conley","indices":[3,16],"screen_name":"ResearchChat","id_str":"30002337"}]}</t>
  </si>
  <si>
    <t>436150957861527552</t>
  </si>
  <si>
    <t>RT @ResearchChat: Do you know when evidence is good?  Or good enough? #OERS14 #ResearchChat</t>
  </si>
  <si>
    <t>Wed Feb 19 14:51:06 +0000 2014</t>
  </si>
  <si>
    <t>http://twitter.com/WinneyKelly/statuses/436150957861527552</t>
  </si>
  <si>
    <t>{"symbols":[],"urls":[],"hashtags":[{"text":"OERS14","indices":[70,77]},{"text":"ResearchChat","indices":[78,91]}],"user_mentions":[{"id":30002337,"name":"Chris Conley","indices":[3,16],"screen_name":"ResearchChat","id_str":"30002337"}]}</t>
  </si>
  <si>
    <t>436150911761514497</t>
  </si>
  <si>
    <t>RT @ResearchChat: Countries with high performance on PISA have students and families that value education and see it as accessible/applicab…</t>
  </si>
  <si>
    <t>Wed Feb 19 14:50:55 +0000 2014</t>
  </si>
  <si>
    <t>http://twitter.com/drcathybruce/statuses/436150911761514497</t>
  </si>
  <si>
    <t>436150783516495872</t>
  </si>
  <si>
    <t>Nicoledhondt</t>
  </si>
  <si>
    <t>Wed Feb 19 14:50:24 +0000 2014</t>
  </si>
  <si>
    <t>http://pbs.twimg.com/profile_images/3636750584/d3a05e533715147888f1a75e200b9cda_normal.jpeg</t>
  </si>
  <si>
    <t>http://twitter.com/Nicoledhondt/statuses/436150783516495872</t>
  </si>
  <si>
    <t>436150650951729152</t>
  </si>
  <si>
    <t>Countries with high performance on PISA have students and families that value education and see it as accessible/applicable to them #OERS14</t>
  </si>
  <si>
    <t>Wed Feb 19 14:49:53 +0000 2014</t>
  </si>
  <si>
    <t>http://twitter.com/ResearchChat/statuses/436150650951729152</t>
  </si>
  <si>
    <t>436150642034216960</t>
  </si>
  <si>
    <t>Wed Feb 19 14:49:51 +0000 2014</t>
  </si>
  <si>
    <t>http://twitter.com/pauldhondt/statuses/436150642034216960</t>
  </si>
  <si>
    <t>436150564510920704</t>
  </si>
  <si>
    <t>Across countries, student truancy is linked to student engagement #PISA #OERS14</t>
  </si>
  <si>
    <t>Wed Feb 19 14:49:32 +0000 2014</t>
  </si>
  <si>
    <t>http://twitter.com/OhMissAcosta/statuses/436150564510920704</t>
  </si>
  <si>
    <t>{"symbols":[],"urls":[],"hashtags":[{"text":"PISA","indices":[66,71]},{"text":"OERS14","indices":[72,79]}],"user_mentions":[]}</t>
  </si>
  <si>
    <t>436150325850804224</t>
  </si>
  <si>
    <t>... account for the differences. Parents &amp;amp; teachers help shape students' expectations for success and hardwork. 3/3 #oers14</t>
  </si>
  <si>
    <t>Wed Feb 19 14:48:35 +0000 2014</t>
  </si>
  <si>
    <t>loc: 43.6548921,-79.3830799</t>
  </si>
  <si>
    <t>http://twitter.com/AmaniElrofaie/statuses/436150325850804224</t>
  </si>
  <si>
    <t>{"symbols":[],"urls":[],"hashtags":[{"text":"oers14","indices":[120,127]}],"user_mentions":[]}</t>
  </si>
  <si>
    <t>436150124851781632</t>
  </si>
  <si>
    <t>Wed Feb 19 14:47:47 +0000 2014</t>
  </si>
  <si>
    <t>http://twitter.com/_DrDi/statuses/436150124851781632</t>
  </si>
  <si>
    <t>436150096338501634</t>
  </si>
  <si>
    <t>Just had a great conversation with @SofyaMalik  #OERS14 - Thank you for being such strong collaborators!</t>
  </si>
  <si>
    <t>Wed Feb 19 14:47:40 +0000 2014</t>
  </si>
  <si>
    <t>http://twitter.com/O3atORION/statuses/436150096338501634</t>
  </si>
  <si>
    <t>{"symbols":[],"urls":[],"hashtags":[{"text":"OERS14","indices":[48,55]}],"user_mentions":[{"id":858500533,"name":"Sofya Malik","indices":[35,46],"screen_name":"SofyaMalik","id_str":"858500533"}]}</t>
  </si>
  <si>
    <t>436150088901988352</t>
  </si>
  <si>
    <t>CathyAbraham</t>
  </si>
  <si>
    <t>Wed Feb 19 14:47:39 +0000 2014</t>
  </si>
  <si>
    <t>http://pbs.twimg.com/profile_images/431629340078391296/gsm7k867_normal.jpeg</t>
  </si>
  <si>
    <t>http://twitter.com/CathyAbraham/statuses/436150088901988352</t>
  </si>
  <si>
    <t>436149964314787840</t>
  </si>
  <si>
    <t>Wed Feb 19 14:47:09 +0000 2014</t>
  </si>
  <si>
    <t>http://twitter.com/O3atORION/statuses/436149964314787840</t>
  </si>
  <si>
    <t>436149963840823296</t>
  </si>
  <si>
    <t>http://twitter.com/abbaspeaks/statuses/436149963840823296</t>
  </si>
  <si>
    <t>436149876917673984</t>
  </si>
  <si>
    <t>Wed Feb 19 14:46:48 +0000 2014</t>
  </si>
  <si>
    <t>http://twitter.com/candymcewan/statuses/436149876917673984</t>
  </si>
  <si>
    <t>436149835755163649</t>
  </si>
  <si>
    <t>LaurenRamey</t>
  </si>
  <si>
    <t>Wed Feb 19 14:46:38 +0000 2014</t>
  </si>
  <si>
    <t>http://pbs.twimg.com/profile_images/1489911289/picture_normal.jpg</t>
  </si>
  <si>
    <t>http://twitter.com/LaurenRamey/statuses/436149835755163649</t>
  </si>
  <si>
    <t>436149623942434816</t>
  </si>
  <si>
    <t>#oers14 Students of parents who have high expectations report higher perseverance, motivation, confidence and greater engagement.</t>
  </si>
  <si>
    <t>Wed Feb 19 14:45:48 +0000 2014</t>
  </si>
  <si>
    <t>http://twitter.com/Anniekidder/statuses/436149623942434816</t>
  </si>
  <si>
    <t>436149504774254592</t>
  </si>
  <si>
    <t>PISA 2012: high parental expectations is positively associated with higher achievement. Students can live up to high expectations #OERS14</t>
  </si>
  <si>
    <t>Wed Feb 19 14:45:19 +0000 2014</t>
  </si>
  <si>
    <t>http://twitter.com/ResearchChat/statuses/436149504774254592</t>
  </si>
  <si>
    <t>436149467255828480</t>
  </si>
  <si>
    <t>RT @fdelk_nmc: Social and emotional dimensions matter!  Engagement + Adversity + Success + Encouragement = Student Efficacy       #OERS14</t>
  </si>
  <si>
    <t>Wed Feb 19 14:45:10 +0000 2014</t>
  </si>
  <si>
    <t>http://twitter.com/JhonelMorvan/statuses/436149467255828480</t>
  </si>
  <si>
    <t>{"symbols":[],"urls":[],"hashtags":[{"text":"OERS14","indices":[130,137]}],"user_mentions":[{"id":2151052644,"name":"NMC FDELK","indices":[3,13],"screen_name":"fdelk_nmc","id_str":"2151052644"}]}</t>
  </si>
  <si>
    <t>436149334166355968</t>
  </si>
  <si>
    <t>Deputy Minister, Zegarac challenges educators&amp;amp;researchers by asking, how do we measure well-being? Avvisati answers part of that 1/3 #oers14</t>
  </si>
  <si>
    <t>Wed Feb 19 14:44:39 +0000 2014</t>
  </si>
  <si>
    <t>loc: 43.6549125,-79.3831054</t>
  </si>
  <si>
    <t>http://twitter.com/AmaniElrofaie/statuses/436149334166355968</t>
  </si>
  <si>
    <t>{"symbols":[],"urls":[],"hashtags":[{"text":"oers14","indices":[137,144]}],"user_mentions":[]}</t>
  </si>
  <si>
    <t>436149239438000128</t>
  </si>
  <si>
    <t>Wed Feb 19 14:44:16 +0000 2014</t>
  </si>
  <si>
    <t>http://twitter.com/joeatmars/statuses/436149239438000128</t>
  </si>
  <si>
    <t>436149116498747392</t>
  </si>
  <si>
    <t>Wed Feb 19 14:43:47 +0000 2014</t>
  </si>
  <si>
    <t>http://twitter.com/giannahelling/statuses/436149116498747392</t>
  </si>
  <si>
    <t>436149026476806144</t>
  </si>
  <si>
    <t>Social and emotional dimensions matter!  Engagement + Adversity + Success + Encouragement = Student Efficacy       #OERS14</t>
  </si>
  <si>
    <t>Wed Feb 19 14:43:25 +0000 2014</t>
  </si>
  <si>
    <t>http://twitter.com/fdelk_nmc/statuses/436149026476806144</t>
  </si>
  <si>
    <t>436149011674718210</t>
  </si>
  <si>
    <t>#OERS14 Engage students in schools and learning- Social and emotional well being matter</t>
  </si>
  <si>
    <t>Wed Feb 19 14:43:22 +0000 2014</t>
  </si>
  <si>
    <t>http://twitter.com/giannahelling/statuses/436149011674718210</t>
  </si>
  <si>
    <t>#oers14 percentage of Canadian students who say they're happy at school is above OECD average.</t>
  </si>
  <si>
    <t>Wed Feb 19 14:43:17 +0000 2014</t>
  </si>
  <si>
    <t>http://twitter.com/Anniekidder/statuses/436148989667205121</t>
  </si>
  <si>
    <t>436148849321574400</t>
  </si>
  <si>
    <t>tina_grandy</t>
  </si>
  <si>
    <t>“@drcathybruce: #OERS14 Student efficacy (belief that they can do well) is crucial to math performance #PISA  2012” #kto6peelnetworks2013</t>
  </si>
  <si>
    <t>Wed Feb 19 14:42:43 +0000 2014</t>
  </si>
  <si>
    <t>436148070901112832</t>
  </si>
  <si>
    <t>http://pbs.twimg.com/profile_images/2569042233/0Ix7ryMi_normal</t>
  </si>
  <si>
    <t>http://twitter.com/tina_grandy/statuses/436148849321574400</t>
  </si>
  <si>
    <t>{"symbols":[],"urls":[],"hashtags":[{"text":"OERS14","indices":[16,23]},{"text":"PISA","indices":[103,108]},{"text":"kto6peelnetworks2013","indices":[116,137]}],"user_mentions":[{"id":1264968134,"name":"Cathy Bruce","indices":[1,14],"screen_name":"drcathybruce","id_str":"1264968134"}]}</t>
  </si>
  <si>
    <t>436148757345079296</t>
  </si>
  <si>
    <t>@ResearchChat Have to improve the belief that everyone can do math.  As said before…make math relevant to all! #OERS14</t>
  </si>
  <si>
    <t>Wed Feb 19 14:42:21 +0000 2014</t>
  </si>
  <si>
    <t>436148343799291905</t>
  </si>
  <si>
    <t>http://twitter.com/adrossis/statuses/436148757345079296</t>
  </si>
  <si>
    <t>{"symbols":[],"urls":[],"hashtags":[{"text":"OERS14","indices":[111,118]}],"user_mentions":[{"id":30002337,"name":"Chris Conley","indices":[0,13],"screen_name":"ResearchChat","id_str":"30002337"}]}</t>
  </si>
  <si>
    <t>436148547755311105</t>
  </si>
  <si>
    <t>50% of Ontario students arrive late to class; 12% skip class (within 2 wks leading up to PISA); Attendance was linked to achievement #OERS14</t>
  </si>
  <si>
    <t>Wed Feb 19 14:41:31 +0000 2014</t>
  </si>
  <si>
    <t>http://twitter.com/OhMissAcosta/statuses/436148547755311105</t>
  </si>
  <si>
    <t>436148481124601856</t>
  </si>
  <si>
    <t>#OERS14 F. Avvisati PISA2012 Describes the positive impact of strong teachers and principals working in challenging schools</t>
  </si>
  <si>
    <t>Wed Feb 19 14:41:15 +0000 2014</t>
  </si>
  <si>
    <t>http://twitter.com/giannahelling/statuses/436148481124601856</t>
  </si>
  <si>
    <t>436148402808967168</t>
  </si>
  <si>
    <t>#oers14 50% of Ontario students late for school or skipped classes in 2 weeks preceding PISA tests</t>
  </si>
  <si>
    <t>Wed Feb 19 14:40:57 +0000 2014</t>
  </si>
  <si>
    <t>http://twitter.com/GerriGershon/statuses/436148402808967168</t>
  </si>
  <si>
    <t>436148381107253248</t>
  </si>
  <si>
    <t>In PISA 2012, 50% of Ontario students reported arriving to class late. Wow! An area for research &amp;amp; improvement? #OERS14</t>
  </si>
  <si>
    <t>Wed Feb 19 14:40:51 +0000 2014</t>
  </si>
  <si>
    <t>http://twitter.com/CarolCampbell4/statuses/436148381107253248</t>
  </si>
  <si>
    <t>Girls are particularly at risk of negative dispositions towards mathematics. (1:3 girls vs 1:5 boys) #OERS14</t>
  </si>
  <si>
    <t>Wed Feb 19 14:40:43 +0000 2014</t>
  </si>
  <si>
    <t>http://twitter.com/ResearchChat/statuses/436148343799291905</t>
  </si>
  <si>
    <t>{"symbols":[],"urls":[],"hashtags":[{"text":"OERS14","indices":[101,108]}],"user_mentions":[]}</t>
  </si>
  <si>
    <t>436148334613368832</t>
  </si>
  <si>
    <t>vradrian99</t>
  </si>
  <si>
    <t>RT @GerriGershon: #oers14 There is a direct relation to kids skipping classes and lower results on PISA</t>
  </si>
  <si>
    <t>Wed Feb 19 14:40:40 +0000 2014</t>
  </si>
  <si>
    <t>http://pbs.twimg.com/profile_images/434153958165069824/nqGPnFAn_normal.jpeg</t>
  </si>
  <si>
    <t>http://twitter.com/vradrian99/statuses/436148334613368832</t>
  </si>
  <si>
    <t>436148309376630784</t>
  </si>
  <si>
    <t>Wed Feb 19 14:40:34 +0000 2014</t>
  </si>
  <si>
    <t>http://twitter.com/brandy_doan/statuses/436148309376630784</t>
  </si>
  <si>
    <t>436148166644498432</t>
  </si>
  <si>
    <t>@adrossis #OERS14 .....you lost me after a minute and a half :)</t>
  </si>
  <si>
    <t>Wed Feb 19 14:40:00 +0000 2014</t>
  </si>
  <si>
    <t>436147063856705536</t>
  </si>
  <si>
    <t>http://twitter.com/fdelk_nmc/statuses/436148166644498432</t>
  </si>
  <si>
    <t>{"symbols":[],"urls":[],"hashtags":[{"text":"OERS14","indices":[10,17]}],"user_mentions":[{"id":17095178,"name":"Anita Drossis","indices":[0,9],"screen_name":"adrossis","id_str":"17095178"}]}</t>
  </si>
  <si>
    <t>#OERS14 Student efficacy (belief that they can do well) is crucial to math performance - #PISA results 2012</t>
  </si>
  <si>
    <t>Wed Feb 19 14:39:37 +0000 2014</t>
  </si>
  <si>
    <t>http://twitter.com/drcathybruce/statuses/436148070901112832</t>
  </si>
  <si>
    <t>{"symbols":[],"urls":[],"hashtags":[{"text":"OERS14","indices":[0,7]},{"text":"PISA","indices":[89,94]}],"user_mentions":[]}</t>
  </si>
  <si>
    <t>436148064072761344</t>
  </si>
  <si>
    <t>Gender gap (girls lower mathematics performance, boys lower literacy performance) persists in the 2012 PISA results #OERS14</t>
  </si>
  <si>
    <t>Wed Feb 19 14:39:36 +0000 2014</t>
  </si>
  <si>
    <t>http://twitter.com/ResearchChat/statuses/436148064072761344</t>
  </si>
  <si>
    <t>436147985047494656</t>
  </si>
  <si>
    <t>Wed Feb 19 14:39:17 +0000 2014</t>
  </si>
  <si>
    <t>http://twitter.com/ACooperKMb/statuses/436147985047494656</t>
  </si>
  <si>
    <t>436147820794757120</t>
  </si>
  <si>
    <t>#oers14 There is a direct relation to kids skipping classes and lower results on PISA</t>
  </si>
  <si>
    <t>Wed Feb 19 14:38:38 +0000 2014</t>
  </si>
  <si>
    <t>http://twitter.com/GerriGershon/statuses/436147820794757120</t>
  </si>
  <si>
    <t>436147718860603392</t>
  </si>
  <si>
    <t>PISA 2012 and Student Engagement: The more classes skipped, the poorer the performance on PISA #OERS14</t>
  </si>
  <si>
    <t>Wed Feb 19 14:38:14 +0000 2014</t>
  </si>
  <si>
    <t>http://twitter.com/ResearchChat/statuses/436147718860603392</t>
  </si>
  <si>
    <t>{"symbols":[],"urls":[],"hashtags":[{"text":"OERS14","indices":[95,102]}],"user_mentions":[]}</t>
  </si>
  <si>
    <t>436147214558433281</t>
  </si>
  <si>
    <t>TDSB_Perivol</t>
  </si>
  <si>
    <t>Wed Feb 19 14:36:13 +0000 2014</t>
  </si>
  <si>
    <t>http://pbs.twimg.com/profile_images/1740343078/Bbrd_normal.jpg</t>
  </si>
  <si>
    <t>http://twitter.com/TDSB_Perivol/statuses/436147214558433281</t>
  </si>
  <si>
    <t>436147210615418880</t>
  </si>
  <si>
    <t>RT @MATHYMOM: New PISA report showing how parents’ occupations have an impact on student performance http://t.co/hP6NNe0sTc #OERS14</t>
  </si>
  <si>
    <t>Wed Feb 19 14:36:12 +0000 2014</t>
  </si>
  <si>
    <t>http://twitter.com/GerriGershon/statuses/436147210615418880</t>
  </si>
  <si>
    <t>{"symbols":[],"urls":[{"expanded_url":"http://www.oecd.org/pisa/pisaproducts/pisainfocus/PISA-in-Focus-N36-(eng)-FINAL.pdf","indices":[101,123],"display_url":"oecd.org/pisa/pisaprodu\u2026","url":"http://t.co/hP6NNe0sTc"}],"hashtags":[{"text":"OERS14","indices":[124,131]}],"user_mentions":[{"id":222955581,"name":"Amy Zorzetto","indices":[3,12],"screen_name":"MATHYMOM","id_str":"222955581"}]}</t>
  </si>
  <si>
    <t>436147189320937472</t>
  </si>
  <si>
    <t>#OERS14 PISA High performers spend resources where they are needed Teacher salaries positively impact student achievement- F. Avvisati</t>
  </si>
  <si>
    <t>Wed Feb 19 14:36:07 +0000 2014</t>
  </si>
  <si>
    <t>http://twitter.com/giannahelling/statuses/436147189320937472</t>
  </si>
  <si>
    <t>436147109419433986</t>
  </si>
  <si>
    <t>ParulekarP</t>
  </si>
  <si>
    <t>RT @GerriGershon: #oers14 Money does make a difference in Pisa results- up to a certain amount. More important is how the money is spent.</t>
  </si>
  <si>
    <t>Wed Feb 19 14:35:48 +0000 2014</t>
  </si>
  <si>
    <t>http://pbs.twimg.com/profile_images/2730718627/7cafcb7472567808c2704d7900502003_normal.jpeg</t>
  </si>
  <si>
    <t>http://twitter.com/ParulekarP/statuses/436147109419433986</t>
  </si>
  <si>
    <t>436147089995997184</t>
  </si>
  <si>
    <t>RT @jmuellertate: PISA results show correlation between teacher salary and student performance #OERS14 @teachdigitalLAB</t>
  </si>
  <si>
    <t>Wed Feb 19 14:35:44 +0000 2014</t>
  </si>
  <si>
    <t>436146484614922242</t>
  </si>
  <si>
    <t>http://twitter.com/GerriGershon/statuses/436147089995997184</t>
  </si>
  <si>
    <t>{"symbols":[],"urls":[],"hashtags":[{"text":"OERS14","indices":[95,102]}],"user_mentions":[{"id":40351425,"name":"Julie Mueller","indices":[3,16],"screen_name":"jmuellertate","id_str":"40351425"},{"id":508912345,"name":"Teach Digital","indices":[103,119],"screen_name":"teachdigitalLAB","id_str":"508912345"}]}</t>
  </si>
  <si>
    <t>Students today have a 3 minute attention span…What about adults? #OERS14</t>
  </si>
  <si>
    <t>Wed Feb 19 14:35:37 +0000 2014</t>
  </si>
  <si>
    <t>http://twitter.com/adrossis/statuses/436147063856705536</t>
  </si>
  <si>
    <t>436146969610682368</t>
  </si>
  <si>
    <t>#oers14 OECD says spending money reducing class size not most effective spending. More important: spend on teachers/resources. #OntEd</t>
  </si>
  <si>
    <t>Wed Feb 19 14:35:15 +0000 2014</t>
  </si>
  <si>
    <t>http://twitter.com/Anniekidder/statuses/436146969610682368</t>
  </si>
  <si>
    <t>{"symbols":[],"urls":[],"hashtags":[{"text":"oers14","indices":[0,7]},{"text":"OntEd","indices":[127,133]}],"user_mentions":[]}</t>
  </si>
  <si>
    <t>436146885670481920</t>
  </si>
  <si>
    <t>#OERS14  Impact of parent occupation on student performance is variable on a global scale. http://t.co/2IABmapFZ4</t>
  </si>
  <si>
    <t>Wed Feb 19 14:34:55 +0000 2014</t>
  </si>
  <si>
    <t>http://twitter.com/dberrill/statuses/436146885670481920</t>
  </si>
  <si>
    <t>{"symbols":[],"urls":[{"expanded_url":"http://Www.oecd.org/pisaproducts/pisainfocus/PISA-in-Focus-N36-(eng)-FINAL.pdf","indices":[91,113],"display_url":"oecd.org/pisaproducts/p\u2026","url":"http://t.co/2IABmapFZ4"}],"hashtags":[{"text":"OERS14","indices":[0,7]}],"user_mentions":[]}</t>
  </si>
  <si>
    <t>436146754258759680</t>
  </si>
  <si>
    <t>PISA results continue to improve in locations where the best teachers are supporting the most challenging situations #OERS14</t>
  </si>
  <si>
    <t>Wed Feb 19 14:34:24 +0000 2014</t>
  </si>
  <si>
    <t>http://twitter.com/ResearchChat/statuses/436146754258759680</t>
  </si>
  <si>
    <t>436146705394696192</t>
  </si>
  <si>
    <t>So how do we attract the best teachers to the most challenging situations? #OERS14</t>
  </si>
  <si>
    <t>Wed Feb 19 14:34:12 +0000 2014</t>
  </si>
  <si>
    <t>http://pbs.twimg.com/profile_images/1197313194/Lalande-Profile-Picture-avatar2_normal.jpg</t>
  </si>
  <si>
    <t>http://twitter.com/lalandej/statuses/436146705394696192</t>
  </si>
  <si>
    <t>436146655583543297</t>
  </si>
  <si>
    <t>#oers14 Attracting the best teachers to most challenging teaching situations is key</t>
  </si>
  <si>
    <t>Wed Feb 19 14:34:00 +0000 2014</t>
  </si>
  <si>
    <t>http://twitter.com/GerriGershon/statuses/436146655583543297</t>
  </si>
  <si>
    <t>436146511613657088</t>
  </si>
  <si>
    <t>Money makes a difference according to OECD's Dr. Francesco Avvisati speaking about PISA 2012 at #OERS14, but to what extent?</t>
  </si>
  <si>
    <t>Wed Feb 19 14:33:26 +0000 2014</t>
  </si>
  <si>
    <t>http://twitter.com/JhonelMorvan/statuses/436146511613657088</t>
  </si>
  <si>
    <t>PISA results show correlation between teacher salary and student performance #OERS14 @teachdigitalLAB</t>
  </si>
  <si>
    <t>Wed Feb 19 14:33:19 +0000 2014</t>
  </si>
  <si>
    <t>http://twitter.com/jmuellertate/statuses/436146484614922242</t>
  </si>
  <si>
    <t>{"symbols":[],"urls":[],"hashtags":[{"text":"OERS14","indices":[77,84]}],"user_mentions":[{"id":508912345,"name":"Teach Digital","indices":[85,101],"screen_name":"teachdigitalLAB","id_str":"508912345"}]}</t>
  </si>
  <si>
    <t>436146336845803520</t>
  </si>
  <si>
    <t>#oers14 Money does make a difference in Pisa results- up to a certain amount. More important is how the money is spent.</t>
  </si>
  <si>
    <t>Wed Feb 19 14:32:44 +0000 2014</t>
  </si>
  <si>
    <t>http://twitter.com/GerriGershon/statuses/436146336845803520</t>
  </si>
  <si>
    <t>436146297956212736</t>
  </si>
  <si>
    <t>After the threshold, it becomes a question of where the resources are used. #OERS14</t>
  </si>
  <si>
    <t>Wed Feb 19 14:32:35 +0000 2014</t>
  </si>
  <si>
    <t>http://twitter.com/ResearchChat/statuses/436146297956212736</t>
  </si>
  <si>
    <t>436146269048684544</t>
  </si>
  <si>
    <t>MATHYMOM</t>
  </si>
  <si>
    <t>RT @OhMissAcosta: New PISA report showing how parents’ occupations have an impact on student performance http://t.co/a3YCvb1d2V #OERS14</t>
  </si>
  <si>
    <t>Wed Feb 19 14:32:28 +0000 2014</t>
  </si>
  <si>
    <t>http://pbs.twimg.com/profile_images/3291088215/23b9d3f6a13b36210f894a4e40f7db64_normal.jpeg</t>
  </si>
  <si>
    <t>http://twitter.com/MATHYMOM/statuses/436146269048684544</t>
  </si>
  <si>
    <t>{"symbols":[],"urls":[{"expanded_url":"http://www.oecd.org/pisa/pisaproducts/pisainfocus/PISA-in-Focus-N36-(eng)-FINAL.pdf","indices":[105,127],"display_url":"oecd.org/pisa/pisaprodu\u2026","url":"http://t.co/a3YCvb1d2V"}],"hashtags":[{"text":"OERS14","indices":[128,135]}],"user_mentions":[{"id":317175652,"name":"Alisa Acosta","indices":[3,16],"screen_name":"OhMissAcosta","id_str":"317175652"}]}</t>
  </si>
  <si>
    <t>436146165499703298</t>
  </si>
  <si>
    <t>#oers14 Norway has made greatest strides in equity of outcomes. Scores stayed same but gap now narrowest of OECD. How did they do it?</t>
  </si>
  <si>
    <t>Wed Feb 19 14:32:03 +0000 2014</t>
  </si>
  <si>
    <t>http://twitter.com/Anniekidder/statuses/436146165499703298</t>
  </si>
  <si>
    <t>436146118632960000</t>
  </si>
  <si>
    <t>Money makes a difference....but only to a point (a threshold of $50,000).  #OERS14</t>
  </si>
  <si>
    <t>Wed Feb 19 14:31:52 +0000 2014</t>
  </si>
  <si>
    <t>http://twitter.com/ResearchChat/statuses/436146118632960000</t>
  </si>
  <si>
    <t>436146026794467328</t>
  </si>
  <si>
    <t>indiasunflower</t>
  </si>
  <si>
    <t>Wed Feb 19 14:31:30 +0000 2014</t>
  </si>
  <si>
    <t>http://pbs.twimg.com/profile_images/3690214966/f745b2cd32b39ed25613651e11ba7e03_normal.jpeg</t>
  </si>
  <si>
    <t>http://twitter.com/indiasunflower/statuses/436146026794467328</t>
  </si>
  <si>
    <t>436145942970912769</t>
  </si>
  <si>
    <t>Wed Feb 19 14:31:10 +0000 2014</t>
  </si>
  <si>
    <t>http://twitter.com/CarolCampbell4/statuses/436145942970912769</t>
  </si>
  <si>
    <t>436145898993623041</t>
  </si>
  <si>
    <t>RT @KNAER_RECRAE: Learn how to build knowledge mobilization plans with us today at 1:40pm in trinity II #oers14</t>
  </si>
  <si>
    <t>Wed Feb 19 14:31:00 +0000 2014</t>
  </si>
  <si>
    <t>http://twitter.com/CarolCampbell4/statuses/436145898993623041</t>
  </si>
  <si>
    <t>{"symbols":[],"urls":[],"hashtags":[{"text":"oers14","indices":[104,111]}],"user_mentions":[{"id":1020257364,"name":"KNAER-RECRAE","indices":[3,16],"screen_name":"KNAER_RECRAE","id_str":"1020257364"}]}</t>
  </si>
  <si>
    <t>436145892476092417</t>
  </si>
  <si>
    <t>Thanks! RT @LynneCharette: Pisa 2012: Evaluating School Systems to Improve Education  https://t.co/fy8VzsNDaY #OERS14</t>
  </si>
  <si>
    <t>Wed Feb 19 14:30:58 +0000 2014</t>
  </si>
  <si>
    <t>http://twitter.com/adrossis/statuses/436145892476092417</t>
  </si>
  <si>
    <t>{"symbols":[],"urls":[{"expanded_url":"https://www.slideshare.net/OECDEDU/pisa-2012-evaluating-school-systems-to-improve-education","indices":[86,109],"display_url":"slideshare.net/OECDEDU/pisa-2\u2026","url":"https://t.co/fy8VzsNDaY"}],"hashtags":[{"text":"OERS14","indices":[110,117]}],"user_mentions":[{"id":886967161,"name":"Lynne Charette","indices":[11,25],"screen_name":"LynneCharette","id_str":"886967161"}]}</t>
  </si>
  <si>
    <t>436145845734363136</t>
  </si>
  <si>
    <t>New PISA report showing how parents’ occupations have an impact on student performance http://t.co/a3YCvb1d2V #OERS14</t>
  </si>
  <si>
    <t>Wed Feb 19 14:30:47 +0000 2014</t>
  </si>
  <si>
    <t>http://twitter.com/OhMissAcosta/statuses/436145845734363136</t>
  </si>
  <si>
    <t>{"symbols":[],"urls":[{"expanded_url":"http://www.oecd.org/pisa/pisaproducts/pisainfocus/PISA-in-Focus-N36-(eng)-FINAL.pdf","indices":[87,109],"display_url":"oecd.org/pisa/pisaprodu\u2026","url":"http://t.co/a3YCvb1d2V"}],"hashtags":[{"text":"OERS14","indices":[110,117]}],"user_mentions":[]}</t>
  </si>
  <si>
    <t>436145837547073537</t>
  </si>
  <si>
    <t>Sharon_Drummond</t>
  </si>
  <si>
    <t>RT @ResearchChat: PISA results and parental occupation: http://t.co/7bysR9LJnB #OERS14 #ResearchChat</t>
  </si>
  <si>
    <t>Wed Feb 19 14:30:45 +0000 2014</t>
  </si>
  <si>
    <t>http://pbs.twimg.com/profile_images/1431851622/Whatever_normal.jpg</t>
  </si>
  <si>
    <t>http://twitter.com/Sharon_Drummond/statuses/436145837547073537</t>
  </si>
  <si>
    <t>{"symbols":[],"urls":[{"expanded_url":"http://ow.ly/tMx0J","indices":[56,78],"display_url":"ow.ly/tMx0J","url":"http://t.co/7bysR9LJnB"}],"hashtags":[{"text":"OERS14","indices":[79,86]},{"text":"ResearchChat","indices":[87,100]}],"user_mentions":[{"id":30002337,"name":"Chris Conley","indices":[3,16],"screen_name":"ResearchChat","id_str":"30002337"}]}</t>
  </si>
  <si>
    <t>436145764020940801</t>
  </si>
  <si>
    <t>And old friends too :-) RT @ACooperKMb: #OERS14 Looking forward to meeting new people &amp;amp; discussing opportunities for collaborations!”</t>
  </si>
  <si>
    <t>Wed Feb 19 14:30:28 +0000 2014</t>
  </si>
  <si>
    <t>436131808103518209</t>
  </si>
  <si>
    <t>http://twitter.com/CarolCampbell4/statuses/436145764020940801</t>
  </si>
  <si>
    <t>{"symbols":[],"urls":[],"hashtags":[{"text":"OERS14","indices":[40,47]}],"user_mentions":[{"id":67037243,"name":"Amanda Cooper","indices":[27,38],"screen_name":"ACooperKMb","id_str":"67037243"}]}</t>
  </si>
  <si>
    <t>436145599037976577</t>
  </si>
  <si>
    <t>Pisa 2012: Evaluating School Systems to Improve Education  https://t.co/fqAvNI2MC7 #OERS14</t>
  </si>
  <si>
    <t>Wed Feb 19 14:29:48 +0000 2014</t>
  </si>
  <si>
    <t>http://twitter.com/LynneCharette/statuses/436145599037976577</t>
  </si>
  <si>
    <t>{"symbols":[],"urls":[{"expanded_url":"https://www.slideshare.net/OECDEDU/pisa-2012-evaluating-school-systems-to-improve-education","indices":[59,82],"display_url":"slideshare.net/OECDEDU/pisa-2\u2026","url":"https://t.co/fqAvNI2MC7"}],"hashtags":[{"text":"OERS14","indices":[83,90]}],"user_mentions":[]}</t>
  </si>
  <si>
    <t>436145527625756672</t>
  </si>
  <si>
    <t>#OERS14 PISA2012 Canada is amongst countries that combine high performance with better than average education and opportunities for success.</t>
  </si>
  <si>
    <t>Wed Feb 19 14:29:31 +0000 2014</t>
  </si>
  <si>
    <t>http://twitter.com/giannahelling/statuses/436145527625756672</t>
  </si>
  <si>
    <t>436145524584894464</t>
  </si>
  <si>
    <t>I like it - The goal is to combine high performance with equitable opportunities for success. Francesco Avvisati at #oers14</t>
  </si>
  <si>
    <t>Wed Feb 19 14:29:30 +0000 2014</t>
  </si>
  <si>
    <t>http://twitter.com/lalandej/statuses/436145524584894464</t>
  </si>
  <si>
    <t>436145438614241280</t>
  </si>
  <si>
    <t>Wed Feb 19 14:29:10 +0000 2014</t>
  </si>
  <si>
    <t>http://twitter.com/fdelk_nmc/statuses/436145438614241280</t>
  </si>
  <si>
    <t>436145358847344640</t>
  </si>
  <si>
    <t>PISA results and parental occupation: http://t.co/7bysR9LJnB #OERS14 #ResearchChat</t>
  </si>
  <si>
    <t>Wed Feb 19 14:28:51 +0000 2014</t>
  </si>
  <si>
    <t>http://twitter.com/ResearchChat/statuses/436145358847344640</t>
  </si>
  <si>
    <t>{"symbols":[],"urls":[{"expanded_url":"http://ow.ly/tMx0J","indices":[38,60],"display_url":"ow.ly/tMx0J","url":"http://t.co/7bysR9LJnB"}],"hashtags":[{"text":"OERS14","indices":[61,68]},{"text":"ResearchChat","indices":[69,82]}],"user_mentions":[]}</t>
  </si>
  <si>
    <t>436145240689217536</t>
  </si>
  <si>
    <t>#oers14 Important to remember when looking at PISA that many of the top "countries" are actually cities. Comparison is apples to oranges.</t>
  </si>
  <si>
    <t>Wed Feb 19 14:28:23 +0000 2014</t>
  </si>
  <si>
    <t>http://twitter.com/Anniekidder/statuses/436145240689217536</t>
  </si>
  <si>
    <t>436145203636731904</t>
  </si>
  <si>
    <t>PISA:  Canada is in the region where socio-economic status does not greatly affect high mathematics performance #OERS14</t>
  </si>
  <si>
    <t>Wed Feb 19 14:28:14 +0000 2014</t>
  </si>
  <si>
    <t>http://twitter.com/adrossis/statuses/436145203636731904</t>
  </si>
  <si>
    <t>{"symbols":[],"urls":[],"hashtags":[{"text":"OERS14","indices":[112,119]}],"user_mentions":[]}</t>
  </si>
  <si>
    <t>436145110737514496</t>
  </si>
  <si>
    <t>#OERS14 : Francesco Avvisati,OECD, challenges us to perform a PISA math question re. revolving doors. http://t.co/uTNS16a2is</t>
  </si>
  <si>
    <t>Wed Feb 19 14:27:52 +0000 2014</t>
  </si>
  <si>
    <t>http://twitter.com/dberrill/statuses/436145110737514496</t>
  </si>
  <si>
    <t>{"symbols":[],"urls":[],"hashtags":[{"text":"OERS14","indices":[0,7]}],"media":[{"sizes":{"small":{"w":340,"resize":"fit","h":453},"thumb":{"w":150,"resize":"crop","h":150},"large":{"w":768,"resize":"fit","h":1024},"medium":{"w":600,"resize":"fit","h":800}},"id":436145110557130752,"media_url_https":"https://pbs.twimg.com/media/Bg1_qtFIAAAsPX-.jpg","media_url":"http://pbs.twimg.com/media/Bg1_qtFIAAAsPX-.jpg","expanded_url":"http://twitter.com/dberrill/status/436145110737514496/photo/1","indices":[102,124],"id_str":"436145110557130752","type":"photo","display_url":"pic.twitter.com/uTNS16a2is","url":"http://t.co/uTNS16a2is"}],"user_mentions":[]}</t>
  </si>
  <si>
    <t>436144864234078208</t>
  </si>
  <si>
    <t>RT @shelleylaskin: Dr Avvisati now taking #oers14 Key to test is not just what they know but if they can extrapolate and apply</t>
  </si>
  <si>
    <t>Wed Feb 19 14:26:53 +0000 2014</t>
  </si>
  <si>
    <t>shelleylaskin</t>
  </si>
  <si>
    <t>436142716288651264</t>
  </si>
  <si>
    <t>http://twitter.com/GerriGershon/statuses/436144864234078208</t>
  </si>
  <si>
    <t>{"symbols":[],"urls":[],"hashtags":[{"text":"oers14","indices":[42,49]}],"user_mentions":[{"id":62311579,"name":"Shelley Laskin","indices":[3,17],"screen_name":"shelleylaskin","id_str":"62311579"}]}</t>
  </si>
  <si>
    <t>436144740833452032</t>
  </si>
  <si>
    <t>RT @jmuellertate: #oers14 Deputy Minister Zegarac: need to "quickly drop what doesn't work" and institutionalize what does.</t>
  </si>
  <si>
    <t>Wed Feb 19 14:26:24 +0000 2014</t>
  </si>
  <si>
    <t>http://twitter.com/cmorrissette1/statuses/436144740833452032</t>
  </si>
  <si>
    <t>{"symbols":[],"urls":[],"hashtags":[{"text":"oers14","indices":[18,25]}],"user_mentions":[{"id":40351425,"name":"Julie Mueller","indices":[3,16],"screen_name":"jmuellertate","id_str":"40351425"}]}</t>
  </si>
  <si>
    <t>436144626114629633</t>
  </si>
  <si>
    <t>MISABarrie</t>
  </si>
  <si>
    <t>RT @ResearchChat: Link to OECD's  PISA resuts: http://t.co/xyWLSBZ0S2 #OERS14 #ResearchChat</t>
  </si>
  <si>
    <t>Wed Feb 19 14:25:56 +0000 2014</t>
  </si>
  <si>
    <t>http://pbs.twimg.com/profile_images/3526591015/ce7cb0bddc152f41e5ccd02b45f322fa_normal.jpeg</t>
  </si>
  <si>
    <t>http://twitter.com/MISABarrie/statuses/436144626114629633</t>
  </si>
  <si>
    <t>{"symbols":[],"urls":[{"expanded_url":"http://ow.ly/tMvZd","indices":[47,69],"display_url":"ow.ly/tMvZd","url":"http://t.co/xyWLSBZ0S2"}],"hashtags":[{"text":"OERS14","indices":[70,77]},{"text":"ResearchChat","indices":[78,91]}],"user_mentions":[{"id":30002337,"name":"Chris Conley","indices":[3,16],"screen_name":"ResearchChat","id_str":"30002337"}]}</t>
  </si>
  <si>
    <t>436144470195580928</t>
  </si>
  <si>
    <t>Wed Feb 19 14:25:19 +0000 2014</t>
  </si>
  <si>
    <t>http://twitter.com/Sharon_Drummond/statuses/436144470195580928</t>
  </si>
  <si>
    <t>436143927880851456</t>
  </si>
  <si>
    <t>Link to OECD's  PISA resuts: http://t.co/xyWLSBZ0S2 #OERS14 #ResearchChat</t>
  </si>
  <si>
    <t>Wed Feb 19 14:23:10 +0000 2014</t>
  </si>
  <si>
    <t>http://twitter.com/ResearchChat/statuses/436143927880851456</t>
  </si>
  <si>
    <t>{"symbols":[],"urls":[{"expanded_url":"http://ow.ly/tMvZd","indices":[29,51],"display_url":"ow.ly/tMvZd","url":"http://t.co/xyWLSBZ0S2"}],"hashtags":[{"text":"OERS14","indices":[52,59]},{"text":"ResearchChat","indices":[60,73]}],"user_mentions":[]}</t>
  </si>
  <si>
    <t>436143638683197441</t>
  </si>
  <si>
    <t>Wed Feb 19 14:22:01 +0000 2014</t>
  </si>
  <si>
    <t>http://twitter.com/giannahelling/statuses/436143638683197441</t>
  </si>
  <si>
    <t>436143432445476864</t>
  </si>
  <si>
    <t>On April. 1, 2014 the PISA results on problem solving will be published on the PISA website #oers14</t>
  </si>
  <si>
    <t>Wed Feb 19 14:21:12 +0000 2014</t>
  </si>
  <si>
    <t>http://twitter.com/lalandej/statuses/436143432445476864</t>
  </si>
  <si>
    <t>{"symbols":[],"urls":[],"hashtags":[{"text":"oers14","indices":[92,99]}],"user_mentions":[]}</t>
  </si>
  <si>
    <t>436143270716907520</t>
  </si>
  <si>
    <t>Wed Feb 19 14:20:33 +0000 2014</t>
  </si>
  <si>
    <t>http://twitter.com/O3atORION/statuses/436143270716907520</t>
  </si>
  <si>
    <t>436143108540334080</t>
  </si>
  <si>
    <t>#oers14 Dr. Avvisati from OSCD talking about PISA results. 2012 main focus was Math- including problem solving and financial literacy</t>
  </si>
  <si>
    <t>Wed Feb 19 14:19:54 +0000 2014</t>
  </si>
  <si>
    <t>http://twitter.com/GerriGershon/statuses/436143108540334080</t>
  </si>
  <si>
    <t>436142976020905984</t>
  </si>
  <si>
    <t>#OERS14 Dr. F Avvisati explains the PISA2012 results</t>
  </si>
  <si>
    <t>Wed Feb 19 14:19:23 +0000 2014</t>
  </si>
  <si>
    <t>http://twitter.com/giannahelling/statuses/436142976020905984</t>
  </si>
  <si>
    <t>436142973353734144</t>
  </si>
  <si>
    <t>Dr. Avvisati reviewing findings of PISA 2012: Evaluating School Systems to Improve Education #oers14 http://t.co/jaVC3ORH61</t>
  </si>
  <si>
    <t>Wed Feb 19 14:19:22 +0000 2014</t>
  </si>
  <si>
    <t>http://twitter.com/LynneCharette/statuses/436142973353734144</t>
  </si>
  <si>
    <t>{"symbols":[],"urls":[],"hashtags":[{"text":"oers14","indices":[93,100]}],"media":[{"sizes":{"thumb":{"w":150,"resize":"crop","h":150},"small":{"w":340,"resize":"fit","h":455},"large":{"w":764,"resize":"fit","h":1024},"medium":{"w":599,"resize":"fit","h":804}},"id":436142973156593664,"media_url_https":"https://pbs.twimg.com/media/Bg19uSpIEAA2-Ig.jpg","media_url":"http://pbs.twimg.com/media/Bg19uSpIEAA2-Ig.jpg","expanded_url":"http://twitter.com/LynneCharette/status/436142973353734144/photo/1","indices":[101,123],"id_str":"436142973156593664","type":"photo","display_url":"pic.twitter.com/jaVC3ORH61","url":"http://t.co/jaVC3ORH61"}],"user_mentions":[]}</t>
  </si>
  <si>
    <t>436142935277850624</t>
  </si>
  <si>
    <t>In 2012 PISA focus was mathematics - longitudinal data (12 years) can see trends and trajectories #OERS14</t>
  </si>
  <si>
    <t>Wed Feb 19 14:19:13 +0000 2014</t>
  </si>
  <si>
    <t>http://twitter.com/ResearchChat/statuses/436142935277850624</t>
  </si>
  <si>
    <t>436142730591633408</t>
  </si>
  <si>
    <t>PISA: 2 hour test in math, reading and science.  Can students extrapolate what they were told and apply it to unfamiliar situations? #OERS14</t>
  </si>
  <si>
    <t>Wed Feb 19 14:18:24 +0000 2014</t>
  </si>
  <si>
    <t>http://twitter.com/ResearchChat/statuses/436142730591633408</t>
  </si>
  <si>
    <t>436142556716744704</t>
  </si>
  <si>
    <t>Dr. Francesco Avvisati speaking about PISA 2012 at #OERS14</t>
  </si>
  <si>
    <t>Wed Feb 19 14:17:43 +0000 2014</t>
  </si>
  <si>
    <t>http://twitter.com/adrossis/statuses/436142556716744704</t>
  </si>
  <si>
    <t>436142477150388224</t>
  </si>
  <si>
    <t>Charlton_A</t>
  </si>
  <si>
    <t>Loving the comments about @colwiz at #OERS14; feel free to contact me if you want more info! http://t.co/bTHkyLn6mi</t>
  </si>
  <si>
    <t>Wed Feb 19 14:17:24 +0000 2014</t>
  </si>
  <si>
    <t>http://pbs.twimg.com/profile_images/421299243446333440/q9igW66f_normal.jpeg</t>
  </si>
  <si>
    <t>http://twitter.com/Charlton_A/statuses/436142477150388224</t>
  </si>
  <si>
    <t>{"symbols":[],"urls":[{"expanded_url":"http://colwiz.com","indices":[93,115],"display_url":"colwiz.com","url":"http://t.co/bTHkyLn6mi"}],"hashtags":[{"text":"OERS14","indices":[37,44]}],"user_mentions":[{"id":22674400,"name":"collective wizdom","indices":[26,33],"screen_name":"colwiz","id_str":"22674400"}]}</t>
  </si>
  <si>
    <t>436142259156041728</t>
  </si>
  <si>
    <t>Dr. Franzesco Avvisati (OECD) presenting at #OERS14</t>
  </si>
  <si>
    <t>Wed Feb 19 14:16:32 +0000 2014</t>
  </si>
  <si>
    <t>http://twitter.com/ResearchChat/statuses/436142259156041728</t>
  </si>
  <si>
    <t>{"symbols":[],"urls":[],"hashtags":[{"text":"OERS14","indices":[44,51]}],"user_mentions":[]}</t>
  </si>
  <si>
    <t>436142244610199552</t>
  </si>
  <si>
    <t>@drcathybruce #OERS14 Indicator of quality evidence: leading to more complex wonderings.</t>
  </si>
  <si>
    <t>Wed Feb 19 14:16:28 +0000 2014</t>
  </si>
  <si>
    <t>436141482248904705</t>
  </si>
  <si>
    <t>http://twitter.com/fdelk_nmc/statuses/436142244610199552</t>
  </si>
  <si>
    <t>{"symbols":[],"urls":[],"hashtags":[{"text":"OERS14","indices":[14,21]}],"user_mentions":[{"id":1264968134,"name":"Cathy Bruce","indices":[0,13],"screen_name":"drcathybruce","id_str":"1264968134"}]}</t>
  </si>
  <si>
    <t>436142040582062080</t>
  </si>
  <si>
    <t>#OERS14 From great to excellent- Mobilizing research to improve teaching and learning Bringing together researchers and educators</t>
  </si>
  <si>
    <t>Wed Feb 19 14:15:40 +0000 2014</t>
  </si>
  <si>
    <t>http://twitter.com/giannahelling/statuses/436142040582062080</t>
  </si>
  <si>
    <t>436141902149058560</t>
  </si>
  <si>
    <t>Doris McWhorter: 3 goals for #OERS14. 1 quality evidence. 2 mobilize knowledge. 3 networking</t>
  </si>
  <si>
    <t>Wed Feb 19 14:15:07 +0000 2014</t>
  </si>
  <si>
    <t>http://twitter.com/CarolCampbell4/statuses/436141902149058560</t>
  </si>
  <si>
    <t>#OERS14 Quality evidence takes time, patience, persistence and long term educator-researcher relationships</t>
  </si>
  <si>
    <t>Wed Feb 19 14:13:27 +0000 2014</t>
  </si>
  <si>
    <t>http://twitter.com/drcathybruce/statuses/436141482248904705</t>
  </si>
  <si>
    <t>436141351952842752</t>
  </si>
  <si>
    <t>#oers14 collaborative prob solving needs to be assessed. beyond tech integration to assessment of 21st century skills @teachdigitalLAB</t>
  </si>
  <si>
    <t>Wed Feb 19 14:12:56 +0000 2014</t>
  </si>
  <si>
    <t>http://twitter.com/jmuellertate/statuses/436141351952842752</t>
  </si>
  <si>
    <t>{"symbols":[],"urls":[],"hashtags":[{"text":"oers14","indices":[0,7]}],"user_mentions":[{"id":508912345,"name":"Teach Digital","indices":[118,134],"screen_name":"teachdigitalLAB","id_str":"508912345"}]}</t>
  </si>
  <si>
    <t>436141342704414720</t>
  </si>
  <si>
    <t>RT @ResearchChat: EQAO Research bulletin - Longitudinal study of literacy achievement http://t.co/PfrCDa8g4f #OERS14 #ResearchChat</t>
  </si>
  <si>
    <t>Wed Feb 19 14:12:53 +0000 2014</t>
  </si>
  <si>
    <t>http://twitter.com/MISABarrie/statuses/436141342704414720</t>
  </si>
  <si>
    <t>{"symbols":[],"urls":[{"expanded_url":"http://ow.ly/tMpTH","indices":[86,108],"display_url":"ow.ly/tMpTH","url":"http://t.co/PfrCDa8g4f"}],"hashtags":[{"text":"OERS14","indices":[109,116]},{"text":"ResearchChat","indices":[117,130]}],"user_mentions":[{"id":30002337,"name":"Chris Conley","indices":[3,16],"screen_name":"ResearchChat","id_str":"30002337"}]}</t>
  </si>
  <si>
    <t>436141323033116673</t>
  </si>
  <si>
    <t>Wed Feb 19 14:12:49 +0000 2014</t>
  </si>
  <si>
    <t>http://twitter.com/MISABarrie/statuses/436141323033116673</t>
  </si>
  <si>
    <t>436141243354324992</t>
  </si>
  <si>
    <t>LeloBurti</t>
  </si>
  <si>
    <t>RT @researchimpact: RT @CarolCampbell4: #OERS14  @KNAER_RECRAE: Explore resources made by our projects http://t.co/oNm3dfhonX http://t.co/W…</t>
  </si>
  <si>
    <t>Wed Feb 19 14:12:30 +0000 2014</t>
  </si>
  <si>
    <t>http://pbs.twimg.com/profile_images/3229531969/55f0e4c0a0f3d9571a1e05709ff790a8_normal.jpeg</t>
  </si>
  <si>
    <t>http://twitter.com/LeloBurti/statuses/436141243354324992</t>
  </si>
  <si>
    <t>{"symbols":[],"urls":[{"expanded_url":"http://bit.ly/1fsVlLt","indices":[103,125],"display_url":"bit.ly/1fsVlLt","url":"http://t.co/oNm3dfhonX"}],"hashtags":[{"text":"OERS14","indices":[40,47]}],"media":[{"sizes":{"thumb":{"w":150,"resize":"crop","h":150},"small":{"w":340,"resize":"fit","h":247},"large":{"w":827,"resize":"fit","h":601},"medium":{"w":600,"resize":"fit","h":436}},"media_url":"http://pbs.twimg.com/media/Bgrcwn0CIAIVC_p.png","type":"photo","display_url":"pic.twitter.com/WCiWGYkZlm","url":"http://t.co/WCiWGYkZlm","id":435403041873731586,"media_url_https":"https://pbs.twimg.com/media/Bgrcwn0CIAIVC_p.png","expanded_url":"http://twitter.com/KNAER_RECRAE/status/435403041865342976/photo/1","source_status_id_str":"435403041865342976","indices":[139,140],"source_status_id":435403041865342976,"id_str":"435403041873731586"}],"user_mentions":[{"id":37030356,"name":"ResearchImpact","indices":[3,18],"screen_name":"researchimpact","id_str":"37030356"},{"id":300645437,"name":"Carol Campbell","indices":[23,38],"screen_name":"CarolCampbell4","id_str":"300645437"},{"id":1020257364,"name":"KNAER-RECRAE","indices":[49,62],"screen_name":"KNAER_RECRAE","id_str":"1020257364"}]}</t>
  </si>
  <si>
    <t>436141148738818048</t>
  </si>
  <si>
    <t>Wed Feb 19 14:12:07 +0000 2014</t>
  </si>
  <si>
    <t>http://twitter.com/drcathybruce/statuses/436141148738818048</t>
  </si>
  <si>
    <t>436141110403268608</t>
  </si>
  <si>
    <t>Doris McWhorter Welcome to the 9th Ontario Education Research Symposium #OERS14 Just wait to the 10th anniversary! Already planning #OERS15</t>
  </si>
  <si>
    <t>Wed Feb 19 14:11:58 +0000 2014</t>
  </si>
  <si>
    <t>http://twitter.com/CarolCampbell4/statuses/436141110403268608</t>
  </si>
  <si>
    <t>{"symbols":[],"urls":[],"hashtags":[{"text":"OERS14","indices":[72,79]},{"text":"OERS15","indices":[132,139]}],"user_mentions":[]}</t>
  </si>
  <si>
    <t>436141085732372480</t>
  </si>
  <si>
    <t>Do you know when evidence is good?  Or good enough? #OERS14 #ResearchChat</t>
  </si>
  <si>
    <t>Wed Feb 19 14:11:52 +0000 2014</t>
  </si>
  <si>
    <t>http://twitter.com/ResearchChat/statuses/436141085732372480</t>
  </si>
  <si>
    <t>{"symbols":[],"urls":[],"hashtags":[{"text":"OERS14","indices":[52,59]},{"text":"ResearchChat","indices":[60,73]}],"user_mentions":[]}</t>
  </si>
  <si>
    <t>436140718118035457</t>
  </si>
  <si>
    <t>Wed Feb 19 14:10:25 +0000 2014</t>
  </si>
  <si>
    <t>http://twitter.com/abbaspeaks/statuses/436140718118035457</t>
  </si>
  <si>
    <t>436140680159588352</t>
  </si>
  <si>
    <t>@ResearchChat #OERS14 Brilliant idea, Chris!</t>
  </si>
  <si>
    <t>Wed Feb 19 14:10:15 +0000 2014</t>
  </si>
  <si>
    <t>436140042071707648</t>
  </si>
  <si>
    <t>http://twitter.com/fdelk_nmc/statuses/436140680159588352</t>
  </si>
  <si>
    <t>{"symbols":[],"urls":[],"hashtags":[{"text":"OERS14","indices":[14,21]}],"user_mentions":[{"id":30002337,"name":"Chris Conley","indices":[0,13],"screen_name":"ResearchChat","id_str":"30002337"}]}</t>
  </si>
  <si>
    <t>If workshop tweets included identifiers (i.e. A8, B1 etc.) they could be grouped (would be more coherent/useful when reviewed) #OERS14</t>
  </si>
  <si>
    <t>Wed Feb 19 14:07:43 +0000 2014</t>
  </si>
  <si>
    <t>http://twitter.com/ResearchChat/statuses/436140042071707648</t>
  </si>
  <si>
    <t>436139583424589824</t>
  </si>
  <si>
    <t>colwiz</t>
  </si>
  <si>
    <t>Honoured to be featured at #OERS14. Looking forward to making your collaborations easier.</t>
  </si>
  <si>
    <t>Wed Feb 19 14:05:54 +0000 2014</t>
  </si>
  <si>
    <t>http://pbs.twimg.com/profile_images/420066780506124289/iDY39oKE_normal.png</t>
  </si>
  <si>
    <t>http://twitter.com/colwiz/statuses/436139583424589824</t>
  </si>
  <si>
    <t>{"symbols":[],"urls":[],"hashtags":[{"text":"OERS14","indices":[27,34]}],"user_mentions":[]}</t>
  </si>
  <si>
    <t>436139527782936577</t>
  </si>
  <si>
    <t>RT @CarolCampbell4: Congratulations to @DrKatinaPollock, our @KNAER_RECRAE co- director is a new member of Ontario Education Research Panel…</t>
  </si>
  <si>
    <t>Wed Feb 19 14:05:41 +0000 2014</t>
  </si>
  <si>
    <t>http://twitter.com/KNAER_RECRAE/statuses/436139527782936577</t>
  </si>
  <si>
    <t>{"symbols":[],"urls":[],"hashtags":[{"text":"oers14","indices":[139,140]}],"user_mentions":[{"id":300645437,"name":"Carol Campbell","indices":[3,18],"screen_name":"CarolCampbell4","id_str":"300645437"},{"id":636460073,"name":"Katina Pollock","indices":[39,55],"screen_name":"DrKatinaPollock","id_str":"636460073"},{"id":1020257364,"name":"KNAER-RECRAE","indices":[61,74],"screen_name":"KNAER_RECRAE","id_str":"1020257364"}]}</t>
  </si>
  <si>
    <t>436139346605797377</t>
  </si>
  <si>
    <t>Great news! Championing &amp;amp; mobilizing research RT @KNAER_RECRAE: #OERS14 Our own @DrKatinaPollock is one of the newest OERP members!”</t>
  </si>
  <si>
    <t>Wed Feb 19 14:04:57 +0000 2014</t>
  </si>
  <si>
    <t>436138896473464832</t>
  </si>
  <si>
    <t>http://twitter.com/CarolCampbell4/statuses/436139346605797377</t>
  </si>
  <si>
    <t>{"symbols":[],"urls":[],"hashtags":[{"text":"OERS14","indices":[68,75]}],"user_mentions":[{"id":1020257364,"name":"KNAER-RECRAE","indices":[53,66],"screen_name":"KNAER_RECRAE","id_str":"1020257364"},{"id":636460073,"name":"Katina Pollock","indices":[84,100],"screen_name":"DrKatinaPollock","id_str":"636460073"}]}</t>
  </si>
  <si>
    <t>436139006791647232</t>
  </si>
  <si>
    <t>Congratulations to @DrKatinaPollock, our @KNAER_RECRAE co- director is a new member of Ontario Education Research Panel #oers14</t>
  </si>
  <si>
    <t>Wed Feb 19 14:03:36 +0000 2014</t>
  </si>
  <si>
    <t>http://twitter.com/CarolCampbell4/statuses/436139006791647232</t>
  </si>
  <si>
    <t>{"symbols":[],"urls":[],"hashtags":[{"text":"oers14","indices":[120,127]}],"user_mentions":[{"id":636460073,"name":"Katina Pollock","indices":[19,35],"screen_name":"DrKatinaPollock","id_str":"636460073"},{"id":1020257364,"name":"KNAER-RECRAE","indices":[41,54],"screen_name":"KNAER_RECRAE","id_str":"1020257364"}]}</t>
  </si>
  <si>
    <t>#OERS14 Our own @DrKatinaPollock is one of the newest OERP members!</t>
  </si>
  <si>
    <t>Wed Feb 19 14:03:10 +0000 2014</t>
  </si>
  <si>
    <t>http://twitter.com/KNAER_RECRAE/statuses/436138896473464832</t>
  </si>
  <si>
    <t>{"symbols":[],"urls":[],"hashtags":[{"text":"OERS14","indices":[0,7]}],"user_mentions":[{"id":636460073,"name":"Katina Pollock","indices":[16,32],"screen_name":"DrKatinaPollock","id_str":"636460073"}]}</t>
  </si>
  <si>
    <t>436138511373459456</t>
  </si>
  <si>
    <t>Wed Feb 19 14:01:38 +0000 2014</t>
  </si>
  <si>
    <t>http://twitter.com/brandy_doan/statuses/436138511373459456</t>
  </si>
  <si>
    <t>436138177892343808</t>
  </si>
  <si>
    <t>#OERS14 Come visit the Research Exhibition-  Looking forward to meeting you.</t>
  </si>
  <si>
    <t>Wed Feb 19 14:00:19 +0000 2014</t>
  </si>
  <si>
    <t>http://twitter.com/giannahelling/statuses/436138177892343808</t>
  </si>
  <si>
    <t>436138027224530945</t>
  </si>
  <si>
    <t>chachkowski</t>
  </si>
  <si>
    <t>#OERS14 Student well being is important, but the issue will be its definition. Perhaps focusing on local before the global.</t>
  </si>
  <si>
    <t>Wed Feb 19 13:59:43 +0000 2014</t>
  </si>
  <si>
    <t>http://twitter.com/chachkowski/statuses/436138027224530945</t>
  </si>
  <si>
    <t>436138015090434048</t>
  </si>
  <si>
    <t>#oers14 Deputy Minister Zegarac: need to "quickly drop what doesn't work" and institutionalize what does.</t>
  </si>
  <si>
    <t>Wed Feb 19 13:59:40 +0000 2014</t>
  </si>
  <si>
    <t>http://twitter.com/jmuellertate/statuses/436138015090434048</t>
  </si>
  <si>
    <t>436137537493794816</t>
  </si>
  <si>
    <t>#OERS14 day 2 (@ Toronto Marriott Downtown Eaton Centre - @marriottintl w/ 3 others) http://t.co/T8corpDFme</t>
  </si>
  <si>
    <t>Wed Feb 19 13:57:46 +0000 2014</t>
  </si>
  <si>
    <t>http://twitter.com/abbaspeaks/statuses/436137537493794816</t>
  </si>
  <si>
    <t>{"symbols":[],"urls":[{"expanded_url":"http://4sq.com/1blkH25","indices":[85,107],"display_url":"4sq.com/1blkH25","url":"http://t.co/T8corpDFme"}],"hashtags":[{"text":"OERS14","indices":[0,7]}],"user_mentions":[{"id":14140913,"name":"Marriott Internat\u0027l","indices":[58,71],"screen_name":"MarriottIntl","id_str":"14140913"}]}</t>
  </si>
  <si>
    <t>436137513103536131</t>
  </si>
  <si>
    <t>Collaborative wisdom website http://t.co/AW3dnx6JZL introduced promoting collaboration between school boards and universities #OERS14</t>
  </si>
  <si>
    <t>Wed Feb 19 13:57:40 +0000 2014</t>
  </si>
  <si>
    <t>http://twitter.com/LynneCharette/statuses/436137513103536131</t>
  </si>
  <si>
    <t>{"symbols":[],"urls":[{"expanded_url":"http://COLWIZ.COM","indices":[29,51],"display_url":"COLWIZ.COM","url":"http://t.co/AW3dnx6JZL"}],"hashtags":[{"text":"OERS14","indices":[126,133]}],"user_mentions":[]}</t>
  </si>
  <si>
    <t>436137510285365248</t>
  </si>
  <si>
    <t>RT @shelleylaskin: True legacy, according to EDU DM Zegarac is closing gap so all students can succeed-Not just the best &amp;amp;brightest #oers14</t>
  </si>
  <si>
    <t>436136711920177152</t>
  </si>
  <si>
    <t>http://twitter.com/GerriGershon/statuses/436137510285365248</t>
  </si>
  <si>
    <t>{"symbols":[],"urls":[],"hashtags":[{"text":"oers14","indices":[136,143]}],"user_mentions":[{"id":62311579,"name":"Shelley Laskin","indices":[3,17],"screen_name":"shelleylaskin","id_str":"62311579"}]}</t>
  </si>
  <si>
    <t>436137288884817920</t>
  </si>
  <si>
    <t>RT @CarolCampbell4: Minister Sandals "research has played an important role &amp;amp; will be instrumental in our journey forward" #OERS14 #OntEd h…</t>
  </si>
  <si>
    <t>Wed Feb 19 13:56:47 +0000 2014</t>
  </si>
  <si>
    <t>http://twitter.com/KNAER_RECRAE/statuses/436137288884817920</t>
  </si>
  <si>
    <t>{"symbols":[],"urls":[],"hashtags":[{"text":"OERS14","indices":[127,134]},{"text":"OntEd","indices":[135,141]}],"media":[{"sizes":{"small":{"w":340,"resize":"fit","h":253},"thumb":{"w":150,"resize":"crop","h":150},"medium":{"w":599,"resize":"fit","h":447},"large":{"w":1024,"resize":"fit","h":764}},"id":436135177404690432,"media_url_https":"https://pbs.twimg.com/media/Bg12ohNCMAAhGgw.jpg","media_url":"http://pbs.twimg.com/media/Bg12ohNCMAAhGgw.jpg","expanded_url":"http://twitter.com/CarolCampbell4/status/436135177580843009/photo/1","indices":[143,144],"id_str":"436135177404690432","type":"photo","display_url":"pic.twitter.com/Pvv6Dl3TOc","url":"http://t.co/Pvv6Dl3TOc"}],"user_mentions":[{"id":300645437,"name":"Carol Campbell","indices":[3,18],"screen_name":"CarolCampbell4","id_str":"300645437"}]}</t>
  </si>
  <si>
    <t>436137286237831168</t>
  </si>
  <si>
    <t>"We’re good at identifying research issues, but the challenge now is transferring research knowledge into practice" George Zegarac #OERS14</t>
  </si>
  <si>
    <t>Wed Feb 19 13:56:46 +0000 2014</t>
  </si>
  <si>
    <t>http://twitter.com/OhMissAcosta/statuses/436137286237831168</t>
  </si>
  <si>
    <t>436137259226894336</t>
  </si>
  <si>
    <t>RT @Sharon_Drummond: Great message from students displayed at #OERS14 http://t.co/BIDaAykJR7</t>
  </si>
  <si>
    <t>Wed Feb 19 13:56:40 +0000 2014</t>
  </si>
  <si>
    <t>http://twitter.com/KNAER_RECRAE/statuses/436137259226894336</t>
  </si>
  <si>
    <t>{"symbols":[],"urls":[],"hashtags":[{"text":"OERS14","indices":[62,69]}],"media":[{"sizes":{"small":{"w":340,"resize":"fit","h":255},"thumb":{"w":150,"resize":"crop","h":150},"large":{"w":1024,"resize":"fit","h":768},"medium":{"w":600,"resize":"fit","h":450}},"id":436135311337222145,"media_url_https":"https://pbs.twimg.com/media/Bg12wUJCcAEZ0Dz.jpg","media_url":"http://pbs.twimg.com/media/Bg12wUJCcAEZ0Dz.jpg","expanded_url":"http://twitter.com/Sharon_Drummond/status/436135311496577024/photo/1","indices":[70,92],"id_str":"436135311337222145","type":"photo","display_url":"pic.twitter.com/BIDaAykJR7","url":"http://t.co/BIDaAykJR7"}],"user_mentions":[{"id":14317093,"name":"Sharon_Drummond","indices":[3,19],"screen_name":"Sharon_Drummond","id_str":"14317093"}]}</t>
  </si>
  <si>
    <t>436137242042851328</t>
  </si>
  <si>
    <t>IainBro</t>
  </si>
  <si>
    <t>We need to make mental health an open topic of discussion . . . for everyone. #OERS14</t>
  </si>
  <si>
    <t>Wed Feb 19 13:56:36 +0000 2014</t>
  </si>
  <si>
    <t>http://pbs.twimg.com/profile_images/775826037/S7300148_normal.JPG</t>
  </si>
  <si>
    <t>http://twitter.com/IainBro/statuses/436137242042851328</t>
  </si>
  <si>
    <t>436137237261332480</t>
  </si>
  <si>
    <t>RT @GerriGershon: RT @shelleylaskin: New collaborative website "COLWIZ" standing for collective wisdom launched as tool http://t.co/4YH7Ac1…</t>
  </si>
  <si>
    <t>Wed Feb 19 13:56:35 +0000 2014</t>
  </si>
  <si>
    <t>http://twitter.com/KNAER_RECRAE/statuses/436137237261332480</t>
  </si>
  <si>
    <t>{"symbols":[],"urls":[{"expanded_url":"http://www.colwiz.com","indices":[139,140],"display_url":"colwiz.com","url":"http://t.co/4YH7Ac1Uhg"}],"hashtags":[{"text":"oers14","indices":[139,140]}],"user_mentions":[{"id":50501959,"name":"Gerri Gershon","indices":[3,16],"screen_name":"GerriGershon","id_str":"50501959"},{"id":62311579,"name":"Shelley Laskin","indices":[21,35],"screen_name":"shelleylaskin","id_str":"62311579"}]}</t>
  </si>
  <si>
    <t>436137213223387136</t>
  </si>
  <si>
    <t>RT @giannahelling: #OERS14 Research priorities and opportunities for collaboration between school boards and universities- Establishing Suc…</t>
  </si>
  <si>
    <t>Wed Feb 19 13:56:29 +0000 2014</t>
  </si>
  <si>
    <t>http://twitter.com/KNAER_RECRAE/statuses/436137213223387136</t>
  </si>
  <si>
    <t>436137154729635840</t>
  </si>
  <si>
    <t>RT @Terrentius: New collaboration platform being introduced called colwiz -  collective wisdom at http://www.colwiz,com #OERS14</t>
  </si>
  <si>
    <t>Wed Feb 19 13:56:15 +0000 2014</t>
  </si>
  <si>
    <t>http://twitter.com/KNAER_RECRAE/statuses/436137154729635840</t>
  </si>
  <si>
    <t>{"symbols":[],"urls":[],"hashtags":[{"text":"OERS14","indices":[120,127]}],"user_mentions":[{"id":115691862,"name":"Terry Spencer","indices":[3,14],"screen_name":"Terrentius","id_str":"115691862"}]}</t>
  </si>
  <si>
    <t>436136957778079744</t>
  </si>
  <si>
    <t>Deputy Min. speaking about making curriculum relevant #oers14 Important to achieve for all our kids- that should be our goal as a country.</t>
  </si>
  <si>
    <t>Wed Feb 19 13:55:28 +0000 2014</t>
  </si>
  <si>
    <t>http://twitter.com/GerriGershon/statuses/436136957778079744</t>
  </si>
  <si>
    <t>{"symbols":[],"urls":[],"hashtags":[{"text":"oers14","indices":[54,61]}],"user_mentions":[]}</t>
  </si>
  <si>
    <t>436136737560350720</t>
  </si>
  <si>
    <t>Let's collaborate!  @colwiz #OERS14 #colwiz @westernuEdu @OISENews @DrKatinaPollock @CarolCampbell4 @ShastaCH</t>
  </si>
  <si>
    <t>Wed Feb 19 13:54:35 +0000 2014</t>
  </si>
  <si>
    <t>http://twitter.com/KNAER_RECRAE/statuses/436136737560350720</t>
  </si>
  <si>
    <t>{"symbols":[],"urls":[],"hashtags":[{"text":"OERS14","indices":[28,35]},{"text":"colwiz","indices":[36,43]}],"user_mentions":[{"id":22674400,"name":"collective wizdom","indices":[20,27],"screen_name":"colwiz","id_str":"22674400"},{"id":68163264,"name":"Western - Fac of Ed","indices":[44,56],"screen_name":"westernuEdu","id_str":"68163264"},{"id":120129298,"name":"OISE News","indices":[57,66],"screen_name":"OISENews","id_str":"120129298"},{"id":636460073,"name":"Katina Pollock","indices":[67,83],"screen_name":"DrKatinaPollock","id_str":"636460073"},{"id":300645437,"name":"Carol Campbell","indices":[84,99],"screen_name":"CarolCampbell4","id_str":"300645437"},{"id":129585627,"name":"Shasta Carr-Harris","indices":[100,109],"screen_name":"ShastaCH","id_str":"129585627"}]}</t>
  </si>
  <si>
    <t>436136403152285696</t>
  </si>
  <si>
    <t>Great focus on making mathematic real and relevant for students.  Very important! #OERS14</t>
  </si>
  <si>
    <t>Wed Feb 19 13:53:16 +0000 2014</t>
  </si>
  <si>
    <t>http://twitter.com/adrossis/statuses/436136403152285696</t>
  </si>
  <si>
    <t>436135879480840192</t>
  </si>
  <si>
    <t>Terrentius</t>
  </si>
  <si>
    <t>New collaboration platform being introduced called colwiz -  collective wisdom at http://www.colwiz,com #OERS14</t>
  </si>
  <si>
    <t>Wed Feb 19 13:51:11 +0000 2014</t>
  </si>
  <si>
    <t>http://pbs.twimg.com/profile_images/705755052/IMG_0259-1_normal.jpg</t>
  </si>
  <si>
    <t>http://twitter.com/Terrentius/statuses/436135879480840192</t>
  </si>
  <si>
    <t>{"symbols":[],"urls":[],"hashtags":[{"text":"OERS14","indices":[104,111]}],"user_mentions":[]}</t>
  </si>
  <si>
    <t>436135793686351873</t>
  </si>
  <si>
    <t>#OERS14 Research priorities and opportunities for collaboration between school boards and universities- Establishing Successful Transitions</t>
  </si>
  <si>
    <t>Wed Feb 19 13:50:50 +0000 2014</t>
  </si>
  <si>
    <t>http://twitter.com/giannahelling/statuses/436135793686351873</t>
  </si>
  <si>
    <t>436135790482313216</t>
  </si>
  <si>
    <t>RT @shelleylaskin: New collaborative website "COLWIZ" standing for collective wisdom launched as tool http://t.co/4YH7Ac1Uhg #oers14</t>
  </si>
  <si>
    <t>436135261617922048</t>
  </si>
  <si>
    <t>http://twitter.com/GerriGershon/statuses/436135790482313216</t>
  </si>
  <si>
    <t>{"symbols":[],"urls":[{"expanded_url":"http://www.colwiz.com","indices":[102,124],"display_url":"colwiz.com","url":"http://t.co/4YH7Ac1Uhg"}],"hashtags":[{"text":"oers14","indices":[125,132]}],"user_mentions":[{"id":62311579,"name":"Shelley Laskin","indices":[3,17],"screen_name":"shelleylaskin","id_str":"62311579"}]}</t>
  </si>
  <si>
    <t>436135490975039488</t>
  </si>
  <si>
    <t>RT @_DrDi: http://t.co/zRDzi3btY8 launched @ #OERS14 - "collaborative wisdom"</t>
  </si>
  <si>
    <t>Wed Feb 19 13:49:38 +0000 2014</t>
  </si>
  <si>
    <t>http://twitter.com/adrossis/statuses/436135490975039488</t>
  </si>
  <si>
    <t>{"symbols":[],"urls":[{"expanded_url":"http://www.colwiz.com","indices":[11,33],"display_url":"colwiz.com","url":"http://t.co/zRDzi3btY8"}],"hashtags":[{"text":"OERS14","indices":[45,52]}],"user_mentions":[{"id":298888460,"name":"Diana Petrarca","indices":[3,9],"screen_name":"_DrDi","id_str":"298888460"}]}</t>
  </si>
  <si>
    <t>436135434415276033</t>
  </si>
  <si>
    <t>http://t.co/zRDzi3btY8 launched @ #OERS14 - "collaborative wisdom"</t>
  </si>
  <si>
    <t>Wed Feb 19 13:49:25 +0000 2014</t>
  </si>
  <si>
    <t>http://twitter.com/_DrDi/statuses/436135434415276033</t>
  </si>
  <si>
    <t>{"symbols":[],"urls":[{"expanded_url":"http://www.colwiz.com","indices":[0,22],"display_url":"colwiz.com","url":"http://t.co/zRDzi3btY8"}],"hashtags":[{"text":"OERS14","indices":[34,41]}],"user_mentions":[]}</t>
  </si>
  <si>
    <t>436135404975034369</t>
  </si>
  <si>
    <t>jiimaanike</t>
  </si>
  <si>
    <t>Wed Feb 19 13:49:18 +0000 2014</t>
  </si>
  <si>
    <t>http://pbs.twimg.com/profile_images/3426469614/437d2aa1124e18c257ca8dcbbac843a0_normal.jpeg</t>
  </si>
  <si>
    <t>http://twitter.com/jiimaanike/statuses/436135404975034369</t>
  </si>
  <si>
    <t>436135311496577024</t>
  </si>
  <si>
    <t>Great message from students displayed at #OERS14 http://t.co/BIDaAykJR7</t>
  </si>
  <si>
    <t>Wed Feb 19 13:48:55 +0000 2014</t>
  </si>
  <si>
    <t>http://twitter.com/Sharon_Drummond/statuses/436135311496577024</t>
  </si>
  <si>
    <t>{"symbols":[],"urls":[],"hashtags":[{"text":"OERS14","indices":[41,48]}],"media":[{"sizes":{"small":{"w":340,"resize":"fit","h":255},"thumb":{"w":150,"resize":"crop","h":150},"large":{"w":1024,"resize":"fit","h":768},"medium":{"w":600,"resize":"fit","h":450}},"id":436135311337222145,"media_url_https":"https://pbs.twimg.com/media/Bg12wUJCcAEZ0Dz.jpg","media_url":"http://pbs.twimg.com/media/Bg12wUJCcAEZ0Dz.jpg","expanded_url":"http://twitter.com/Sharon_Drummond/status/436135311496577024/photo/1","indices":[49,71],"id_str":"436135311337222145","type":"photo","display_url":"pic.twitter.com/BIDaAykJR7","url":"http://t.co/BIDaAykJR7"}],"user_mentions":[]}</t>
  </si>
  <si>
    <t>436135282514333696</t>
  </si>
  <si>
    <t>RT @giannahelling: #OERS14 Liz Sandals -Students who believe they will be successful in Mathematics persist through obstacles.</t>
  </si>
  <si>
    <t>Wed Feb 19 13:48:49 +0000 2014</t>
  </si>
  <si>
    <t>http://twitter.com/jiimaanike/statuses/436135282514333696</t>
  </si>
  <si>
    <t>436135200305606656</t>
  </si>
  <si>
    <t>I like where this invocation to 'wisdom' is going ... #OERS14</t>
  </si>
  <si>
    <t>Wed Feb 19 13:48:29 +0000 2014</t>
  </si>
  <si>
    <t>http://twitter.com/jipraios/statuses/436135200305606656</t>
  </si>
  <si>
    <t>436135177580843009</t>
  </si>
  <si>
    <t>Minister Sandals "research has played an important role &amp;amp; will be instrumental in our journey forward" #OERS14 #OntEd http://t.co/Pvv6Dl3TOc</t>
  </si>
  <si>
    <t>Wed Feb 19 13:48:24 +0000 2014</t>
  </si>
  <si>
    <t>http://twitter.com/CarolCampbell4/statuses/436135177580843009</t>
  </si>
  <si>
    <t>{"symbols":[],"urls":[],"hashtags":[{"text":"OERS14","indices":[107,114]},{"text":"OntEd","indices":[115,121]}],"media":[{"sizes":{"small":{"w":340,"resize":"fit","h":253},"thumb":{"w":150,"resize":"crop","h":150},"medium":{"w":599,"resize":"fit","h":447},"large":{"w":1024,"resize":"fit","h":764}},"id":436135177404690432,"media_url_https":"https://pbs.twimg.com/media/Bg12ohNCMAAhGgw.jpg","media_url":"http://pbs.twimg.com/media/Bg12ohNCMAAhGgw.jpg","expanded_url":"http://twitter.com/CarolCampbell4/status/436135177580843009/photo/1","indices":[122,144],"id_str":"436135177404690432","type":"photo","display_url":"pic.twitter.com/Pvv6Dl3TOc","url":"http://t.co/Pvv6Dl3TOc"}],"user_mentions":[]}</t>
  </si>
  <si>
    <t>436135104600367104</t>
  </si>
  <si>
    <t>#oers14 Researchers throughout Ont. at Marriott to share knowledge, ideas and to collaborate and network.Glad to be here</t>
  </si>
  <si>
    <t>Wed Feb 19 13:48:06 +0000 2014</t>
  </si>
  <si>
    <t>http://twitter.com/GerriGershon/statuses/436135104600367104</t>
  </si>
  <si>
    <t>436134871380267008</t>
  </si>
  <si>
    <t>How do we define and measure student success and well being? #OERS14 #ResearchChat</t>
  </si>
  <si>
    <t>Wed Feb 19 13:47:10 +0000 2014</t>
  </si>
  <si>
    <t>http://twitter.com/ResearchChat/statuses/436134871380267008</t>
  </si>
  <si>
    <t>{"symbols":[],"urls":[],"hashtags":[{"text":"OERS14","indices":[61,68]},{"text":"ResearchChat","indices":[69,82]}],"user_mentions":[]}</t>
  </si>
  <si>
    <t>436134059794640898</t>
  </si>
  <si>
    <t>#OERS14 Liz Sandals -Students who believe they will be successful in Mathematics persist through obstacles.</t>
  </si>
  <si>
    <t>Wed Feb 19 13:43:57 +0000 2014</t>
  </si>
  <si>
    <t>http://twitter.com/giannahelling/statuses/436134059794640898</t>
  </si>
  <si>
    <t>436134010998116353</t>
  </si>
  <si>
    <t>Minister Sandals:  "Mathematics Learning and Teaching in Ontario:  a comprehensive and thoughtful approach is needed." #OERS14</t>
  </si>
  <si>
    <t>Wed Feb 19 13:43:45 +0000 2014</t>
  </si>
  <si>
    <t>http://twitter.com/fdelk_nmc/statuses/436134010998116353</t>
  </si>
  <si>
    <t>436133969222856705</t>
  </si>
  <si>
    <t>Wed Feb 19 13:43:35 +0000 2014</t>
  </si>
  <si>
    <t>http://twitter.com/ACooperKMb/statuses/436133969222856705</t>
  </si>
  <si>
    <t>436133940819013632</t>
  </si>
  <si>
    <t>#OERS14 Summary of findings from December math research forum by Liz Sandals - early math an excellent predictor of overall school success</t>
  </si>
  <si>
    <t>Wed Feb 19 13:43:29 +0000 2014</t>
  </si>
  <si>
    <t>http://twitter.com/drcathybruce/statuses/436133940819013632</t>
  </si>
  <si>
    <t>I'm eager to hear about the extent to which philosophy &amp;amp; history will shape the educational vision for the future of ON education #OERS14</t>
  </si>
  <si>
    <t>Wed Feb 19 13:43:20 +0000 2014</t>
  </si>
  <si>
    <t>http://twitter.com/jipraios/statuses/436133905834336256</t>
  </si>
  <si>
    <t>{"symbols":[],"urls":[],"hashtags":[{"text":"OERS14","indices":[134,141]}],"user_mentions":[]}</t>
  </si>
  <si>
    <t>436133703476318209</t>
  </si>
  <si>
    <t>EQAO Research bulletin - Longitudinal study of literacy achievement http://t.co/PfrCDa8g4f #OERS14 #ResearchChat</t>
  </si>
  <si>
    <t>Wed Feb 19 13:42:32 +0000 2014</t>
  </si>
  <si>
    <t>http://twitter.com/ResearchChat/statuses/436133703476318209</t>
  </si>
  <si>
    <t>{"symbols":[],"urls":[{"expanded_url":"http://ow.ly/tMpTH","indices":[68,90],"display_url":"ow.ly/tMpTH","url":"http://t.co/PfrCDa8g4f"}],"hashtags":[{"text":"OERS14","indices":[91,98]},{"text":"ResearchChat","indices":[99,112]}],"user_mentions":[]}</t>
  </si>
  <si>
    <t>436133688590745600</t>
  </si>
  <si>
    <t>Wed Feb 19 13:42:29 +0000 2014</t>
  </si>
  <si>
    <t>http://twitter.com/MATHYMOM/statuses/436133688590745600</t>
  </si>
  <si>
    <t>436133590607618048</t>
  </si>
  <si>
    <t>OERS commenced with video log of some of the key messages &amp;amp; observations from previous OERS. Liz Sandals  now giving opening remarks #OERS14</t>
  </si>
  <si>
    <t>Wed Feb 19 13:42:05 +0000 2014</t>
  </si>
  <si>
    <t>http://twitter.com/Terrentius/statuses/436133590607618048</t>
  </si>
  <si>
    <t>436133576438845441</t>
  </si>
  <si>
    <t>RT @GerriGershon: Min of Ed Liz Sandals at research symposium #oers14 says we can't rely on belief and opinion but rather evidence. http://…</t>
  </si>
  <si>
    <t>Wed Feb 19 13:42:02 +0000 2014</t>
  </si>
  <si>
    <t>http://twitter.com/CathyAbraham/statuses/436133576438845441</t>
  </si>
  <si>
    <t>{"symbols":[],"urls":[{"expanded_url":"http://ow.ly/i/4E7W9","indices":[139,140],"display_url":"ow.ly/i/4E7W9","url":"http://t.co/iYl1jO4UTM"}],"hashtags":[{"text":"oers14","indices":[62,69]}],"user_mentions":[{"id":50501959,"name":"Gerri Gershon","indices":[3,16],"screen_name":"GerriGershon","id_str":"50501959"}]}</t>
  </si>
  <si>
    <t>436133518683295745</t>
  </si>
  <si>
    <t>MsShewchuk</t>
  </si>
  <si>
    <t>Education Minister, Liz Sandals, is sharing her thoughts on how we can improve our students math skills. #OERS14</t>
  </si>
  <si>
    <t>Wed Feb 19 13:41:48 +0000 2014</t>
  </si>
  <si>
    <t>http://pbs.twimg.com/profile_images/426073979162329088/J8SU3wnI_normal.jpeg</t>
  </si>
  <si>
    <t>http://twitter.com/MsShewchuk/statuses/436133518683295745</t>
  </si>
  <si>
    <t>EQAO Research Bulletin - Longitudinal study of mathematics achievement: http://t.co/QulEU2Sz1l #OERS14 #ResearchChat</t>
  </si>
  <si>
    <t>Wed Feb 19 13:41:26 +0000 2014</t>
  </si>
  <si>
    <t>http://twitter.com/ResearchChat/statuses/436133426153160704</t>
  </si>
  <si>
    <t>{"symbols":[],"urls":[{"expanded_url":"http://ow.ly/tMpIR","indices":[72,94],"display_url":"ow.ly/tMpIR","url":"http://t.co/QulEU2Sz1l"}],"hashtags":[{"text":"OERS14","indices":[95,102]},{"text":"ResearchChat","indices":[103,116]}],"user_mentions":[]}</t>
  </si>
  <si>
    <t>436133246108045312</t>
  </si>
  <si>
    <t>RT @jmuellertate: #oers14 Minister of Ed Liz Sandals speaking about mathematics education. Lets talk about "understanding" rather than "per…</t>
  </si>
  <si>
    <t>Wed Feb 19 13:40:43 +0000 2014</t>
  </si>
  <si>
    <t>http://twitter.com/adrossis/statuses/436133246108045312</t>
  </si>
  <si>
    <t>436133166907392001</t>
  </si>
  <si>
    <t>#oers14 Minister of Ed Liz Sandals speaking about mathematics education. Lets talk about "understanding" rather than "performing".</t>
  </si>
  <si>
    <t>Wed Feb 19 13:40:24 +0000 2014</t>
  </si>
  <si>
    <t>http://twitter.com/jmuellertate/statuses/436133166907392001</t>
  </si>
  <si>
    <t>436133156614197248</t>
  </si>
  <si>
    <t>Lngconnections</t>
  </si>
  <si>
    <t>Focus on improving math instruction in Ontario - Minister Sandals at #OERS14</t>
  </si>
  <si>
    <t>Wed Feb 19 13:40:22 +0000 2014</t>
  </si>
  <si>
    <t>http://pbs.twimg.com/profile_images/378800000534972969/bd9bc7faf2e8e3668cf21201c47d49f9_normal.jpeg</t>
  </si>
  <si>
    <t>http://twitter.com/Lngconnections/statuses/436133156614197248</t>
  </si>
  <si>
    <t>436133155607552001</t>
  </si>
  <si>
    <t>Wed Feb 19 13:40:21 +0000 2014</t>
  </si>
  <si>
    <t>http://twitter.com/adrossis/statuses/436133155607552001</t>
  </si>
  <si>
    <t>436133116378644480</t>
  </si>
  <si>
    <t>Min of Ed Liz Sandals at research symposium #oers14 says we can't rely on belief and opinion but rather evidence. http://t.co/iYl1jO4UTM</t>
  </si>
  <si>
    <t>Wed Feb 19 13:40:12 +0000 2014</t>
  </si>
  <si>
    <t>http://twitter.com/GerriGershon/statuses/436133116378644480</t>
  </si>
  <si>
    <t>{"symbols":[],"urls":[{"expanded_url":"http://ow.ly/i/4E7W9","indices":[114,136],"display_url":"ow.ly/i/4E7W9","url":"http://t.co/iYl1jO4UTM"}],"hashtags":[{"text":"oers14","indices":[44,51]}],"user_mentions":[]}</t>
  </si>
  <si>
    <t>436132833497587712</t>
  </si>
  <si>
    <t>danawatts</t>
  </si>
  <si>
    <t>Enjoying Minister Sandals at the Ontario Education Research Symposium #OERS14 http://t.co/5OvjAEhGUS</t>
  </si>
  <si>
    <t>Wed Feb 19 13:39:05 +0000 2014</t>
  </si>
  <si>
    <t>http://pbs.twimg.com/profile_images/378800000766663230/2d8e6ed5faaf5dc2423055c417a95e07_normal.jpeg</t>
  </si>
  <si>
    <t>http://twitter.com/danawatts/statuses/436132833497587712</t>
  </si>
  <si>
    <t>{"symbols":[],"urls":[],"hashtags":[{"text":"OERS14","indices":[70,77]}],"media":[{"sizes":{"small":{"w":339,"resize":"fit","h":191},"thumb":{"w":150,"resize":"crop","h":150},"large":{"w":1024,"resize":"fit","h":576},"medium":{"w":599,"resize":"fit","h":337}},"id":436132833271103489,"media_url_https":"https://pbs.twimg.com/media/Bg10gEoCQAEMLKa.jpg","media_url":"http://pbs.twimg.com/media/Bg10gEoCQAEMLKa.jpg","expanded_url":"http://twitter.com/danawatts/status/436132833497587712/photo/1","indices":[78,100],"id_str":"436132833271103489","type":"photo","display_url":"pic.twitter.com/5OvjAEhGUS","url":"http://t.co/5OvjAEhGUS"}],"user_mentions":[]}</t>
  </si>
  <si>
    <t>436132658368638976</t>
  </si>
  <si>
    <t>@TVDSB_RandA is very excited to be at #OERS14 !!! Check out our posters on Safe Schools and FNMI projects!</t>
  </si>
  <si>
    <t>Wed Feb 19 13:38:23 +0000 2014</t>
  </si>
  <si>
    <t>http://twitter.com/TVDSB_RandA/statuses/436132658368638976</t>
  </si>
  <si>
    <t>{"symbols":[],"urls":[],"hashtags":[{"text":"OERS14","indices":[38,45]}],"user_mentions":[{"id":1673882262,"name":"TVDSB R\u0026A","indices":[0,12],"screen_name":"TVDSB_RandA","id_str":"1673882262"}]}</t>
  </si>
  <si>
    <t>436132621416808448</t>
  </si>
  <si>
    <t>Parkdale73</t>
  </si>
  <si>
    <t>Listening to Education Minister Liz Sandles #OERS14 sharing her passion "teaching math" http://t.co/V8WTC9XEzy</t>
  </si>
  <si>
    <t>Wed Feb 19 13:38:14 +0000 2014</t>
  </si>
  <si>
    <t>http://pbs.twimg.com/profile_images/2743641698/4426334cbc9d23b447a0d78dbb263d8c_normal.jpeg</t>
  </si>
  <si>
    <t>http://twitter.com/Parkdale73/statuses/436132621416808448</t>
  </si>
  <si>
    <t>{"symbols":[],"urls":[],"hashtags":[{"text":"OERS14","indices":[44,51]}],"media":[{"sizes":{"small":{"w":340,"resize":"fit","h":453},"thumb":{"w":150,"resize":"crop","h":150},"large":{"w":768,"resize":"fit","h":1024},"medium":{"w":600,"resize":"fit","h":800}},"id":436132621261631488,"media_url_https":"https://pbs.twimg.com/media/Bg10Tu1CcAAZOCG.jpg","media_url":"http://pbs.twimg.com/media/Bg10Tu1CcAAZOCG.jpg","expanded_url":"http://twitter.com/Parkdale73/status/436132621416808448/photo/1","indices":[88,110],"id_str":"436132621261631488","type":"photo","display_url":"pic.twitter.com/V8WTC9XEzy","url":"http://t.co/V8WTC9XEzy"}],"user_mentions":[]}</t>
  </si>
  <si>
    <t>436132337122672643</t>
  </si>
  <si>
    <t>Listening to Education Minister Liz Sandals at #OERS14 #edchat</t>
  </si>
  <si>
    <t>Wed Feb 19 13:37:06 +0000 2014</t>
  </si>
  <si>
    <t>http://twitter.com/lisacollimore/statuses/436132337122672643</t>
  </si>
  <si>
    <t>{"symbols":[],"urls":[],"hashtags":[{"text":"OERS14","indices":[47,54]},{"text":"edchat","indices":[55,62]}],"user_mentions":[]}</t>
  </si>
  <si>
    <t>436132334044065792</t>
  </si>
  <si>
    <t>#OERS14 Research, not opinion, will guide our way!</t>
  </si>
  <si>
    <t>http://twitter.com/fdelk_nmc/statuses/436132334044065792</t>
  </si>
  <si>
    <t>436132015205675012</t>
  </si>
  <si>
    <t>RT @ResearchChat: Minister of Education Liz Sandals, presenting at #OERS14</t>
  </si>
  <si>
    <t>Wed Feb 19 13:35:50 +0000 2014</t>
  </si>
  <si>
    <t>http://twitter.com/adrossis/statuses/436132015205675012</t>
  </si>
  <si>
    <t>{"symbols":[],"urls":[],"hashtags":[{"text":"OERS14","indices":[67,74]}],"user_mentions":[{"id":30002337,"name":"Chris Conley","indices":[3,16],"screen_name":"ResearchChat","id_str":"30002337"}]}</t>
  </si>
  <si>
    <t>436131946050367488</t>
  </si>
  <si>
    <t>Minister of Education Liz Sandals, presenting at #OERS14</t>
  </si>
  <si>
    <t>Wed Feb 19 13:35:33 +0000 2014</t>
  </si>
  <si>
    <t>http://twitter.com/ResearchChat/statuses/436131946050367488</t>
  </si>
  <si>
    <t>#OERS14 is underway!  Looking forward to meeting new people and discussing opportunities for future collaborations!</t>
  </si>
  <si>
    <t>Wed Feb 19 13:35:00 +0000 2014</t>
  </si>
  <si>
    <t>http://twitter.com/ACooperKMb/statuses/436131808103518209</t>
  </si>
  <si>
    <t>436131590125539328</t>
  </si>
  <si>
    <t>veieio</t>
  </si>
  <si>
    <t>#OERS14 excited to be with colleagues across Ontario for the Ontario Education Research Symposium 2014...build on success...inform practice.</t>
  </si>
  <si>
    <t>Wed Feb 19 13:34:08 +0000 2014</t>
  </si>
  <si>
    <t>http://pbs.twimg.com/profile_images/63371504/mugshot_normal.jpg</t>
  </si>
  <si>
    <t>http://twitter.com/veieio/statuses/436131590125539328</t>
  </si>
  <si>
    <t>436131401285779456</t>
  </si>
  <si>
    <t>RT @CarolCampbell4: Future PISA tests to include collaborative problem solving &amp;amp; global citizenship #oers14</t>
  </si>
  <si>
    <t>Wed Feb 19 13:33:23 +0000 2014</t>
  </si>
  <si>
    <t>http://twitter.com/IainBro/statuses/436131401285779456</t>
  </si>
  <si>
    <t>{"symbols":[],"urls":[],"hashtags":[{"text":"oers14","indices":[104,111]}],"user_mentions":[{"id":300645437,"name":"Carol Campbell","indices":[3,18],"screen_name":"CarolCampbell4","id_str":"300645437"}]}</t>
  </si>
  <si>
    <t>436131394201608192</t>
  </si>
  <si>
    <t>IsaacCoplan</t>
  </si>
  <si>
    <t>Wed Feb 19 13:33:21 +0000 2014</t>
  </si>
  <si>
    <t>http://pbs.twimg.com/profile_images/378800000652897824/e048f97a59c005fd573e2517faa1dd6d_normal.jpeg</t>
  </si>
  <si>
    <t>http://twitter.com/IsaacCoplan/statuses/436131394201608192</t>
  </si>
  <si>
    <t>436131387154763776</t>
  </si>
  <si>
    <t>Good morning, all!  #OERS14</t>
  </si>
  <si>
    <t>Wed Feb 19 13:33:20 +0000 2014</t>
  </si>
  <si>
    <t>loc: 43.6549843,-79.38296996</t>
  </si>
  <si>
    <t>http://twitter.com/jipraios/statuses/436131387154763776</t>
  </si>
  <si>
    <t>{"symbols":[],"urls":[],"hashtags":[{"text":"OERS14","indices":[20,27]}],"user_mentions":[]}</t>
  </si>
  <si>
    <t>436131329097232384</t>
  </si>
  <si>
    <t>Learn how to build knowledge mobilization plans with us today at 1:40pm in trinity II #oers14</t>
  </si>
  <si>
    <t>Wed Feb 19 13:33:06 +0000 2014</t>
  </si>
  <si>
    <t>http://twitter.com/KNAER_RECRAE/statuses/436131329097232384</t>
  </si>
  <si>
    <t>{"symbols":[],"urls":[],"hashtags":[{"text":"oers14","indices":[86,93]}],"user_mentions":[]}</t>
  </si>
  <si>
    <t>436131053661863936</t>
  </si>
  <si>
    <t>9 years of the OERS - interesting to be reminded of the speakers that have presented over the years  #OERS14</t>
  </si>
  <si>
    <t>Wed Feb 19 13:32:00 +0000 2014</t>
  </si>
  <si>
    <t>http://twitter.com/ResearchChat/statuses/436131053661863936</t>
  </si>
  <si>
    <t>436130327216803840</t>
  </si>
  <si>
    <t>Looking forward to learning about some new collaborative platforms at #OERS14 ! Excited to learn new technology n pedagogy.</t>
  </si>
  <si>
    <t>Wed Feb 19 13:29:07 +0000 2014</t>
  </si>
  <si>
    <t>http://twitter.com/O3atORION/statuses/436130327216803840</t>
  </si>
  <si>
    <t>436130180059656192</t>
  </si>
  <si>
    <t>RT @taniasterling: Check out #OERS14 log of tweets (updated every hour) available here:  http://t.co/fzllbWWkOl #ResearchChat #learningoutc…</t>
  </si>
  <si>
    <t>Wed Feb 19 13:28:32 +0000 2014</t>
  </si>
  <si>
    <t>http://twitter.com/adrossis/statuses/436130180059656192</t>
  </si>
  <si>
    <t>{"symbols":[],"urls":[{"expanded_url":"http://ow.ly/tK2FR","indices":[89,111],"display_url":"ow.ly/tK2FR","url":"http://t.co/fzllbWWkOl"}],"hashtags":[{"text":"OERS14","indices":[29,36]},{"text":"ResearchChat","indices":[112,125]},{"text":"learningoutcomes","indices":[126,140]}],"user_mentions":[{"id":97134757,"name":"Tania Sterling","indices":[3,17],"screen_name":"taniasterling","id_str":"97134757"}]}</t>
  </si>
  <si>
    <t>436130032075808768</t>
  </si>
  <si>
    <t>We're all set up at #OERS14! Come visit us if you're here http://t.co/MMK3D8JhNK</t>
  </si>
  <si>
    <t>Wed Feb 19 13:27:57 +0000 2014</t>
  </si>
  <si>
    <t>http://twitter.com/KNAER_RECRAE/statuses/436130032075808768</t>
  </si>
  <si>
    <t>{"symbols":[],"urls":[],"hashtags":[{"text":"OERS14","indices":[20,27]}],"media":[{"sizes":{"thumb":{"w":150,"resize":"crop","h":150},"small":{"w":340,"resize":"fit","h":276},"medium":{"w":599,"resize":"fit","h":488},"large":{"w":1024,"resize":"fit","h":833}},"id":436130031916417024,"media_url_https":"https://pbs.twimg.com/media/Bg1x9AxCAAArJJD.jpg","media_url":"http://pbs.twimg.com/media/Bg1x9AxCAAArJJD.jpg","expanded_url":"http://twitter.com/KNAER_RECRAE/status/436130032075808768/photo/1","indices":[58,80],"id_str":"436130031916417024","type":"photo","display_url":"pic.twitter.com/MMK3D8JhNK","url":"http://t.co/MMK3D8JhNK"}],"user_mentions":[]}</t>
  </si>
  <si>
    <t>436129993299853312</t>
  </si>
  <si>
    <t>RT @giannahelling: #OERS14 Good morning - beginning on schedule http://t.co/nuxcuMatyo</t>
  </si>
  <si>
    <t>Wed Feb 19 13:27:47 +0000 2014</t>
  </si>
  <si>
    <t>http://twitter.com/O3atORION/statuses/436129993299853312</t>
  </si>
  <si>
    <t>{"symbols":[],"urls":[],"hashtags":[{"text":"OERS14","indices":[19,26]}],"media":[{"sizes":{"small":{"w":340,"resize":"fit","h":255},"thumb":{"w":150,"resize":"crop","h":150},"large":{"w":640,"resize":"fit","h":480},"medium":{"w":600,"resize":"fit","h":450}},"id":436129705574424577,"media_url_https":"https://pbs.twimg.com/media/Bg1xqBDCYAEO5Fy.jpg","media_url":"http://pbs.twimg.com/media/Bg1xqBDCYAEO5Fy.jpg","expanded_url":"http://twitter.com/giannahelling/status/436129705809301504/photo/1","indices":[64,86],"id_str":"436129705574424577","type":"photo","display_url":"pic.twitter.com/nuxcuMatyo","url":"http://t.co/nuxcuMatyo"}],"user_mentions":[{"id":466897873,"name":"Gianna Helling@TCDSB","indices":[3,17],"screen_name":"giannahelling","id_str":"466897873"}]}</t>
  </si>
  <si>
    <t>436129705809301504</t>
  </si>
  <si>
    <t>#OERS14 Good morning - beginning on schedule http://t.co/nuxcuMatyo</t>
  </si>
  <si>
    <t>Wed Feb 19 13:26:39 +0000 2014</t>
  </si>
  <si>
    <t>http://twitter.com/giannahelling/statuses/436129705809301504</t>
  </si>
  <si>
    <t>{"symbols":[],"urls":[],"hashtags":[{"text":"OERS14","indices":[0,7]}],"media":[{"sizes":{"small":{"w":340,"resize":"fit","h":255},"thumb":{"w":150,"resize":"crop","h":150},"large":{"w":640,"resize":"fit","h":480},"medium":{"w":600,"resize":"fit","h":450}},"id":436129705574424577,"media_url_https":"https://pbs.twimg.com/media/Bg1xqBDCYAEO5Fy.jpg","media_url":"http://pbs.twimg.com/media/Bg1xqBDCYAEO5Fy.jpg","expanded_url":"http://twitter.com/giannahelling/status/436129705809301504/photo/1","indices":[45,67],"id_str":"436129705574424577","type":"photo","display_url":"pic.twitter.com/nuxcuMatyo","url":"http://t.co/nuxcuMatyo"}],"user_mentions":[]}</t>
  </si>
  <si>
    <t>436129639795150850</t>
  </si>
  <si>
    <t>Excited to be at #OERS14  Good morning everyone!</t>
  </si>
  <si>
    <t>Wed Feb 19 13:26:23 +0000 2014</t>
  </si>
  <si>
    <t>http://twitter.com/adrossis/statuses/436129639795150850</t>
  </si>
  <si>
    <t>436129164114939904</t>
  </si>
  <si>
    <t>Wed Feb 19 13:24:30 +0000 2014</t>
  </si>
  <si>
    <t>http://twitter.com/eorourke75/statuses/436129164114939904</t>
  </si>
  <si>
    <t>436129061631303680</t>
  </si>
  <si>
    <t>About to start #OERS14 bring on the discussions!</t>
  </si>
  <si>
    <t>Wed Feb 19 13:24:05 +0000 2014</t>
  </si>
  <si>
    <t>http://twitter.com/lisacollimore/statuses/436129061631303680</t>
  </si>
  <si>
    <t>{"symbols":[],"urls":[],"hashtags":[{"text":"OERS14","indices":[15,22]}],"user_mentions":[]}</t>
  </si>
  <si>
    <t>436129015036796928</t>
  </si>
  <si>
    <t>#HIRGUWO is at #OERS14- come see our Creativity in Circumpolar Climates poster in the lobby. #westernedu</t>
  </si>
  <si>
    <t>Wed Feb 19 13:23:54 +0000 2014</t>
  </si>
  <si>
    <t>http://twitter.com/HIRGUWO/statuses/436129015036796928</t>
  </si>
  <si>
    <t>{"symbols":[],"urls":[],"hashtags":[{"text":"HIRGUWO","indices":[0,8]},{"text":"OERS14","indices":[15,22]},{"text":"westernedu","indices":[93,104]}],"user_mentions":[]}</t>
  </si>
  <si>
    <t>436126728243933184</t>
  </si>
  <si>
    <t>JulesLilly</t>
  </si>
  <si>
    <t>Wed Feb 19 13:14:49 +0000 2014</t>
  </si>
  <si>
    <t>http://pbs.twimg.com/profile_images/3490190038/36b5b2bfd36039742acb1e0992b1a97d_normal.jpeg</t>
  </si>
  <si>
    <t>http://twitter.com/JulesLilly/statuses/436126728243933184</t>
  </si>
  <si>
    <t>436126441571614720</t>
  </si>
  <si>
    <t>alatalite</t>
  </si>
  <si>
    <t>Wed Feb 19 13:13:41 +0000 2014</t>
  </si>
  <si>
    <t>http://pbs.twimg.com/profile_images/1337276593/image_normal.jpg</t>
  </si>
  <si>
    <t>http://twitter.com/alatalite/statuses/436126441571614720</t>
  </si>
  <si>
    <t>436126003664932864</t>
  </si>
  <si>
    <t>Wed Feb 19 13:11:56 +0000 2014</t>
  </si>
  <si>
    <t>http://twitter.com/annemariepetras/statuses/436126003664932864</t>
  </si>
  <si>
    <t>436125495756083201</t>
  </si>
  <si>
    <t>RT @OISENews: Hello! Hey, new poster! "@CarolCampbell4: #oise #UofT is at #OERS14 Say hello to us!  @UofTNews http://t.co/3hlnymjhzA"</t>
  </si>
  <si>
    <t>Wed Feb 19 13:09:55 +0000 2014</t>
  </si>
  <si>
    <t>http://twitter.com/ShastaCH/statuses/436125495756083201</t>
  </si>
  <si>
    <t>{"symbols":[],"urls":[],"hashtags":[{"text":"oise","indices":[56,61]},{"text":"UofT","indices":[62,67]},{"text":"OERS14","indices":[74,81]}],"media":[{"sizes":{"thumb":{"w":150,"resize":"crop","h":150},"small":{"w":340,"resize":"fit","h":254},"medium":{"w":600,"resize":"fit","h":448},"large":{"w":1024,"resize":"fit","h":764}},"media_url":"http://pbs.twimg.com/media/Bgyr8R0CQAA4pem.jpg","type":"photo","display_url":"pic.twitter.com/3hlnymjhzA","url":"http://t.co/3hlnymjhzA","id":435912316010250240,"media_url_https":"https://pbs.twimg.com/media/Bgyr8R0CQAA4pem.jpg","expanded_url":"http://twitter.com/CarolCampbell4/status/435912316224151552/photo/1","source_status_id_str":"435912316224151552","indices":[110,132],"source_status_id":435912316224151552,"id_str":"435912316010250240"}],"user_mentions":[{"id":120129298,"name":"OISE News","indices":[3,12],"screen_name":"OISENews","id_str":"120129298"},{"id":300645437,"name":"Carol Campbell","indices":[39,54],"screen_name":"CarolCampbell4","id_str":"300645437"},{"id":109046256,"name":"UofT News","indices":[100,109],"screen_name":"UofTNews","id_str":"109046256"}]}</t>
  </si>
  <si>
    <t>436125437623037953</t>
  </si>
  <si>
    <t>RT @AmaniElrofaie: Avvisati: Schools have the capacity to build a trusting relationship w parents. Parent involvement is a public good. #oe…</t>
  </si>
  <si>
    <t>Wed Feb 19 13:09:41 +0000 2014</t>
  </si>
  <si>
    <t>http://twitter.com/ShastaCH/statuses/436125437623037953</t>
  </si>
  <si>
    <t>{"symbols":[],"urls":[],"hashtags":[{"text":"oers14","indices":[136,140]}],"user_mentions":[{"id":121959456,"name":"Amani ","indices":[3,17],"screen_name":"AmaniElrofaie","id_str":"121959456"}]}</t>
  </si>
  <si>
    <t>436125389791182848</t>
  </si>
  <si>
    <t>RT @cmorrissette1: #OERS14 Avvisati OECD: schools has a critical role in fostering parent's involvement early on in the school year to clos…</t>
  </si>
  <si>
    <t>Wed Feb 19 13:09:30 +0000 2014</t>
  </si>
  <si>
    <t>http://twitter.com/ShastaCH/statuses/436125389791182848</t>
  </si>
  <si>
    <t>{"symbols":[],"urls":[],"hashtags":[{"text":"OERS14","indices":[19,26]}],"user_mentions":[{"id":91436396,"name":"Carole Morrissette","indices":[3,17],"screen_name":"cmorrissette1","id_str":"91436396"}]}</t>
  </si>
  <si>
    <t>436125361840353280</t>
  </si>
  <si>
    <t>RT @Anniekidder: #oers14 OECD research showed it's crucial that one staff person - not the teacher - is responsible for reaching out to/eng…</t>
  </si>
  <si>
    <t>Wed Feb 19 13:09:23 +0000 2014</t>
  </si>
  <si>
    <t>http://twitter.com/ShastaCH/statuses/436125361840353280</t>
  </si>
  <si>
    <t>436125360607211520</t>
  </si>
  <si>
    <t>http://twitter.com/ShastaCH/statuses/436125360607211520</t>
  </si>
  <si>
    <t>436125253899526144</t>
  </si>
  <si>
    <t>RT @cmorrissette1: @cmorrissette1: #oers14 Avvisati OECD: Collaboration, global citizenship and perseverance.... Competencies we are lookin…</t>
  </si>
  <si>
    <t>Wed Feb 19 13:08:58 +0000 2014</t>
  </si>
  <si>
    <t>http://twitter.com/ShastaCH/statuses/436125253899526144</t>
  </si>
  <si>
    <t>{"symbols":[],"urls":[],"hashtags":[{"text":"oers14","indices":[35,42]}],"user_mentions":[{"id":91436396,"name":"Carole Morrissette","indices":[3,17],"screen_name":"cmorrissette1","id_str":"91436396"},{"id":91436396,"name":"Carole Morrissette","indices":[19,33],"screen_name":"cmorrissette1","id_str":"91436396"}]}</t>
  </si>
  <si>
    <t>436120481876684800</t>
  </si>
  <si>
    <t>“@CarolCampbell4: Future PISA tests to include collaborative problem solving &amp;amp; global citizenship #oers14” Hmm...interesting</t>
  </si>
  <si>
    <t>Wed Feb 19 12:50:00 +0000 2014</t>
  </si>
  <si>
    <t>435954209792724993</t>
  </si>
  <si>
    <t>http://twitter.com/SEFLeadTCDSB/statuses/436120481876684800</t>
  </si>
  <si>
    <t>{"symbols":[],"urls":[],"hashtags":[{"text":"oers14","indices":[102,109]}],"user_mentions":[{"id":300645437,"name":"Carol Campbell","indices":[1,16],"screen_name":"CarolCampbell4","id_str":"300645437"}]}</t>
  </si>
  <si>
    <t>436107008396103680</t>
  </si>
  <si>
    <t>RT @CarolCampbell4: #OERS14  @KNAER_RECRAE: Explore resources made by our projects http://t.co/oNm3dfhonX http://t.co/WCiWGYkZlm</t>
  </si>
  <si>
    <t>Wed Feb 19 11:56:27 +0000 2014</t>
  </si>
  <si>
    <t>http://twitter.com/researchimpact/statuses/436107008396103680</t>
  </si>
  <si>
    <t>{"symbols":[],"urls":[{"expanded_url":"http://bit.ly/1fsVlLt","indices":[83,105],"display_url":"bit.ly/1fsVlLt","url":"http://t.co/oNm3dfhonX"}],"hashtags":[{"text":"OERS14","indices":[20,27]}],"media":[{"sizes":{"thumb":{"w":150,"resize":"crop","h":150},"small":{"w":340,"resize":"fit","h":247},"large":{"w":827,"resize":"fit","h":601},"medium":{"w":600,"resize":"fit","h":436}},"media_url":"http://pbs.twimg.com/media/Bgrcwn0CIAIVC_p.png","type":"photo","display_url":"pic.twitter.com/WCiWGYkZlm","url":"http://t.co/WCiWGYkZlm","id":435403041873731586,"media_url_https":"https://pbs.twimg.com/media/Bgrcwn0CIAIVC_p.png","expanded_url":"http://twitter.com/KNAER_RECRAE/status/435403041865342976/photo/1","source_status_id_str":"435403041865342976","indices":[106,128],"source_status_id":435403041865342976,"id_str":"435403041873731586"}],"user_mentions":[{"id":300645437,"name":"Carol Campbell","indices":[3,18],"screen_name":"CarolCampbell4","id_str":"300645437"},{"id":1020257364,"name":"KNAER-RECRAE","indices":[29,42],"screen_name":"KNAER_RECRAE","id_str":"1020257364"}]}</t>
  </si>
  <si>
    <t>436106823460847616</t>
  </si>
  <si>
    <t>RT @CarolCampbell4: See you soon @DrKatinaPollock: Getting excited about presenting at #OERS14 @KNAER_RECRAE@ShastaCH @OISENews @westernuEdu</t>
  </si>
  <si>
    <t>Wed Feb 19 11:55:43 +0000 2014</t>
  </si>
  <si>
    <t>http://twitter.com/researchimpact/statuses/436106823460847616</t>
  </si>
  <si>
    <t>{"symbols":[],"urls":[],"hashtags":[{"text":"OERS14","indices":[87,94]}],"user_mentions":[{"id":300645437,"name":"Carol Campbell","indices":[3,18],"screen_name":"CarolCampbell4","id_str":"300645437"},{"id":636460073,"name":"Katina Pollock","indices":[33,49],"screen_name":"DrKatinaPollock","id_str":"636460073"},{"id":120129298,"name":"OISE News","indices":[118,127],"screen_name":"OISENews","id_str":"120129298"},{"id":68163264,"name":"Western - Fac of Ed","indices":[128,140],"screen_name":"westernuEdu","id_str":"68163264"}]}</t>
  </si>
  <si>
    <t>436103674734342144</t>
  </si>
  <si>
    <t>#OERS14 RT @KNAER_RECRAE: Explore resources made by our projects, something for everyone http://t.co/FP9LeCIITW http://t.co/JVGcMN3yJb”</t>
  </si>
  <si>
    <t>Wed Feb 19 11:43:13 +0000 2014</t>
  </si>
  <si>
    <t>435403041865342976</t>
  </si>
  <si>
    <t>http://twitter.com/CarolCampbell4/statuses/436103674734342144</t>
  </si>
  <si>
    <t>{"symbols":[],"urls":[{"expanded_url":"http://bit.ly/1fsVlLt","indices":[89,111],"display_url":"bit.ly/1fsVlLt","url":"http://t.co/FP9LeCIITW"}],"hashtags":[{"text":"OERS14","indices":[0,7]}],"media":[{"sizes":{"thumb":{"w":150,"resize":"crop","h":150},"small":{"w":340,"resize":"fit","h":247},"large":{"w":827,"resize":"fit","h":601},"medium":{"w":600,"resize":"fit","h":436}},"media_url":"http://pbs.twimg.com/media/Bgrcwn0CIAIVC_p.png","type":"photo","display_url":"pic.twitter.com/JVGcMN3yJb","url":"http://t.co/JVGcMN3yJb","id":435403041873731586,"media_url_https":"https://pbs.twimg.com/media/Bgrcwn0CIAIVC_p.png","expanded_url":"http://twitter.com/KNAER_RECRAE/status/435403041865342976/photo/1","source_status_id_str":"435403041865342976","indices":[112,134],"source_status_id":435403041865342976,"id_str":"435403041873731586"}],"user_mentions":[{"id":1020257364,"name":"KNAER-RECRAE","indices":[11,24],"screen_name":"KNAER_RECRAE","id_str":"1020257364"}]}</t>
  </si>
  <si>
    <t>436093302236909568</t>
  </si>
  <si>
    <t>Good morning everyone. We are off to #OERS14 today. Drop by our booth for a demo of our work.</t>
  </si>
  <si>
    <t>Wed Feb 19 11:02:00 +0000 2014</t>
  </si>
  <si>
    <t>http://twitter.com/O3atORION/statuses/436093302236909568</t>
  </si>
  <si>
    <t>436088449737568256</t>
  </si>
  <si>
    <t>RT @Anniekidder: #oers14 Avvisati OECD: "problem-solving skills not related to math." It's capacity to solve problems you've never encounte…</t>
  </si>
  <si>
    <t>Wed Feb 19 10:42:43 +0000 2014</t>
  </si>
  <si>
    <t>http://twitter.com/ginrob_pt/statuses/436088449737568256</t>
  </si>
  <si>
    <t>435989306751332352</t>
  </si>
  <si>
    <t>HilaryWollis</t>
  </si>
  <si>
    <t>Wed Feb 19 04:08:45 +0000 2014</t>
  </si>
  <si>
    <t>http://pbs.twimg.com/profile_images/3273559444/7ced3b9ec53774cf668a3741ef4fd3c1_normal.jpeg</t>
  </si>
  <si>
    <t>http://twitter.com/HilaryWollis/statuses/435989306751332352</t>
  </si>
  <si>
    <t>@taniasterling thanks! Ahhh... At 3:45 tomorrow. Rewriting my script for the 4th time. #jitters #OERS14</t>
  </si>
  <si>
    <t>Wed Feb 19 03:50:07 +0000 2014</t>
  </si>
  <si>
    <t>435977098457411584</t>
  </si>
  <si>
    <t>http://twitter.com/peachyteachy/statuses/435984618085289984</t>
  </si>
  <si>
    <t>{"symbols":[],"urls":[],"hashtags":[{"text":"jitters","indices":[87,95]},{"text":"OERS14","indices":[96,103]}],"user_mentions":[{"id":97134757,"name":"Tania Sterling","indices":[0,14],"screen_name":"taniasterling","id_str":"97134757"}]}</t>
  </si>
  <si>
    <t>435979138554679296</t>
  </si>
  <si>
    <t>Great evening of rich conversations &amp;amp; connections with #OERS14 friends. Looking forward to tomorrow &amp;amp; sharing @KNAER_RECRAE #KMb activities.</t>
  </si>
  <si>
    <t>Wed Feb 19 03:28:21 +0000 2014</t>
  </si>
  <si>
    <t>http://twitter.com/CarolCampbell4/statuses/435979138554679296</t>
  </si>
  <si>
    <t>{"symbols":[],"urls":[],"hashtags":[{"text":"OERS14","indices":[59,66]},{"text":"KMb","indices":[132,136]}],"user_mentions":[{"id":1020257364,"name":"KNAER-RECRAE","indices":[118,131],"screen_name":"KNAER_RECRAE","id_str":"1020257364"}]}</t>
  </si>
  <si>
    <t>435978776510754816</t>
  </si>
  <si>
    <t>SandraFobert</t>
  </si>
  <si>
    <t>Wed Feb 19 03:26:55 +0000 2014</t>
  </si>
  <si>
    <t>http://pbs.twimg.com/profile_images/378800000657669405/ecb66f7832478bd88c453290ec09eef0_normal.jpeg</t>
  </si>
  <si>
    <t>http://twitter.com/SandraFobert/statuses/435978776510754816</t>
  </si>
  <si>
    <t>@peachyteachy You'll do great! When's your session? Best of luck #OERS14</t>
  </si>
  <si>
    <t>Wed Feb 19 03:20:15 +0000 2014</t>
  </si>
  <si>
    <t>435905569547759616</t>
  </si>
  <si>
    <t>http://twitter.com/taniasterling/statuses/435977098457411584</t>
  </si>
  <si>
    <t>{"symbols":[],"urls":[],"hashtags":[{"text":"OERS14","indices":[65,72]}],"user_mentions":[{"id":22331267,"name":"Janet Broder","indices":[0,13],"screen_name":"peachyteachy","id_str":"22331267"}]}</t>
  </si>
  <si>
    <t>435976935328346112</t>
  </si>
  <si>
    <t>RT @peachyteachy: Who is going to #oers14 ? Presenting on how iPads remove barriers to accessing the curriculum. #nervous</t>
  </si>
  <si>
    <t>Wed Feb 19 03:19:36 +0000 2014</t>
  </si>
  <si>
    <t>http://twitter.com/taniasterling/statuses/435976935328346112</t>
  </si>
  <si>
    <t>{"symbols":[],"urls":[],"hashtags":[{"text":"oers14","indices":[34,41]},{"text":"nervous","indices":[113,121]}],"user_mentions":[{"id":22331267,"name":"Janet Broder","indices":[3,16],"screen_name":"peachyteachy","id_str":"22331267"}]}</t>
  </si>
  <si>
    <t>435976888742191104</t>
  </si>
  <si>
    <t>#OERS14 off to a great start - Avvisati from OECD gave Fireside chat. Very interesting!</t>
  </si>
  <si>
    <t>Wed Feb 19 03:19:24 +0000 2014</t>
  </si>
  <si>
    <t>http://twitter.com/drcathybruce/statuses/435976888742191104</t>
  </si>
  <si>
    <t>Check out #OERS14 log of tweets (updated every hour) available here:  http://t.co/fzllbWWkOl #ResearchChat #learningoutcomes</t>
  </si>
  <si>
    <t>Wed Feb 19 03:18:31 +0000 2014</t>
  </si>
  <si>
    <t>http://twitter.com/taniasterling/statuses/435976665789763584</t>
  </si>
  <si>
    <t>{"symbols":[],"urls":[{"expanded_url":"http://ow.ly/tK2FR","indices":[70,92],"display_url":"ow.ly/tK2FR","url":"http://t.co/fzllbWWkOl"}],"hashtags":[{"text":"OERS14","indices":[10,17]},{"text":"ResearchChat","indices":[93,106]},{"text":"learningoutcomes","indices":[107,124]}],"user_mentions":[]}</t>
  </si>
  <si>
    <t>435975953001365506</t>
  </si>
  <si>
    <t>HeidiSiwak</t>
  </si>
  <si>
    <t>Wed Feb 19 03:15:41 +0000 2014</t>
  </si>
  <si>
    <t>http://pbs.twimg.com/profile_images/378800000353065787/e82f69a48d30d57e0b0438acbcef31dc_normal.jpeg</t>
  </si>
  <si>
    <t>http://twitter.com/HeidiSiwak/statuses/435975953001365506</t>
  </si>
  <si>
    <t>435975793387536384</t>
  </si>
  <si>
    <t>RT @KNAER_RECRAE: #OERS14 this week! http://t.co/CWIf7knjFu Stay tuned for live updates &amp;amp; maybe even some photos @DrKatinaPollock @ShastaCH…</t>
  </si>
  <si>
    <t>Wed Feb 19 03:15:03 +0000 2014</t>
  </si>
  <si>
    <t>http://twitter.com/CarolCampbell4/statuses/435975793387536384</t>
  </si>
  <si>
    <t>{"symbols":[],"urls":[{"expanded_url":"http://bit.ly/M5mKeG","indices":[37,59],"display_url":"bit.ly/M5mKeG","url":"http://t.co/CWIf7knjFu"}],"hashtags":[{"text":"OERS14","indices":[18,25]}],"user_mentions":[{"id":1020257364,"name":"KNAER-RECRAE","indices":[3,16],"screen_name":"KNAER_RECRAE","id_str":"1020257364"},{"id":636460073,"name":"Katina Pollock","indices":[117,133],"screen_name":"DrKatinaPollock","id_str":"636460073"},{"id":129585627,"name":"Shasta Carr-Harris","indices":[134,143],"screen_name":"ShastaCH","id_str":"129585627"},{"id":300645437,"name":"Carol Campbell","indices":[143,144],"screen_name":"CarolCampbell4","id_str":"300645437"}]}</t>
  </si>
  <si>
    <t>435975642819993601</t>
  </si>
  <si>
    <t>Wed Feb 19 03:14:27 +0000 2014</t>
  </si>
  <si>
    <t>http://twitter.com/CarolCampbell4/statuses/435975642819993601</t>
  </si>
  <si>
    <t>435975502822924289</t>
  </si>
  <si>
    <t>RT @drcathybruce: Looking forward to #OERS14 @KNAER_RECRAE @dtapscott with focus on knowledge mobilization and great Ontario research</t>
  </si>
  <si>
    <t>Wed Feb 19 03:13:54 +0000 2014</t>
  </si>
  <si>
    <t>http://twitter.com/CarolCampbell4/statuses/435975502822924289</t>
  </si>
  <si>
    <t>{"symbols":[],"urls":[],"hashtags":[{"text":"OERS14","indices":[37,44]}],"user_mentions":[{"id":1264968134,"name":"Cathy Bruce","indices":[3,16],"screen_name":"drcathybruce","id_str":"1264968134"},{"id":1020257364,"name":"KNAER-RECRAE","indices":[45,58],"screen_name":"KNAER_RECRAE","id_str":"1020257364"},{"id":14128528,"name":"Don Tapscott","indices":[59,69],"screen_name":"dtapscott","id_str":"14128528"}]}</t>
  </si>
  <si>
    <t>435975417909227520</t>
  </si>
  <si>
    <t>Wed Feb 19 03:13:34 +0000 2014</t>
  </si>
  <si>
    <t>http://twitter.com/taniasterling/statuses/435975417909227520</t>
  </si>
  <si>
    <t>435975316201541632</t>
  </si>
  <si>
    <t>Wed Feb 19 03:13:10 +0000 2014</t>
  </si>
  <si>
    <t>http://twitter.com/drcathybruce/statuses/435975316201541632</t>
  </si>
  <si>
    <t>435975144909963265</t>
  </si>
  <si>
    <t>RT @abbaspeaks: #OERS14 (@ Toronto Marriott Downtown Eaton Centre - @marriottintl) http://t.co/SbCdr28yWb</t>
  </si>
  <si>
    <t>Wed Feb 19 03:12:29 +0000 2014</t>
  </si>
  <si>
    <t>http://twitter.com/taniasterling/statuses/435975144909963265</t>
  </si>
  <si>
    <t>{"symbols":[],"urls":[{"expanded_url":"http://4sq.com/1mrzHjS","indices":[83,105],"display_url":"4sq.com/1mrzHjS","url":"http://t.co/SbCdr28yWb"}],"hashtags":[{"text":"OERS14","indices":[16,23]}],"user_mentions":[{"id":203543496,"name":"/-\\ l i @bbas","indices":[3,14],"screen_name":"abbaspeaks","id_str":"203543496"},{"id":14140913,"name":"Marriott Internat\u0027l","indices":[68,81],"screen_name":"MarriottIntl","id_str":"14140913"}]}</t>
  </si>
  <si>
    <t>435974635734065152</t>
  </si>
  <si>
    <t>RT @Anniekidder: #oers14 OECD's Francesco Avvisati says problem-solving skills less related to socio-economic status than math.</t>
  </si>
  <si>
    <t>Wed Feb 19 03:10:27 +0000 2014</t>
  </si>
  <si>
    <t>http://twitter.com/taniasterling/statuses/435974635734065152</t>
  </si>
  <si>
    <t>435974565517205504</t>
  </si>
  <si>
    <t>RT @CarolCampbell4: Discussing use of teacher led projects to stimulate innovation &amp;amp; empower champions of change in Italy #OERS14 Sounds li…</t>
  </si>
  <si>
    <t>Wed Feb 19 03:10:11 +0000 2014</t>
  </si>
  <si>
    <t>http://twitter.com/taniasterling/statuses/435974565517205504</t>
  </si>
  <si>
    <t>{"symbols":[],"urls":[],"hashtags":[{"text":"OERS14","indices":[126,133]},{"text":"tllp","indices":[143,144]}],"user_mentions":[{"id":300645437,"name":"Carol Campbell","indices":[3,18],"screen_name":"CarolCampbell4","id_str":"300645437"},{"id":1173268963,"name":"Lindy Amato","indices":[143,144],"screen_name":"LindyAmato","id_str":"1173268963"}]}</t>
  </si>
  <si>
    <t>435974467030761472</t>
  </si>
  <si>
    <t>Wed Feb 19 03:09:47 +0000 2014</t>
  </si>
  <si>
    <t>http://twitter.com/taniasterling/statuses/435974467030761472</t>
  </si>
  <si>
    <t>435974090302562306</t>
  </si>
  <si>
    <t>Wed Feb 19 03:08:17 +0000 2014</t>
  </si>
  <si>
    <t>http://twitter.com/taniasterling/statuses/435974090302562306</t>
  </si>
  <si>
    <t>435974040360996864</t>
  </si>
  <si>
    <t>Wed Feb 19 03:08:05 +0000 2014</t>
  </si>
  <si>
    <t>http://twitter.com/taniasterling/statuses/435974040360996864</t>
  </si>
  <si>
    <t>435973840154271744</t>
  </si>
  <si>
    <t>RT @Anniekidder: #oers14 OECD: Vital to recognize learning is result of hard work. We need tasks with "room inside" for more questions, for…</t>
  </si>
  <si>
    <t>Wed Feb 19 03:07:18 +0000 2014</t>
  </si>
  <si>
    <t>http://twitter.com/taniasterling/statuses/435973840154271744</t>
  </si>
  <si>
    <t>435973459873890304</t>
  </si>
  <si>
    <t>Wed Feb 19 03:05:47 +0000 2014</t>
  </si>
  <si>
    <t>http://twitter.com/taniasterling/statuses/435973459873890304</t>
  </si>
  <si>
    <t>435970909992935424</t>
  </si>
  <si>
    <t>RT @CarolCampbell4: Getting ready for #OERS14 Visit our @KNAER_RECRAE table for info about #KMb for #OntEd @ShastaCH @DrKatinaPollock http:…</t>
  </si>
  <si>
    <t>Wed Feb 19 02:55:39 +0000 2014</t>
  </si>
  <si>
    <t>http://twitter.com/DrKatinaPollock/statuses/435970909992935424</t>
  </si>
  <si>
    <t>{"symbols":[],"urls":[],"hashtags":[{"text":"OERS14","indices":[38,45]},{"text":"KMb","indices":[91,95]},{"text":"OntEd","indices":[100,106]}],"media":[{"sizes":{"thumb":{"w":150,"resize":"crop","h":150},"small":{"w":340,"resize":"fit","h":455},"large":{"w":764,"resize":"fit","h":1024},"medium":{"w":599,"resize":"fit","h":804}},"id":435910032014598144,"media_url_https":"https://pbs.twimg.com/media/Bgyp3VRCYAAQkPb.jpg","media_url":"http://pbs.twimg.com/media/Bgyp3VRCYAAQkPb.jpg","expanded_url":"http://twitter.com/CarolCampbell4/status/435910032173981697/photo/1","indices":[139,140],"id_str":"435910032014598144","type":"photo","display_url":"pic.twitter.com/rhltvth4Fc","url":"http://t.co/rhltvth4Fc"}],"user_mentions":[{"id":300645437,"name":"Carol Campbell","indices":[3,18],"screen_name":"CarolCampbell4","id_str":"300645437"},{"id":1020257364,"name":"KNAER-RECRAE","indices":[56,69],"screen_name":"KNAER_RECRAE","id_str":"1020257364"},{"id":129585627,"name":"Shasta Carr-Harris","indices":[107,116],"screen_name":"ShastaCH","id_str":"129585627"},{"id":636460073,"name":"Katina Pollock","indices":[117,133],"screen_name":"DrKatinaPollock","id_str":"636460073"}]}</t>
  </si>
  <si>
    <t>435970137506598912</t>
  </si>
  <si>
    <t>kimgadsdon</t>
  </si>
  <si>
    <t>Wed Feb 19 02:52:35 +0000 2014</t>
  </si>
  <si>
    <t>http://pbs.twimg.com/profile_images/378800000846949046/058d610f5c4a0ffc46be5f1a3bd1a494_normal.jpeg</t>
  </si>
  <si>
    <t>http://twitter.com/kimgadsdon/statuses/435970137506598912</t>
  </si>
  <si>
    <t>435967710367719424</t>
  </si>
  <si>
    <t>MikeMcLachlin</t>
  </si>
  <si>
    <t>Wed Feb 19 02:42:56 +0000 2014</t>
  </si>
  <si>
    <t>http://pbs.twimg.com/profile_images/3046014664/49e50040f69bb093181d3cffe4d88e8b_normal.jpeg</t>
  </si>
  <si>
    <t>http://twitter.com/MikeMcLachlin/statuses/435967710367719424</t>
  </si>
  <si>
    <t>435964471647801344</t>
  </si>
  <si>
    <t>Wed Feb 19 02:30:04 +0000 2014</t>
  </si>
  <si>
    <t>http://twitter.com/hardyfd/statuses/435964471647801344</t>
  </si>
  <si>
    <t>435964391935074305</t>
  </si>
  <si>
    <t>Wed Feb 19 02:29:45 +0000 2014</t>
  </si>
  <si>
    <t>http://twitter.com/hardyfd/statuses/435964391935074305</t>
  </si>
  <si>
    <t>435956358576209920</t>
  </si>
  <si>
    <t>newalberta</t>
  </si>
  <si>
    <t>RT @Anniekidder: #oers14 Avvisati from OECD says if it doesn't get measured it doesn't get taught or valued. #asba</t>
  </si>
  <si>
    <t>Wed Feb 19 01:57:50 +0000 2014</t>
  </si>
  <si>
    <t>http://pbs.twimg.com/profile_images/1082884749/suzanne_lundrigan2_normal.jpg</t>
  </si>
  <si>
    <t>http://twitter.com/newalberta/statuses/435956358576209920</t>
  </si>
  <si>
    <t>{"symbols":[],"urls":[],"hashtags":[{"text":"oers14","indices":[17,24]},{"text":"asba","indices":[109,114]}],"user_mentions":[{"id":106539218,"name":"Annie Kidder","indices":[3,15],"screen_name":"Anniekidder","id_str":"106539218"}]}</t>
  </si>
  <si>
    <t>435954730498400257</t>
  </si>
  <si>
    <t>@cmorrissette1: #oers14 Avvisati OECD: Collaboration, global citizenship and perseverance.... Competencies we are looking to assess</t>
  </si>
  <si>
    <t>Wed Feb 19 01:51:22 +0000 2014</t>
  </si>
  <si>
    <t>http://twitter.com/cmorrissette1/statuses/435954730498400257</t>
  </si>
  <si>
    <t>{"symbols":[],"urls":[],"hashtags":[{"text":"oers14","indices":[16,23]}],"user_mentions":[{"id":91436396,"name":"Carole Morrissette","indices":[0,14],"screen_name":"cmorrissette1","id_str":"91436396"}]}</t>
  </si>
  <si>
    <t>435954711644995584</t>
  </si>
  <si>
    <t>#oers14 Avvisati from OECD says if it doesn't get measured it doesn't get taught or valued.</t>
  </si>
  <si>
    <t>Wed Feb 19 01:51:17 +0000 2014</t>
  </si>
  <si>
    <t>loc: 43.65553,-79.38327</t>
  </si>
  <si>
    <t>http://twitter.com/Anniekidder/statuses/435954711644995584</t>
  </si>
  <si>
    <t>435954246937092096</t>
  </si>
  <si>
    <t>Global Citizenship, Collaboration, Perseverance Should these be measured? #OERS14 F Avvisati answers @Anniekidder question</t>
  </si>
  <si>
    <t>Wed Feb 19 01:49:26 +0000 2014</t>
  </si>
  <si>
    <t>http://twitter.com/giannahelling/statuses/435954246937092096</t>
  </si>
  <si>
    <t>{"symbols":[],"urls":[],"hashtags":[{"text":"OERS14","indices":[74,81]}],"user_mentions":[{"id":106539218,"name":"Annie Kidder","indices":[101,113],"screen_name":"Anniekidder","id_str":"106539218"}]}</t>
  </si>
  <si>
    <t>Future PISA tests to include collaborative problem solving &amp;amp; global citizenship #oers14</t>
  </si>
  <si>
    <t>Wed Feb 19 01:49:17 +0000 2014</t>
  </si>
  <si>
    <t>http://twitter.com/CarolCampbell4/statuses/435954209792724993</t>
  </si>
  <si>
    <t>{"symbols":[],"urls":[],"hashtags":[{"text":"oers14","indices":[84,91]}],"user_mentions":[]}</t>
  </si>
  <si>
    <t>435953499126239232</t>
  </si>
  <si>
    <t>@Anniekidder #OERS14 Measures of Success What should be added to the measures of success of an education system?  Questions to guide inquiry</t>
  </si>
  <si>
    <t>Wed Feb 19 01:46:28 +0000 2014</t>
  </si>
  <si>
    <t>http://twitter.com/giannahelling/statuses/435953499126239232</t>
  </si>
  <si>
    <t>{"symbols":[],"urls":[],"hashtags":[{"text":"OERS14","indices":[13,20]}],"user_mentions":[{"id":106539218,"name":"Annie Kidder","indices":[0,12],"screen_name":"Anniekidder","id_str":"106539218"}]}</t>
  </si>
  <si>
    <t>435952980358365185</t>
  </si>
  <si>
    <t>GeraldtonSteve</t>
  </si>
  <si>
    <t>Wed Feb 19 01:44:24 +0000 2014</t>
  </si>
  <si>
    <t>http://pbs.twimg.com/profile_images/428590549999030272/eZfbbWKz_normal.jpeg</t>
  </si>
  <si>
    <t>http://twitter.com/GeraldtonSteve/statuses/435952980358365185</t>
  </si>
  <si>
    <t>435952439603126272</t>
  </si>
  <si>
    <t>Avvisati OECD: all students need to experience the struggle of learning not just our weak students #OERS14</t>
  </si>
  <si>
    <t>Wed Feb 19 01:42:15 +0000 2014</t>
  </si>
  <si>
    <t>http://twitter.com/candymcewan/statuses/435952439603126272</t>
  </si>
  <si>
    <t>{"symbols":[],"urls":[],"hashtags":[{"text":"OERS14","indices":[99,106]}],"user_mentions":[]}</t>
  </si>
  <si>
    <t>435952337073352704</t>
  </si>
  <si>
    <t>Wed Feb 19 01:41:51 +0000 2014</t>
  </si>
  <si>
    <t>http://twitter.com/giannahelling/statuses/435952337073352704</t>
  </si>
  <si>
    <t>435952159188729856</t>
  </si>
  <si>
    <t>Avvisati OECD: research shows that if students struggle through the learning process they value their learning more #OERS14</t>
  </si>
  <si>
    <t>Wed Feb 19 01:41:09 +0000 2014</t>
  </si>
  <si>
    <t>http://twitter.com/candymcewan/statuses/435952159188729856</t>
  </si>
  <si>
    <t>435952156248535040</t>
  </si>
  <si>
    <t>Avvisati explains the growth mindset as a process, the function of hard work, not a grade. This mindset diminishes learning anxiety. #oers14</t>
  </si>
  <si>
    <t>Wed Feb 19 01:41:08 +0000 2014</t>
  </si>
  <si>
    <t>http://twitter.com/AmaniElrofaie/statuses/435952156248535040</t>
  </si>
  <si>
    <t>435952048526598144</t>
  </si>
  <si>
    <t>CoteKelli</t>
  </si>
  <si>
    <t>Wed Feb 19 01:40:42 +0000 2014</t>
  </si>
  <si>
    <t>http://pbs.twimg.com/profile_images/3357451422/73185909d90279ab594cee42169f30ff_normal.jpeg</t>
  </si>
  <si>
    <t>http://twitter.com/CoteKelli/statuses/435952048526598144</t>
  </si>
  <si>
    <t>435951850261454848</t>
  </si>
  <si>
    <t>#oers14 OECD: Vital to recognize learning is result of hard work. We need tasks with "room inside" for more questions, for struggle.</t>
  </si>
  <si>
    <t>Wed Feb 19 01:39:55 +0000 2014</t>
  </si>
  <si>
    <t>http://twitter.com/Anniekidder/statuses/435951850261454848</t>
  </si>
  <si>
    <t>Learning is the result of hard work not summative  assessment #OERS14 F. Avvisati</t>
  </si>
  <si>
    <t>Wed Feb 19 01:39:47 +0000 2014</t>
  </si>
  <si>
    <t>http://twitter.com/giannahelling/statuses/435951816140795904</t>
  </si>
  <si>
    <t>435951260609433600</t>
  </si>
  <si>
    <t>Wed Feb 19 01:37:34 +0000 2014</t>
  </si>
  <si>
    <t>http://twitter.com/giannahelling/statuses/435951260609433600</t>
  </si>
  <si>
    <t>435951208960765953</t>
  </si>
  <si>
    <t>#oers14 Avvisati OECD: Students' motivation, perseverance and resilience is correlated to teachers and parents expectation.</t>
  </si>
  <si>
    <t>Wed Feb 19 01:37:22 +0000 2014</t>
  </si>
  <si>
    <t>http://twitter.com/cmorrissette1/statuses/435951208960765953</t>
  </si>
  <si>
    <t>435951178942132225</t>
  </si>
  <si>
    <t>#OERS14 If students believe that they can succeed and if teachers believe that learning is a process - then students will succeed F Avvisati</t>
  </si>
  <si>
    <t>Wed Feb 19 01:37:15 +0000 2014</t>
  </si>
  <si>
    <t>http://twitter.com/giannahelling/statuses/435951178942132225</t>
  </si>
  <si>
    <t>435950704906084352</t>
  </si>
  <si>
    <t>DavidSpencerEdu</t>
  </si>
  <si>
    <t>Wed Feb 19 01:35:22 +0000 2014</t>
  </si>
  <si>
    <t>http://pbs.twimg.com/profile_images/2949478613/a504061c770a09a1f837591a7b42c912_normal.jpeg</t>
  </si>
  <si>
    <t>http://twitter.com/DavidSpencerEdu/statuses/435950704906084352</t>
  </si>
  <si>
    <t>435949881933324288</t>
  </si>
  <si>
    <t>#oers14 OECD research showed it's crucial that one staff person - not the teacher - is responsible for reaching out to/engaging parents.</t>
  </si>
  <si>
    <t>Wed Feb 19 01:32:06 +0000 2014</t>
  </si>
  <si>
    <t>http://twitter.com/Anniekidder/statuses/435949881933324288</t>
  </si>
  <si>
    <t>435949664676749312</t>
  </si>
  <si>
    <t>#OERS14 F Avvisati Empower parent engagement.  Schools can change the level of engagement of families.  These interactions raise achievement</t>
  </si>
  <si>
    <t>Wed Feb 19 01:31:14 +0000 2014</t>
  </si>
  <si>
    <t>http://twitter.com/giannahelling/statuses/435949664676749312</t>
  </si>
  <si>
    <t>435949530962337793</t>
  </si>
  <si>
    <t>#OERS14 Avvisati OECD: schools has a critical role in fostering parent's involvement early on in the school year to close achievement gaps.</t>
  </si>
  <si>
    <t>Wed Feb 19 01:30:42 +0000 2014</t>
  </si>
  <si>
    <t>http://twitter.com/cmorrissette1/statuses/435949530962337793</t>
  </si>
  <si>
    <t>435949529620553729</t>
  </si>
  <si>
    <t>http://twitter.com/pauldhondt/statuses/435949529620553729</t>
  </si>
  <si>
    <t>435949011422298113</t>
  </si>
  <si>
    <t>Avvisati: Schools have the capacity to build a trusting relationship w parents. Parent involvement is a public good. #oers14</t>
  </si>
  <si>
    <t>Wed Feb 19 01:28:38 +0000 2014</t>
  </si>
  <si>
    <t>http://twitter.com/AmaniElrofaie/statuses/435949011422298113</t>
  </si>
  <si>
    <t>435947902125363200</t>
  </si>
  <si>
    <t>#OERS14 Francesco Avvisati- fund projects proposed by teachers- empower them to successfully integrate technology into classroom practice</t>
  </si>
  <si>
    <t>Wed Feb 19 01:24:14 +0000 2014</t>
  </si>
  <si>
    <t>http://twitter.com/giannahelling/statuses/435947902125363200</t>
  </si>
  <si>
    <t>435947666434818049</t>
  </si>
  <si>
    <t>Discussing use of teacher led projects to stimulate innovation &amp;amp; empower champions of change in Italy #OERS14 Sounds like #tllp @LindyAmato</t>
  </si>
  <si>
    <t>Wed Feb 19 01:23:17 +0000 2014</t>
  </si>
  <si>
    <t>http://twitter.com/CarolCampbell4/statuses/435947666434818049</t>
  </si>
  <si>
    <t>{"symbols":[],"urls":[],"hashtags":[{"text":"OERS14","indices":[106,113]},{"text":"tllp","indices":[126,131]}],"user_mentions":[{"id":1173268963,"name":"Lindy Amato","indices":[132,143],"screen_name":"LindyAmato","id_str":"1173268963"}]}</t>
  </si>
  <si>
    <t>435947185189171200</t>
  </si>
  <si>
    <t>millied15</t>
  </si>
  <si>
    <t>Wed Feb 19 01:21:23 +0000 2014</t>
  </si>
  <si>
    <t>http://pbs.twimg.com/profile_images/378800000272385164/ed26aa8bb74f5d9acd399cc5e1adfe52_normal.jpeg</t>
  </si>
  <si>
    <t>http://twitter.com/millied15/statuses/435947185189171200</t>
  </si>
  <si>
    <t>435946817914548224</t>
  </si>
  <si>
    <t>Wed Feb 19 01:19:55 +0000 2014</t>
  </si>
  <si>
    <t>http://twitter.com/cmorrissette1/statuses/435946817914548224</t>
  </si>
  <si>
    <t>435946401365630976</t>
  </si>
  <si>
    <t>Wed Feb 19 01:18:16 +0000 2014</t>
  </si>
  <si>
    <t>http://twitter.com/giannahelling/statuses/435946401365630976</t>
  </si>
  <si>
    <t>435946398106673153</t>
  </si>
  <si>
    <t>#oers14 Avvisati OECD: "problem-solving skills not related to math." It's capacity to solve problems you've never encountered before.</t>
  </si>
  <si>
    <t>Wed Feb 19 01:18:15 +0000 2014</t>
  </si>
  <si>
    <t>http://twitter.com/Anniekidder/statuses/435946398106673153</t>
  </si>
  <si>
    <t>435946052416331776</t>
  </si>
  <si>
    <t>melodyhamdule</t>
  </si>
  <si>
    <t>#oers14 off to a great start! Loved the dimsum buffet :) looking forward to the next 2 days.</t>
  </si>
  <si>
    <t>Wed Feb 19 01:16:53 +0000 2014</t>
  </si>
  <si>
    <t>http://pbs.twimg.com/profile_images/378800000371714471/a6b2a4033121627c1af3ee4eb1c9a698_normal.jpeg</t>
  </si>
  <si>
    <t>http://twitter.com/melodyhamdule/statuses/435946052416331776</t>
  </si>
  <si>
    <t>435944930997854208</t>
  </si>
  <si>
    <t>#oers14 OECD's Francesco Avvisati says problem-solving skills less related to socio-economic status than math.</t>
  </si>
  <si>
    <t>Wed Feb 19 01:12:25 +0000 2014</t>
  </si>
  <si>
    <t>http://twitter.com/Anniekidder/statuses/435944930997854208</t>
  </si>
  <si>
    <t>435941994842841088</t>
  </si>
  <si>
    <t>About to attend a fireside chat (minus the fire) with Francesco Avvisati. #oers14</t>
  </si>
  <si>
    <t>Wed Feb 19 01:00:45 +0000 2014</t>
  </si>
  <si>
    <t>http://twitter.com/MsShewchuk/statuses/435941994842841088</t>
  </si>
  <si>
    <t>435940958211829760</t>
  </si>
  <si>
    <t>40 minutes in and I've a bag of teaching resources and research info! #oers14 http://t.co/8VxEAcE6L2</t>
  </si>
  <si>
    <t>Wed Feb 19 00:56:38 +0000 2014</t>
  </si>
  <si>
    <t>http://twitter.com/AmaniElrofaie/statuses/435940958211829760</t>
  </si>
  <si>
    <t>{"symbols":[],"urls":[],"hashtags":[{"text":"oers14","indices":[70,77]}],"media":[{"sizes":{"small":{"w":340,"resize":"fit","h":340},"thumb":{"w":150,"resize":"crop","h":150},"large":{"w":1024,"resize":"fit","h":1024},"medium":{"w":600,"resize":"fit","h":600}},"id":435940958023077888,"media_url_https":"https://pbs.twimg.com/media/BgzF_doCUAA1Ugz.jpg","media_url":"http://pbs.twimg.com/media/BgzF_doCUAA1Ugz.jpg","expanded_url":"http://twitter.com/AmaniElrofaie/status/435940958211829760/photo/1","indices":[78,100],"id_str":"435940958023077888","type":"photo","display_url":"pic.twitter.com/8VxEAcE6L2","url":"http://t.co/8VxEAcE6L2"}],"user_mentions":[]}</t>
  </si>
  <si>
    <t>435940758864920576</t>
  </si>
  <si>
    <t>#oers14 looking forward to some amazing sessions this weekend</t>
  </si>
  <si>
    <t>Wed Feb 19 00:55:50 +0000 2014</t>
  </si>
  <si>
    <t>http://twitter.com/millied15/statuses/435940758864920576</t>
  </si>
  <si>
    <t>435940548470644737</t>
  </si>
  <si>
    <t>Wed Feb 19 00:55:00 +0000 2014</t>
  </si>
  <si>
    <t>http://twitter.com/ShastaCH/statuses/435940548470644737</t>
  </si>
  <si>
    <t>435940376885485568</t>
  </si>
  <si>
    <t>#oers14 fireside chat 8 o'clock. If you are expecting a fire, don't get your hopes up... There isn't one.</t>
  </si>
  <si>
    <t>Wed Feb 19 00:54:19 +0000 2014</t>
  </si>
  <si>
    <t>http://twitter.com/millied15/statuses/435940376885485568</t>
  </si>
  <si>
    <t>435917595330744320</t>
  </si>
  <si>
    <t>Tue Feb 18 23:23:48 +0000 2014</t>
  </si>
  <si>
    <t>http://twitter.com/OISELibrary/statuses/435917595330744320</t>
  </si>
  <si>
    <t>435912316224151552</t>
  </si>
  <si>
    <t>#oise #UofT is at Ontario Education Research Symposium #OERS14 Say hello to us! @OISENews @UofTNews http://t.co/7Oe334jzg4</t>
  </si>
  <si>
    <t>Tue Feb 18 23:02:49 +0000 2014</t>
  </si>
  <si>
    <t>http://twitter.com/CarolCampbell4/statuses/435912316224151552</t>
  </si>
  <si>
    <t>{"symbols":[],"urls":[],"hashtags":[{"text":"oise","indices":[0,5]},{"text":"UofT","indices":[6,11]},{"text":"OERS14","indices":[55,62]}],"media":[{"sizes":{"thumb":{"w":150,"resize":"crop","h":150},"small":{"w":340,"resize":"fit","h":254},"medium":{"w":600,"resize":"fit","h":448},"large":{"w":1024,"resize":"fit","h":764}},"id":435912316010250240,"media_url_https":"https://pbs.twimg.com/media/Bgyr8R0CQAA4pem.jpg","media_url":"http://pbs.twimg.com/media/Bgyr8R0CQAA4pem.jpg","expanded_url":"http://twitter.com/CarolCampbell4/status/435912316224151552/photo/1","indices":[100,122],"id_str":"435912316010250240","type":"photo","display_url":"pic.twitter.com/7Oe334jzg4","url":"http://t.co/7Oe334jzg4"}],"user_mentions":[{"id":120129298,"name":"OISE News","indices":[80,89],"screen_name":"OISENews","id_str":"120129298"},{"id":109046256,"name":"UofT News","indices":[90,99],"screen_name":"UofTNews","id_str":"109046256"}]}</t>
  </si>
  <si>
    <t>435910032173981697</t>
  </si>
  <si>
    <t>Getting ready for #OERS14 Visit our @KNAER_RECRAE table for info about #KMb for #OntEd @ShastaCH @DrKatinaPollock http://t.co/rhltvth4Fc</t>
  </si>
  <si>
    <t>Tue Feb 18 22:53:45 +0000 2014</t>
  </si>
  <si>
    <t>http://twitter.com/CarolCampbell4/statuses/435910032173981697</t>
  </si>
  <si>
    <t>{"symbols":[],"urls":[],"hashtags":[{"text":"OERS14","indices":[18,25]},{"text":"KMb","indices":[71,75]},{"text":"OntEd","indices":[80,86]}],"media":[{"sizes":{"thumb":{"w":150,"resize":"crop","h":150},"small":{"w":340,"resize":"fit","h":455},"large":{"w":764,"resize":"fit","h":1024},"medium":{"w":599,"resize":"fit","h":804}},"id":435910032014598144,"media_url_https":"https://pbs.twimg.com/media/Bgyp3VRCYAAQkPb.jpg","media_url":"http://pbs.twimg.com/media/Bgyp3VRCYAAQkPb.jpg","expanded_url":"http://twitter.com/CarolCampbell4/status/435910032173981697/photo/1","indices":[114,136],"id_str":"435910032014598144","type":"photo","display_url":"pic.twitter.com/rhltvth4Fc","url":"http://t.co/rhltvth4Fc"}],"user_mentions":[{"id":1020257364,"name":"KNAER-RECRAE","indices":[36,49],"screen_name":"KNAER_RECRAE","id_str":"1020257364"},{"id":129585627,"name":"Shasta Carr-Harris","indices":[87,96],"screen_name":"ShastaCH","id_str":"129585627"},{"id":636460073,"name":"Katina Pollock","indices":[97,113],"screen_name":"DrKatinaPollock","id_str":"636460073"}]}</t>
  </si>
  <si>
    <t>Who is going to #oers14 ? Presenting on how iPads remove barriers to accessing the curriculum. #nervous</t>
  </si>
  <si>
    <t>Tue Feb 18 22:36:01 +0000 2014</t>
  </si>
  <si>
    <t>http://twitter.com/peachyteachy/statuses/435905569547759616</t>
  </si>
  <si>
    <t>{"symbols":[],"urls":[],"hashtags":[{"text":"oers14","indices":[16,23]},{"text":"nervous","indices":[95,103]}],"user_mentions":[]}</t>
  </si>
  <si>
    <t>435892635341844480</t>
  </si>
  <si>
    <t>RT @CarolCampbell4: Attending #OERS14 ? Say hello to @KNAER_RECRAE team, we're giving KNAER update &amp;amp; workshop on #KMb tools @DrKatinaPolloc…</t>
  </si>
  <si>
    <t>Tue Feb 18 21:44:37 +0000 2014</t>
  </si>
  <si>
    <t>http://twitter.com/PamelaOsmond/statuses/435892635341844480</t>
  </si>
  <si>
    <t>{"symbols":[],"urls":[],"hashtags":[{"text":"OERS14","indices":[30,37]},{"text":"KMb","indices":[117,121]}],"user_mentions":[{"id":300645437,"name":"Carol Campbell","indices":[3,18],"screen_name":"CarolCampbell4","id_str":"300645437"},{"id":1020257364,"name":"KNAER-RECRAE","indices":[53,66],"screen_name":"KNAER_RECRAE","id_str":"1020257364"},{"id":636460073,"name":"Katina Pollock","indices":[143,144],"screen_name":"DrKatinaPollock","id_str":"636460073"},{"id":129585627,"name":"Shasta Carr-Harris","indices":[143,144],"screen_name":"ShastaCH","id_str":"129585627"},{"id":120129298,"name":"OISE News","indices":[143,144],"screen_name":"OISENews","id_str":"120129298"}]}</t>
  </si>
  <si>
    <t>435891468029681664</t>
  </si>
  <si>
    <t>Checked in, set up and logged on.  I'm ready for #OERS14</t>
  </si>
  <si>
    <t>Tue Feb 18 21:39:59 +0000 2014</t>
  </si>
  <si>
    <t>http://twitter.com/ResearchChat/statuses/435891468029681664</t>
  </si>
  <si>
    <t>435916962711879680</t>
  </si>
  <si>
    <t>Hello! Hey, new poster! "@CarolCampbell4: #oise #UofT is at #OERS14 Say hello to us!  @UofTNews http://t.co/3hlnymjhzA"</t>
  </si>
  <si>
    <t>Tue Feb 18 23:21:17 +0000 2014</t>
  </si>
  <si>
    <t>http://twitter.com/OISENews/statuses/435916962711879680</t>
  </si>
  <si>
    <t>{"symbols":[],"urls":[],"hashtags":[{"text":"oise","indices":[42,47]},{"text":"UofT","indices":[48,53]},{"text":"OERS14","indices":[60,67]}],"media":[{"sizes":{"thumb":{"w":150,"resize":"crop","h":150},"small":{"w":340,"resize":"fit","h":254},"medium":{"w":600,"resize":"fit","h":448},"large":{"w":1024,"resize":"fit","h":764}},"media_url":"http://pbs.twimg.com/media/Bgyr8R0CQAA4pem.jpg","type":"photo","display_url":"pic.twitter.com/3hlnymjhzA","url":"http://t.co/3hlnymjhzA","id":435912316010250240,"media_url_https":"https://pbs.twimg.com/media/Bgyr8R0CQAA4pem.jpg","expanded_url":"http://twitter.com/CarolCampbell4/status/435912316224151552/photo/1","source_status_id_str":"435912316224151552","indices":[96,118],"source_status_id":435912316224151552,"id_str":"435912316010250240"}],"user_mentions":[{"id":300645437,"name":"Carol Campbell","indices":[25,40],"screen_name":"CarolCampbell4","id_str":"300645437"},{"id":109046256,"name":"UofT News","indices":[86,95],"screen_name":"UofTNews","id_str":"109046256"}]}</t>
  </si>
  <si>
    <t>435876667400015872</t>
  </si>
  <si>
    <t>@TCDSB #OERS14  with Dr. Elliott-Johns, Perspectives on Transitions in Schooling and Instructional Practice http://t.co/eUKGUOdp6N</t>
  </si>
  <si>
    <t>Tue Feb 18 20:41:10 +0000 2014</t>
  </si>
  <si>
    <t>http://twitter.com/giannahelling/statuses/435876667400015872</t>
  </si>
  <si>
    <t>{"symbols":[],"urls":[],"hashtags":[{"text":"OERS14","indices":[7,14]}],"media":[{"sizes":{"small":{"w":340,"resize":"fit","h":255},"thumb":{"w":150,"resize":"crop","h":150},"large":{"w":640,"resize":"fit","h":480},"medium":{"w":600,"resize":"fit","h":450}},"id":435876667295154176,"media_url_https":"https://pbs.twimg.com/media/BgyLhQACQAAfmAZ.jpg","media_url":"http://pbs.twimg.com/media/BgyLhQACQAAfmAZ.jpg","expanded_url":"http://twitter.com/giannahelling/status/435876667400015872/photo/1","indices":[108,130],"id_str":"435876667295154176","type":"photo","display_url":"pic.twitter.com/eUKGUOdp6N","url":"http://t.co/eUKGUOdp6N"}],"user_mentions":[{"id":388424709,"name":"Toronto Catholic DSB","indices":[0,6],"screen_name":"TCDSB","id_str":"388424709"}]}</t>
  </si>
  <si>
    <t>435874143221714944</t>
  </si>
  <si>
    <t>Tue Feb 18 20:31:08 +0000 2014</t>
  </si>
  <si>
    <t>http://twitter.com/abbaspeaks/statuses/435874143221714944</t>
  </si>
  <si>
    <t>435873315186421760</t>
  </si>
  <si>
    <t>@MGrantORION  at our booth. We will be here all of tomorrow and the day after ! #OERS14 http://t.co/gbbUISGTHI</t>
  </si>
  <si>
    <t>Tue Feb 18 20:27:51 +0000 2014</t>
  </si>
  <si>
    <t>MGrantORION</t>
  </si>
  <si>
    <t>http://twitter.com/O3atORION/statuses/435873315186421760</t>
  </si>
  <si>
    <t>{"symbols":[],"urls":[],"hashtags":[{"text":"OERS14","indices":[80,87]}],"media":[{"sizes":{"small":{"w":340,"resize":"fit","h":453},"thumb":{"w":150,"resize":"crop","h":150},"medium":{"w":600,"resize":"fit","h":800},"large":{"w":1024,"resize":"fit","h":1365}},"id":435873314670538752,"media_url_https":"https://pbs.twimg.com/media/BgyIeGgCcAAu-AT.jpg","media_url":"http://pbs.twimg.com/media/BgyIeGgCcAAu-AT.jpg","expanded_url":"http://twitter.com/O3atORION/status/435873315186421760/photo/1","indices":[88,110],"id_str":"435873314670538752","type":"photo","display_url":"pic.twitter.com/gbbUISGTHI","url":"http://t.co/gbbUISGTHI"}],"user_mentions":[{"id":925946222,"name":"Mark Grant","indices":[0,12],"screen_name":"MGrantORION","id_str":"925946222"}]}</t>
  </si>
  <si>
    <t>435868724290023424</t>
  </si>
  <si>
    <t>Glad to have made it to TO for #OERS14 Excited to be part of an #amdsb presentation on our work at #dcvi</t>
  </si>
  <si>
    <t>Tue Feb 18 20:09:36 +0000 2014</t>
  </si>
  <si>
    <t>http://twitter.com/candymcewan/statuses/435868724290023424</t>
  </si>
  <si>
    <t>{"symbols":[],"urls":[],"hashtags":[{"text":"OERS14","indices":[31,38]},{"text":"amdsb","indices":[64,70]},{"text":"dcvi","indices":[99,104]}],"user_mentions":[]}</t>
  </si>
  <si>
    <t>435858392943722496</t>
  </si>
  <si>
    <t>#OERS14 (@ Toronto Marriott Downtown Eaton Centre - @marriottintl) http://t.co/SbCdr28yWb</t>
  </si>
  <si>
    <t>Tue Feb 18 19:28:33 +0000 2014</t>
  </si>
  <si>
    <t>http://twitter.com/abbaspeaks/statuses/435858392943722496</t>
  </si>
  <si>
    <t>{"symbols":[],"urls":[{"expanded_url":"http://4sq.com/1mrzHjS","indices":[67,89],"display_url":"4sq.com/1mrzHjS","url":"http://t.co/SbCdr28yWb"}],"hashtags":[{"text":"OERS14","indices":[0,7]}],"user_mentions":[{"id":14140913,"name":"Marriott Internat\u0027l","indices":[52,65],"screen_name":"MarriottIntl","id_str":"14140913"}]}</t>
  </si>
  <si>
    <t>435847600571691008</t>
  </si>
  <si>
    <t>We are on our way to #OERS14 .. exciting to setup and meet the community.</t>
  </si>
  <si>
    <t>Tue Feb 18 18:45:40 +0000 2014</t>
  </si>
  <si>
    <t>http://twitter.com/O3atORION/statuses/435847600571691008</t>
  </si>
  <si>
    <t>{"symbols":[],"urls":[],"hashtags":[{"text":"OERS14","indices":[21,28]}],"user_mentions":[]}</t>
  </si>
  <si>
    <t>435828659950071810</t>
  </si>
  <si>
    <t>I am in #Toronto for the Ontario Education Research Symposium this week. Looking forward to every sec of it. Follow the discussion: #OERS14</t>
  </si>
  <si>
    <t>Tue Feb 18 17:30:24 +0000 2014</t>
  </si>
  <si>
    <t>http://twitter.com/AmaniElrofaie/statuses/435828659950071810</t>
  </si>
  <si>
    <t>{"symbols":[],"urls":[],"hashtags":[{"text":"Toronto","indices":[8,16]},{"text":"OERS14","indices":[132,139]}],"user_mentions":[]}</t>
  </si>
  <si>
    <t>435822154828222466</t>
  </si>
  <si>
    <t>Looking forward to attending #OERS14 ! Wondering what will be different from last yr.</t>
  </si>
  <si>
    <t>Tue Feb 18 17:04:33 +0000 2014</t>
  </si>
  <si>
    <t>http://twitter.com/O3atORION/statuses/435822154828222466</t>
  </si>
  <si>
    <t>435797457499209728</t>
  </si>
  <si>
    <t>Looking forward to #OERS14!</t>
  </si>
  <si>
    <t>Tue Feb 18 15:26:25 +0000 2014</t>
  </si>
  <si>
    <t>http://twitter.com/caileycraw/statuses/435797457499209728</t>
  </si>
  <si>
    <t>435792672251326464</t>
  </si>
  <si>
    <t>RT @ResearchChat: If you are at #OERS14 be sure to stop by the DUG poster and say 'Hi' #ResearchChat</t>
  </si>
  <si>
    <t>Tue Feb 18 15:07:24 +0000 2014</t>
  </si>
  <si>
    <t>http://twitter.com/ShastaCH/statuses/435792672251326464</t>
  </si>
  <si>
    <t>{"symbols":[],"urls":[],"hashtags":[{"text":"OERS14","indices":[32,39]},{"text":"ResearchChat","indices":[87,100]}],"user_mentions":[{"id":30002337,"name":"Chris Conley","indices":[3,16],"screen_name":"ResearchChat","id_str":"30002337"}]}</t>
  </si>
  <si>
    <t>435792519029596160</t>
  </si>
  <si>
    <t>RT @ResearchChat: Looking forward to #OERS14.   A log of tweets (updated every hour) is available here:  http://t.co/0vOI9BYwfw #ResearchCh…</t>
  </si>
  <si>
    <t>Tue Feb 18 15:06:47 +0000 2014</t>
  </si>
  <si>
    <t>http://twitter.com/ShastaCH/statuses/435792519029596160</t>
  </si>
  <si>
    <t>{"symbols":[],"urls":[{"expanded_url":"http://ow.ly/tK2FR","indices":[105,127],"display_url":"ow.ly/tK2FR","url":"http://t.co/0vOI9BYwfw"}],"hashtags":[{"text":"OERS14","indices":[37,44]},{"text":"ResearchChat","indices":[128,140]}],"user_mentions":[{"id":30002337,"name":"Chris Conley","indices":[3,16],"screen_name":"ResearchChat","id_str":"30002337"}]}</t>
  </si>
  <si>
    <t>435785640987602944</t>
  </si>
  <si>
    <t>Will be following the Twitterati! RT @ResearchChat: Looking forward to #OERS14. Log of tweets here:  http://t.co/RjOHfnFiof @OISENews</t>
  </si>
  <si>
    <t>Tue Feb 18 14:39:27 +0000 2014</t>
  </si>
  <si>
    <t>435781183944024064</t>
  </si>
  <si>
    <t>http://twitter.com/CarolCampbell4/statuses/435785640987602944</t>
  </si>
  <si>
    <t>{"symbols":[],"urls":[{"expanded_url":"http://ow.ly/tK2FR","indices":[101,123],"display_url":"ow.ly/tK2FR","url":"http://t.co/RjOHfnFiof"}],"hashtags":[{"text":"OERS14","indices":[71,78]}],"user_mentions":[{"id":30002337,"name":"Chris Conley","indices":[37,50],"screen_name":"ResearchChat","id_str":"30002337"},{"id":120129298,"name":"OISE News","indices":[124,133],"screen_name":"OISENews","id_str":"120129298"}]}</t>
  </si>
  <si>
    <t>435784966514155520</t>
  </si>
  <si>
    <t>See you there RT @ResearchChat: If you are at #OERS14 be sure to stop by the DUG poster and say 'Hi' #ResearchChat”</t>
  </si>
  <si>
    <t>Tue Feb 18 14:36:47 +0000 2014</t>
  </si>
  <si>
    <t>435782344730243072</t>
  </si>
  <si>
    <t>http://twitter.com/CarolCampbell4/statuses/435784966514155520</t>
  </si>
  <si>
    <t>{"symbols":[],"urls":[],"hashtags":[{"text":"OERS14","indices":[46,53]},{"text":"ResearchChat","indices":[101,114]}],"user_mentions":[{"id":30002337,"name":"Chris Conley","indices":[17,30],"screen_name":"ResearchChat","id_str":"30002337"}]}</t>
  </si>
  <si>
    <t>If you are at #OERS14 be sure to stop by the DUG poster and say 'Hi' #ResearchChat</t>
  </si>
  <si>
    <t>Tue Feb 18 14:26:22 +0000 2014</t>
  </si>
  <si>
    <t>http://twitter.com/ResearchChat/statuses/435782344730243072</t>
  </si>
  <si>
    <t>{"symbols":[],"urls":[],"hashtags":[{"text":"OERS14","indices":[14,21]},{"text":"ResearchChat","indices":[69,82]}],"user_mentions":[]}</t>
  </si>
  <si>
    <t>435782084175478785</t>
  </si>
  <si>
    <t>RT @ResearchChat Looking forward to #OERS14  A log of tweets (updated every hour) is available here: http://t.co/QdRsECdLQa</t>
  </si>
  <si>
    <t>Tue Feb 18 14:25:19 +0000 2014</t>
  </si>
  <si>
    <t>http://twitter.com/MISABarrie/statuses/435782084175478785</t>
  </si>
  <si>
    <t>{"symbols":[],"urls":[{"expanded_url":"http://ow.ly/tK2FR","indices":[101,123],"display_url":"ow.ly/tK2FR","url":"http://t.co/QdRsECdLQa"}],"hashtags":[{"text":"OERS14","indices":[36,43]}],"user_mentions":[{"id":30002337,"name":"Chris Conley","indices":[3,16],"screen_name":"ResearchChat","id_str":"30002337"}]}</t>
  </si>
  <si>
    <t>435782024767369217</t>
  </si>
  <si>
    <t>The Ontario Education Research Symposium 2014 begins tonight.  Follow the discussion at #OERS14</t>
  </si>
  <si>
    <t>Tue Feb 18 14:25:05 +0000 2014</t>
  </si>
  <si>
    <t>http://twitter.com/MISABarrie/statuses/435782024767369217</t>
  </si>
  <si>
    <t>Looking forward to #OERS14.   A log of tweets (updated every hour) is available here:  http://t.co/0vOI9BYwfw #ResearchChat</t>
  </si>
  <si>
    <t>Tue Feb 18 14:21:45 +0000 2014</t>
  </si>
  <si>
    <t>http://twitter.com/ResearchChat/statuses/435781183944024064</t>
  </si>
  <si>
    <t>{"symbols":[],"urls":[{"expanded_url":"http://ow.ly/tK2FR","indices":[87,109],"display_url":"ow.ly/tK2FR","url":"http://t.co/0vOI9BYwfw"}],"hashtags":[{"text":"OERS14","indices":[19,26]},{"text":"ResearchChat","indices":[110,123]}],"user_mentions":[]}</t>
  </si>
  <si>
    <t>435758880295907328</t>
  </si>
  <si>
    <t>RT @DanaStClair: #oers14 today is the day!!</t>
  </si>
  <si>
    <t>Tue Feb 18 12:53:07 +0000 2014</t>
  </si>
  <si>
    <t>http://twitter.com/ShastaCH/statuses/435758880295907328</t>
  </si>
  <si>
    <t>{"symbols":[],"urls":[],"hashtags":[{"text":"oers14","indices":[17,24]}],"user_mentions":[{"id":30171986,"name":"Dana S","indices":[3,15],"screen_name":"DanaStClair","id_str":"30171986"}]}</t>
  </si>
  <si>
    <t>435758814491443200</t>
  </si>
  <si>
    <t>Tue Feb 18 12:52:52 +0000 2014</t>
  </si>
  <si>
    <t>http://twitter.com/ShastaCH/statuses/435758814491443200</t>
  </si>
  <si>
    <t>435758730752176128</t>
  </si>
  <si>
    <t>RT @abbaspeaks: One week to #OERS14 .. Back in conference mode soon. (@ Ontario Research and Innovation Optical Network ( ORION )) http://t…</t>
  </si>
  <si>
    <t>Tue Feb 18 12:52:32 +0000 2014</t>
  </si>
  <si>
    <t>http://twitter.com/ShastaCH/statuses/435758730752176128</t>
  </si>
  <si>
    <t>{"symbols":[],"urls":[{"expanded_url":"http://4sq.com/1fWpdl5","indices":[139,140],"display_url":"4sq.com/1fWpdl5","url":"http://t.co/Su9nq3WV6y"}],"hashtags":[{"text":"OERS14","indices":[28,35]}],"user_mentions":[{"id":203543496,"name":"/-\\ l i @bbas","indices":[3,14],"screen_name":"abbaspeaks","id_str":"203543496"}]}</t>
  </si>
  <si>
    <t>435731795876016128</t>
  </si>
  <si>
    <t>DanaStClair</t>
  </si>
  <si>
    <t>#oers14 today is the day!!</t>
  </si>
  <si>
    <t>Tue Feb 18 11:05:30 +0000 2014</t>
  </si>
  <si>
    <t>http://pbs.twimg.com/profile_images/132889748/233044_normal.jpg</t>
  </si>
  <si>
    <t>http://twitter.com/DanaStClair/statuses/435731795876016128</t>
  </si>
  <si>
    <t>435422260690550784</t>
  </si>
  <si>
    <t>Mon Feb 17 14:35:31 +0000 2014</t>
  </si>
  <si>
    <t>http://twitter.com/OISENews/statuses/435422260690550784</t>
  </si>
  <si>
    <t>435421726227189761</t>
  </si>
  <si>
    <t>RT @CarolCampbell4: Getting ready! RT @KNAER_RECRAE: We'll be at #OERS14 this week! http://t.co/4PqWWStb7h Stay tuned for live updates @OIS…</t>
  </si>
  <si>
    <t>Mon Feb 17 14:33:23 +0000 2014</t>
  </si>
  <si>
    <t>http://twitter.com/OISENews/statuses/435421726227189761</t>
  </si>
  <si>
    <t>{"symbols":[],"urls":[{"expanded_url":"http://bit.ly/M5mKeG","indices":[84,106],"display_url":"bit.ly/M5mKeG","url":"http://t.co/4PqWWStb7h"}],"hashtags":[{"text":"OERS14","indices":[65,72]}],"user_mentions":[{"id":300645437,"name":"Carol Campbell","indices":[3,18],"screen_name":"CarolCampbell4","id_str":"300645437"},{"id":1020257364,"name":"KNAER-RECRAE","indices":[38,51],"screen_name":"KNAER_RECRAE","id_str":"1020257364"},{"id":120129298,"name":"OISE News","indices":[135,140],"screen_name":"OISENews","id_str":"120129298"},{"id":68163264,"name":"Western - Fac of Ed","indices":[139,140],"screen_name":"westernuEdu","id_str":"68163264"}]}</t>
  </si>
  <si>
    <t>435405174232735745</t>
  </si>
  <si>
    <t>RT @CarolCampbell4: Looking forward to RT @KNAER_RECRAE #OERS14 this week! http://t.co/4PqWWStb7h Updates from @DrKatinaPollock @ShastaCH @…</t>
  </si>
  <si>
    <t>Mon Feb 17 13:27:37 +0000 2014</t>
  </si>
  <si>
    <t>http://twitter.com/ShastaCH/statuses/435405174232735745</t>
  </si>
  <si>
    <t>{"symbols":[],"urls":[{"expanded_url":"http://bit.ly/M5mKeG","indices":[75,97],"display_url":"bit.ly/M5mKeG","url":"http://t.co/4PqWWStb7h"}],"hashtags":[{"text":"OERS14","indices":[56,63]},{"text":"onted","indices":[139,140]}],"user_mentions":[{"id":300645437,"name":"Carol Campbell","indices":[3,18],"screen_name":"CarolCampbell4","id_str":"300645437"},{"id":1020257364,"name":"KNAER-RECRAE","indices":[42,55],"screen_name":"KNAER_RECRAE","id_str":"1020257364"},{"id":636460073,"name":"Katina Pollock","indices":[111,127],"screen_name":"DrKatinaPollock","id_str":"636460073"},{"id":129585627,"name":"Shasta Carr-Harris","indices":[128,137],"screen_name":"ShastaCH","id_str":"129585627"},{"id":300645437,"name":"Carol Campbell","indices":[139,140],"screen_name":"CarolCampbell4","id_str":"300645437"}]}</t>
  </si>
  <si>
    <t>435405054237892610</t>
  </si>
  <si>
    <t>Mon Feb 17 13:27:09 +0000 2014</t>
  </si>
  <si>
    <t>http://twitter.com/ShastaCH/statuses/435405054237892610</t>
  </si>
  <si>
    <t>435391793623220224</t>
  </si>
  <si>
    <t>Mon Feb 17 12:34:27 +0000 2014</t>
  </si>
  <si>
    <t>http://twitter.com/DrKatinaPollock/statuses/435391793623220224</t>
  </si>
  <si>
    <t>435391753244647424</t>
  </si>
  <si>
    <t>RT @KNAER_RECRAE: We'll be at #OERS14 this week! http://t.co/CWIf7knjFu Stay tuned for live updates &amp;amp; maybe even some photos @OISENews @wes…</t>
  </si>
  <si>
    <t>Mon Feb 17 12:34:17 +0000 2014</t>
  </si>
  <si>
    <t>http://twitter.com/DrKatinaPollock/statuses/435391753244647424</t>
  </si>
  <si>
    <t>{"symbols":[],"urls":[{"expanded_url":"http://bit.ly/M5mKeG","indices":[49,71],"display_url":"bit.ly/M5mKeG","url":"http://t.co/CWIf7knjFu"}],"hashtags":[{"text":"OERS14","indices":[30,37]}],"user_mentions":[{"id":1020257364,"name":"KNAER-RECRAE","indices":[3,16],"screen_name":"KNAER_RECRAE","id_str":"1020257364"},{"id":120129298,"name":"OISE News","indices":[129,138],"screen_name":"OISENews","id_str":"120129298"},{"id":68163264,"name":"Western - Fac of Ed","indices":[139,144],"screen_name":"westernuEdu","id_str":"68163264"}]}</t>
  </si>
  <si>
    <t>435270599112687616</t>
  </si>
  <si>
    <t>Looking forward to #OERS14 @KNAER_RECRAE @dtapscott with focus on knowledge mobilization and great Ontario research</t>
  </si>
  <si>
    <t>Mon Feb 17 04:32:52 +0000 2014</t>
  </si>
  <si>
    <t>loc: 45.94429796,-75.88182703</t>
  </si>
  <si>
    <t>http://twitter.com/drcathybruce/statuses/435270599112687616</t>
  </si>
  <si>
    <t>{"symbols":[],"urls":[],"hashtags":[{"text":"OERS14","indices":[19,26]}],"user_mentions":[{"id":1020257364,"name":"KNAER-RECRAE","indices":[27,40],"screen_name":"KNAER_RECRAE","id_str":"1020257364"},{"id":14128528,"name":"Don Tapscott","indices":[41,51],"screen_name":"dtapscott","id_str":"14128528"}]}</t>
  </si>
  <si>
    <t>435255912392294400</t>
  </si>
  <si>
    <t>Looking forward to RT @KNAER_RECRAE #OERS14 this week! http://t.co/4PqWWStb7h Updates from @DrKatinaPollock @ShastaCH @CarolCampbell4 #onted</t>
  </si>
  <si>
    <t>Mon Feb 17 03:34:30 +0000 2014</t>
  </si>
  <si>
    <t>435254220770377728</t>
  </si>
  <si>
    <t>http://twitter.com/CarolCampbell4/statuses/435255912392294400</t>
  </si>
  <si>
    <t>{"symbols":[],"urls":[{"expanded_url":"http://bit.ly/M5mKeG","indices":[55,77],"display_url":"bit.ly/M5mKeG","url":"http://t.co/4PqWWStb7h"}],"hashtags":[{"text":"OERS14","indices":[36,43]},{"text":"onted","indices":[134,140]}],"user_mentions":[{"id":1020257364,"name":"KNAER-RECRAE","indices":[22,35],"screen_name":"KNAER_RECRAE","id_str":"1020257364"},{"id":636460073,"name":"Katina Pollock","indices":[91,107],"screen_name":"DrKatinaPollock","id_str":"636460073"},{"id":129585627,"name":"Shasta Carr-Harris","indices":[108,117],"screen_name":"ShastaCH","id_str":"129585627"},{"id":300645437,"name":"Carol Campbell","indices":[118,133],"screen_name":"CarolCampbell4","id_str":"300645437"}]}</t>
  </si>
  <si>
    <t>435254620865429504</t>
  </si>
  <si>
    <t>Getting ready! RT @KNAER_RECRAE: We'll be at #OERS14 this week! http://t.co/4PqWWStb7h Stay tuned for live updates @OISENews @westernuEdu”</t>
  </si>
  <si>
    <t>Mon Feb 17 03:29:22 +0000 2014</t>
  </si>
  <si>
    <t>435253821090979840</t>
  </si>
  <si>
    <t>http://twitter.com/CarolCampbell4/statuses/435254620865429504</t>
  </si>
  <si>
    <t>{"symbols":[],"urls":[{"expanded_url":"http://bit.ly/M5mKeG","indices":[64,86],"display_url":"bit.ly/M5mKeG","url":"http://t.co/4PqWWStb7h"}],"hashtags":[{"text":"OERS14","indices":[45,52]}],"user_mentions":[{"id":1020257364,"name":"KNAER-RECRAE","indices":[18,31],"screen_name":"KNAER_RECRAE","id_str":"1020257364"},{"id":120129298,"name":"OISE News","indices":[115,124],"screen_name":"OISENews","id_str":"120129298"},{"id":68163264,"name":"Western - Fac of Ed","indices":[125,137],"screen_name":"westernuEdu","id_str":"68163264"}]}</t>
  </si>
  <si>
    <t>#OERS14 this week! http://t.co/CWIf7knjFu Stay tuned for live updates &amp;amp; maybe even some photos @DrKatinaPollock @ShastaCH @CarolCampbell4</t>
  </si>
  <si>
    <t>Mon Feb 17 03:27:47 +0000 2014</t>
  </si>
  <si>
    <t>http://twitter.com/KNAER_RECRAE/statuses/435254220770377728</t>
  </si>
  <si>
    <t>{"symbols":[],"urls":[{"expanded_url":"http://bit.ly/M5mKeG","indices":[19,41],"display_url":"bit.ly/M5mKeG","url":"http://t.co/CWIf7knjFu"}],"hashtags":[{"text":"OERS14","indices":[0,7]}],"user_mentions":[{"id":636460073,"name":"Katina Pollock","indices":[99,115],"screen_name":"DrKatinaPollock","id_str":"636460073"},{"id":129585627,"name":"Shasta Carr-Harris","indices":[116,125],"screen_name":"ShastaCH","id_str":"129585627"},{"id":300645437,"name":"Carol Campbell","indices":[126,141],"screen_name":"CarolCampbell4","id_str":"300645437"}]}</t>
  </si>
  <si>
    <t>We'll be at #OERS14 this week! http://t.co/CWIf7knjFu Stay tuned for live updates &amp;amp; maybe even some photos @OISENews @westernuEdu</t>
  </si>
  <si>
    <t>Mon Feb 17 03:26:12 +0000 2014</t>
  </si>
  <si>
    <t>http://twitter.com/KNAER_RECRAE/statuses/435253821090979840</t>
  </si>
  <si>
    <t>{"symbols":[],"urls":[{"expanded_url":"http://bit.ly/M5mKeG","indices":[31,53],"display_url":"bit.ly/M5mKeG","url":"http://t.co/CWIf7knjFu"}],"hashtags":[{"text":"OERS14","indices":[12,19]}],"user_mentions":[{"id":120129298,"name":"OISE News","indices":[111,120],"screen_name":"OISENews","id_str":"120129298"},{"id":68163264,"name":"Western - Fac of Ed","indices":[121,133],"screen_name":"westernuEdu","id_str":"68163264"}]}</t>
  </si>
  <si>
    <t>434419690295664640</t>
  </si>
  <si>
    <t>Super excited about the exhibits at #OERS14 !! Can't wait to see everyone next week :)</t>
  </si>
  <si>
    <t>Fri Feb 14 20:11:39 +0000 2014</t>
  </si>
  <si>
    <t>http://twitter.com/DanaStClair/statuses/434419690295664640</t>
  </si>
  <si>
    <t>433240138630852608</t>
  </si>
  <si>
    <t>One week to #OERS14 .. Back in conference mode soon. (@ Ontario Research and Innovation Optical Network ( ORION )) http://t.co/Su9nq3WV6y</t>
  </si>
  <si>
    <t>Tue Feb 11 14:04:32 +0000 2014</t>
  </si>
  <si>
    <t>loc: 43.6508236,-79.38137019</t>
  </si>
  <si>
    <t>http://twitter.com/abbaspeaks/statuses/433240138630852608</t>
  </si>
  <si>
    <t>{"symbols":[],"urls":[{"expanded_url":"http://4sq.com/1fWpdl5","indices":[115,137],"display_url":"4sq.com/1fWpdl5","url":"http://t.co/Su9nq3WV6y"}],"hashtags":[{"text":"OERS14","indices":[12,19]}],"user_mentions":[]}</t>
  </si>
  <si>
    <t>Filter</t>
  </si>
  <si>
    <t>@'s</t>
  </si>
  <si>
    <t>% RT</t>
  </si>
  <si>
    <t>Twitter Activity</t>
  </si>
  <si>
    <t>Date Bin</t>
  </si>
  <si>
    <t>Number of links</t>
  </si>
  <si>
    <t>Number of RTs</t>
  </si>
  <si>
    <t>&lt;-estimate based on occurrence of RT</t>
  </si>
  <si>
    <t>Number of Tweets</t>
  </si>
  <si>
    <t>Unique tweets</t>
  </si>
  <si>
    <t>&lt;-used to monitor quality of archive</t>
  </si>
  <si>
    <t>First Tweet in Archive</t>
  </si>
  <si>
    <t>GMT</t>
  </si>
  <si>
    <t>Last Tweet in Archive</t>
  </si>
  <si>
    <t>In Reply Ids</t>
  </si>
  <si>
    <t>In Reply @s</t>
  </si>
  <si>
    <t>Tweet rate (tw/min)</t>
  </si>
  <si>
    <t>Tweets/min (from last archive 10mins)</t>
  </si>
  <si>
    <t>Tweets/Person Average</t>
  </si>
  <si>
    <t>Tweets/Person Median</t>
  </si>
  <si>
    <t>Public web views</t>
  </si>
  <si>
    <t>&lt;- conversation explorer</t>
  </si>
  <si>
    <t>&lt;- searchable archive</t>
  </si>
  <si>
    <t>Note</t>
  </si>
  <si>
    <t>Grey = calculated fields</t>
  </si>
  <si>
    <t>Blue = Require File &gt; Published to the web</t>
  </si>
  <si>
    <t>Twitter activity - last 3 days</t>
  </si>
  <si>
    <t>Frequency</t>
  </si>
  <si>
    <t>Count</t>
  </si>
  <si>
    <t>Tweets</t>
  </si>
  <si>
    <t>Replies</t>
  </si>
  <si>
    <t>Top Tweeter</t>
  </si>
  <si>
    <t>Archive Contains</t>
  </si>
  <si>
    <t>Archive Started</t>
  </si>
  <si>
    <t>Last tweet</t>
  </si>
  <si>
    <t>Others</t>
  </si>
  <si>
    <t>Key</t>
  </si>
  <si>
    <t>Tweet</t>
  </si>
  <si>
    <t>Reply</t>
  </si>
  <si>
    <t>Tweets with the most RTs from last 24hrs</t>
  </si>
  <si>
    <t>RTs</t>
  </si>
  <si>
    <t>Web views</t>
  </si>
  <si>
    <t>TAGS v5.1</t>
  </si>
  <si>
    <t>Created by mhawksey. Read more about this at:</t>
  </si>
  <si>
    <t>http://mashe.hawksey.info/twitter-archive-tagsv5/</t>
  </si>
  <si>
    <t>With this spreadsheet you can:</t>
  </si>
  <si>
    <t>- automatically pull results from a Twitter Search into a Google Spreadsheet</t>
  </si>
  <si>
    <t>Instructions:</t>
  </si>
  <si>
    <t>1. Click this button twice (once to authenticate, second to add custom menu) --&gt;
2. Open TAGS &gt; Twitter API Authentication and follow the instructions</t>
  </si>
  <si>
    <t>3. Enter search term</t>
  </si>
  <si>
    <t>&lt;- you can use serach operators like AND OR as well as from: and to: eg '#JobsNow AND from:BarackObama' (without quotes)</t>
  </si>
  <si>
    <t>4. Make a one off collection with TAGS &gt; Run now! or set a trigger to collect every hour TAGS &gt; Update archive every hour. To change the frequency open Tools -&gt; Script Editor then Triggers -&gt; Current script's triggers... and adjust</t>
  </si>
  <si>
    <t>Advanced Settings:</t>
  </si>
  <si>
    <t>Period</t>
  </si>
  <si>
    <t>default</t>
  </si>
  <si>
    <t>&lt;- if NOT using default switch to 'paged' below</t>
  </si>
  <si>
    <t>Continuous/paged</t>
  </si>
  <si>
    <t>continuous</t>
  </si>
  <si>
    <t>&lt;- continuous will add results to a single sheet, paged adds results to a new sheet</t>
  </si>
  <si>
    <t>Follower count filter</t>
  </si>
  <si>
    <t>&lt;- if search term is being spammed you can set the minimum followers a person must have to be included in archive</t>
  </si>
  <si>
    <t>Number of tweets</t>
  </si>
  <si>
    <t>&lt;- maximum number of tweets to collect from last 7 days (upto 18000) - high values may no work dues to script timeouts</t>
  </si>
  <si>
    <t>Make interactive</t>
  </si>
  <si>
    <t>Turn your archive into an interactive online resource using TAGSExplorer - see http://bit.ly/TAGSsetup</t>
  </si>
  <si>
    <t>News</t>
  </si>
  <si>
    <t>id</t>
  </si>
  <si>
    <t>screen_name</t>
  </si>
  <si>
    <t>degree</t>
  </si>
  <si>
    <t>degree_in</t>
  </si>
  <si>
    <t>degree_out</t>
  </si>
  <si>
    <t>betweenness_centrality</t>
  </si>
  <si>
    <t>pagerank</t>
  </si>
  <si>
    <t>eigenvector_centrality</t>
  </si>
  <si>
    <t>group</t>
  </si>
  <si>
    <t>archive_perc</t>
  </si>
  <si>
    <t>weighted_bc</t>
  </si>
  <si>
    <t>name</t>
  </si>
  <si>
    <t>friends_count</t>
  </si>
  <si>
    <t>followers_count</t>
  </si>
  <si>
    <t>statuses_count</t>
  </si>
  <si>
    <t>favourites_count</t>
  </si>
  <si>
    <t>description</t>
  </si>
  <si>
    <t>location</t>
  </si>
  <si>
    <t>url</t>
  </si>
  <si>
    <t>time_zone</t>
  </si>
  <si>
    <t>utc_offset</t>
  </si>
  <si>
    <t>protected</t>
  </si>
  <si>
    <t>friend_ids</t>
  </si>
  <si>
    <t>follower_ids</t>
  </si>
  <si>
    <t>Combination of Qs and As</t>
  </si>
  <si>
    <t>All Qs (possible_question = TRUE)</t>
  </si>
  <si>
    <t>Tweets with replies (id_str, in_reply_to_id_str)</t>
  </si>
  <si>
    <t>"=getReplies(B2:B26,C2:D26)"</t>
  </si>
  <si>
    <t>"=QUERY(Archive!A:M,"select A WHERE C contains '?' LIMIT 25",FALSE)"</t>
  </si>
  <si>
    <t>"=QUERY(Archive!A:M,"select A, K WHERE K &lt;&gt; '' LIMIT 25 OFFSET 1",FALSE)"</t>
  </si>
  <si>
    <t>Top Twitter Distributors from Google Analytics Data</t>
  </si>
  <si>
    <t>This sheet is for users who are archiving tweets for a website domain for cross referencing with Google Analytics data to see which tweets generate the most click-through traffic. To use open Tools &gt; Script Editor and Run &gt; authenticateGoogleAnalytics and athenticate against your Google Analytics account, then select TAGS - Advanced &gt; Google Analytics Configuration to select an account profile. More information about this feature is at http://mashe.hawksey.info/2012/03/combine-twitter-and-google-analytics-data-to-find-your-top-content-distributors/</t>
  </si>
  <si>
    <t>Screen name</t>
  </si>
  <si>
    <t>Date</t>
  </si>
  <si>
    <t>Status Link</t>
  </si>
  <si>
    <t>Image Profile URL</t>
  </si>
  <si>
    <t>SNA Metrics</t>
  </si>
  <si>
    <t>Degree Bin</t>
  </si>
  <si>
    <t>Degree Frequency</t>
  </si>
  <si>
    <t>In-Degree Bin</t>
  </si>
  <si>
    <t>In-Degree Frequency</t>
  </si>
  <si>
    <t>Out-Degree Bin</t>
  </si>
  <si>
    <t>Out-Degree Frequency</t>
  </si>
  <si>
    <t>Betweenness Centrality Bin</t>
  </si>
  <si>
    <t>Betweenness Centrality Frequency</t>
  </si>
  <si>
    <t>Closeness Centrality Bin</t>
  </si>
  <si>
    <t>Closeness Centrality Frequency</t>
  </si>
  <si>
    <t>Eigenvector Centrality Bin</t>
  </si>
  <si>
    <t>Eigenvector Centrality Frequency</t>
  </si>
  <si>
    <t>PageRank Bin</t>
  </si>
  <si>
    <t>PageRank Frequency</t>
  </si>
  <si>
    <t>Clustering Coefficient Bin</t>
  </si>
  <si>
    <t>Clustering Coefficient Frequency</t>
  </si>
  <si>
    <t>Dynamic Filter Bin</t>
  </si>
  <si>
    <t>Dynamic Filter Frequency</t>
  </si>
  <si>
    <t>Histogram Property</t>
  </si>
  <si>
    <t>Value</t>
  </si>
  <si>
    <t>This page is generated from statistics calculated in R using igraph. To use read the information at http://mashe.hawksey.info/2012/01/tags-r/
[If not required this sheet can be deleted - Graphs and stats on right-hand-side 'borrowed' from NodeXL]</t>
  </si>
  <si>
    <t>Bin Divisor</t>
  </si>
  <si>
    <t>Degree - Top 10</t>
  </si>
  <si>
    <t>No Metric Message</t>
  </si>
  <si>
    <t>Not Available</t>
  </si>
  <si>
    <t>Dynamic Filter Source Column Range</t>
  </si>
  <si>
    <t>TableName[ColumnName]</t>
  </si>
  <si>
    <t>Minimum Degree</t>
  </si>
  <si>
    <t>Maximum Degree</t>
  </si>
  <si>
    <t>Average Degree</t>
  </si>
  <si>
    <t>Median Degree</t>
  </si>
  <si>
    <t>Degree In  - Top 10</t>
  </si>
  <si>
    <t>Minimum In-Degree</t>
  </si>
  <si>
    <t>Maximum In-Degree</t>
  </si>
  <si>
    <t>Average In-Degree</t>
  </si>
  <si>
    <t>Median In-Degree</t>
  </si>
  <si>
    <t>Degree Out  - Top 10</t>
  </si>
  <si>
    <t>Minimum Out-Degree</t>
  </si>
  <si>
    <t>Maximum Out-Degree</t>
  </si>
  <si>
    <t>Average Out-Degree</t>
  </si>
  <si>
    <t>Median Out-Degree</t>
  </si>
  <si>
    <t>Betweenness Centraility  - Top 10</t>
  </si>
  <si>
    <t>Minimum Betweenness Centrality</t>
  </si>
  <si>
    <t>Maximum Betweenness Centrality</t>
  </si>
  <si>
    <t>Average Betweenness Centrality</t>
  </si>
  <si>
    <t>Median Betweenness Centrality</t>
  </si>
  <si>
    <t>Eigenvector Centraility  - Top 10</t>
  </si>
  <si>
    <t>Minimum Eigenvector Centrality</t>
  </si>
  <si>
    <t>Maximum Eigenvector Centrality</t>
  </si>
  <si>
    <t>Average Eigenvector Centrality</t>
  </si>
  <si>
    <t>Median Eigenvector Centrality</t>
  </si>
  <si>
    <t>Pagerank  - Top 10</t>
  </si>
  <si>
    <t>Minimum PageRank</t>
  </si>
  <si>
    <t>Maximum PageRank</t>
  </si>
  <si>
    <t>Average PageRank</t>
  </si>
  <si>
    <t>Median PageRank</t>
  </si>
  <si>
    <t>Minimum Clustering Coefficient</t>
  </si>
  <si>
    <t>Maximum Clustering Coefficient</t>
  </si>
  <si>
    <t>Average Clustering Coefficient</t>
  </si>
  <si>
    <t>Median Clustering Coefficient</t>
  </si>
  <si>
    <t>iso_language_code</t>
  </si>
  <si>
    <t>to_user_id_str</t>
  </si>
  <si>
    <t>Top Tweeters</t>
  </si>
  <si>
    <t>No.</t>
  </si>
  <si>
    <t>Link</t>
  </si>
  <si>
    <t>#N/A:emptyOutput</t>
  </si>
  <si>
    <t/>
  </si>
  <si>
    <t>#VALUE!:blankIndicator:</t>
  </si>
  <si>
    <t>Uldis Bojars (@CaptSolo) has highlighted an issue with TAGS V5.0 which meant it would not page all the results. This has been fixed with the release of v5.1. If you are running version 5.0 of TAGS it's highly recommended you update the code.</t>
  </si>
  <si>
    <t>https://gist.github.com/mhawksey/7230553</t>
  </si>
  <si>
    <t>#N/A:noData</t>
  </si>
  <si>
    <t>Retweets (Begins with RT)</t>
  </si>
  <si>
    <t>Tweet Order (1 = oldest, 1313 = newest)</t>
  </si>
  <si>
    <t>DummyCode Retweet</t>
  </si>
  <si>
    <t>MostRetweets</t>
  </si>
  <si>
    <t>Row Labels</t>
  </si>
  <si>
    <t>(blank)</t>
  </si>
  <si>
    <t>Grand Total</t>
  </si>
  <si>
    <t>#VALUE!</t>
  </si>
  <si>
    <t>DummyCodeLink</t>
  </si>
  <si>
    <t>http:/ 3 others) http://t.co/T8corpDFme</t>
  </si>
  <si>
    <t>http://…</t>
  </si>
  <si>
    <t>http://t.c…</t>
  </si>
  <si>
    <t>http://t.co/0fCW1…</t>
  </si>
  <si>
    <t>http://t.co/0fCW14LYLQ … #OERS14</t>
  </si>
  <si>
    <t>http://t.co/0mUZkGDuSW</t>
  </si>
  <si>
    <t>http://t.co/0Sbc1M03L8</t>
  </si>
  <si>
    <t>http://t.co/0vOI9BYwfw</t>
  </si>
  <si>
    <t>http://t.co/0vOI9BYwfw  #OERS14 #ResearchChat</t>
  </si>
  <si>
    <t>http://t.co/0vOI9BYwfw  #OERS14 …</t>
  </si>
  <si>
    <t>http://t.co/0vOI9BYwfw #ResearchCh…</t>
  </si>
  <si>
    <t>http://t.co/0vOI9BYwfw #ResearchChat</t>
  </si>
  <si>
    <t>http://t.co/1az0s5gdQF  #1to1techat” #eu530 #oers14 #wlumih</t>
  </si>
  <si>
    <t>http://t.co/1yzvbT…</t>
  </si>
  <si>
    <t>http://t.co/1yzvbTyoB3</t>
  </si>
  <si>
    <t>http://t.co/20vmJfKRt6</t>
  </si>
  <si>
    <t>http://t.co/26dARb9jaP</t>
  </si>
  <si>
    <t>http://t.co/2IABmapFZ4</t>
  </si>
  <si>
    <t>http://t.co/3hlnymjhzA"</t>
  </si>
  <si>
    <t>http://t.co/3JEr7mU1DO #OERS14</t>
  </si>
  <si>
    <t>http://t.co/42D69TVnRK  #OERS14</t>
  </si>
  <si>
    <t>http://t.co/4PqWWStb7h Stay tuned for live updates @OIS…</t>
  </si>
  <si>
    <t>http://t.co/4PqWWStb7h Stay tuned for live updates @OISENews @westernuEdu”</t>
  </si>
  <si>
    <t>http://t.co/4PqWWStb7h Updates from @DrKatinaPollock @ShastaCH @…</t>
  </si>
  <si>
    <t>http://t.co/4PqWWStb7h Updates from @DrKatinaPollock @ShastaCH @CarolCampbell4 #onted</t>
  </si>
  <si>
    <t>http://t.co/4YH7Ac1…</t>
  </si>
  <si>
    <t>http://t.co/4YH7Ac1Uhg #oers14</t>
  </si>
  <si>
    <t>http://t.co/5OvjAEhGUS</t>
  </si>
  <si>
    <t>http://t.co/6B6Laheycb”</t>
  </si>
  <si>
    <t>http://t.co/6I5wZByVCt this piece is a nice intro to #KMb by @KMbYork</t>
  </si>
  <si>
    <t>http://t.co/7…</t>
  </si>
  <si>
    <t>http://t.co/7bysR9LJnB #OERS14 #ResearchChat</t>
  </si>
  <si>
    <t>http://t.co/7Clc88HQrj</t>
  </si>
  <si>
    <t>http://t.co/7Oe334jzg4</t>
  </si>
  <si>
    <t>http://t.co/7SsEOxwSNC</t>
  </si>
  <si>
    <t>http://t.co/85I6SoT1UP  #sd36learn http://t.co/0L2UHzL9Nk</t>
  </si>
  <si>
    <t>http://t.co/8VxEAcE6L2</t>
  </si>
  <si>
    <t>http://t.co/8xEl7E5e6l  http://t.co/ynJqQZ…</t>
  </si>
  <si>
    <t>http://t.co/8xEl7E5e6l  http://t.co/ynJqQZW3H6 #oers14</t>
  </si>
  <si>
    <t>http://t.co/a3YCvb1d2V #OERS14</t>
  </si>
  <si>
    <t>http://t.co/aiE1VeJIBx</t>
  </si>
  <si>
    <t>http://t.co/AO65XGKGKU</t>
  </si>
  <si>
    <t>http://t.co/aUf7TCMtm8 and here's another one with a system for rewards:  DIY http://t.co/Nn73hBtX8H  #OERS14</t>
  </si>
  <si>
    <t>http://t.co/auMv9LikKo - getting kids excited about science and technology</t>
  </si>
  <si>
    <t>http://t.co/AW3dnx6JZL introduced promoting collaboration between school boards and universities #OERS14</t>
  </si>
  <si>
    <t>http://t.co/ayC8lZcV08</t>
  </si>
  <si>
    <t>http://t.co/BIDaAykJR7</t>
  </si>
  <si>
    <t>http://t.co/bTHkyLn6mi</t>
  </si>
  <si>
    <t>http://t.co/bURncs78xA</t>
  </si>
  <si>
    <t>http://t.co/BX4LzwXn3J #oers14</t>
  </si>
  <si>
    <t>http://t.co/CaJpQEg9Ff</t>
  </si>
  <si>
    <t>http://t.co/cg…</t>
  </si>
  <si>
    <t>http://t.co/cG4brqSavu</t>
  </si>
  <si>
    <t>http://t.co/cgT8GhFqxG</t>
  </si>
  <si>
    <t>http://t.co/CR1fWHCWaU</t>
  </si>
  <si>
    <t>http://t.co/CWIf7knjFu Stay tuned for live updates &amp;amp; maybe even some photos @DrKatinaPollock @ShastaCH @CarolCampbell4</t>
  </si>
  <si>
    <t>http://t.co/CWIf7knjFu Stay tuned for live updates &amp;amp; maybe even some photos @DrKatinaPollock @ShastaCH…</t>
  </si>
  <si>
    <t>http://t.co/CWIf7knjFu Stay tuned for live updates &amp;amp; maybe even some photos @OISENews @wes…</t>
  </si>
  <si>
    <t>http://t.co/CWIf7knjFu Stay tuned for live updates &amp;amp; maybe even some photos @OISENews @westernuEdu</t>
  </si>
  <si>
    <t>http://t.co/eUKGUOdp6N</t>
  </si>
  <si>
    <t>http://t.co/F9Xoz2aPw8</t>
  </si>
  <si>
    <t>http://t.co/FmN1jThTRg</t>
  </si>
  <si>
    <t>http://t.co/FNq5aTkrOK</t>
  </si>
  <si>
    <t>http://t.co/FP9LeCIITW http://t.co/JVGcMN3yJb”</t>
  </si>
  <si>
    <t>http://t.co/FuW90QYehd #OERS14 #ResearchChat</t>
  </si>
  <si>
    <t>http://t.co/fzllbWWkOl #ResearchChat #learningoutc…</t>
  </si>
  <si>
    <t>http://t.co/fzllbWWkOl #ResearchChat #learningoutcomes</t>
  </si>
  <si>
    <t>http://t.co/G7E9bUAXeg  #OERS14 #sd36learn</t>
  </si>
  <si>
    <t>http://t.co/gbbUISGTHI</t>
  </si>
  <si>
    <t>http://t.co/gdNJ9ULSpA</t>
  </si>
  <si>
    <t>http://t.co/Gk9OMHonkn</t>
  </si>
  <si>
    <t>http://t.co/Gqoywl7oWf”</t>
  </si>
  <si>
    <t>http://t.co/hbITrwqKaQ</t>
  </si>
  <si>
    <t>http://t.co/hP6NNe0sTc #OERS14</t>
  </si>
  <si>
    <t>http://t.co/Hp7RWd6UFH #OERS14</t>
  </si>
  <si>
    <t>http://t.co/HzV8M7Zp6W #OERS14</t>
  </si>
  <si>
    <t>http://t.co/iEq6YcJpLR</t>
  </si>
  <si>
    <t>http://t.co/iNDG2STuVZ from the @researchimpact  wordpress blog! #OERS14 #KMb</t>
  </si>
  <si>
    <t>http://t.co/IoA8WpmcVy #OERS14</t>
  </si>
  <si>
    <t>http://t.co/IuRFqXJiDX</t>
  </si>
  <si>
    <t>http://t.co/iYl1jO4UTM</t>
  </si>
  <si>
    <t>http://t.co/jaVC3OR…</t>
  </si>
  <si>
    <t>http://t.co/jaVC3ORH61</t>
  </si>
  <si>
    <t>http://t.co/jnirGXmmL7</t>
  </si>
  <si>
    <t>http://t.co/jw0YcNI1wL #OERS14 #westernedu</t>
  </si>
  <si>
    <t>http://t.co/KbeCgzVVaK #OERS14</t>
  </si>
  <si>
    <t>http://t.co/kHaMZ9jmMl</t>
  </si>
  <si>
    <t>http://t.co/ks8tlCEbok</t>
  </si>
  <si>
    <t>http://t.co/KsM1D3l5Kw</t>
  </si>
  <si>
    <t>http://t.co/l563D3ZKIP #bced #OERS14 #bcparents</t>
  </si>
  <si>
    <t>http://t.co/lRnlhH5rnM</t>
  </si>
  <si>
    <t>http://t.co/MMK3D8JhNK</t>
  </si>
  <si>
    <t>http://t.co/mq6P8wGQyC</t>
  </si>
  <si>
    <t>http://t.co/MS5x9hxiGF #OERS14</t>
  </si>
  <si>
    <t>http://t.co/nnFgZH7Boz did I mention it is free? #OERS14</t>
  </si>
  <si>
    <t>http://t.co/NPG1AqXfa2</t>
  </si>
  <si>
    <t>http://t.co/nuxcuMatyo</t>
  </si>
  <si>
    <t>http://t.co/okaj3GeM3T #OERS14 #ResearchChat</t>
  </si>
  <si>
    <t>http://t.co/oNm3dfhonX http://t.co/W…</t>
  </si>
  <si>
    <t>http://t.co/oNm3dfhonX http://t.co/WCiWGYkZlm</t>
  </si>
  <si>
    <t>http://t.co/PaNMSEbCQi</t>
  </si>
  <si>
    <t>http://t.co/PfrCDa8g4f #OERS14 #ResearchChat</t>
  </si>
  <si>
    <t>http://t.co/pjVbNA662P</t>
  </si>
  <si>
    <t>http://t.co/pSlqeokEX3</t>
  </si>
  <si>
    <t>http://t.co/Pvv6Dl3TOc</t>
  </si>
  <si>
    <t>http://t.co/QdRsECdLQa</t>
  </si>
  <si>
    <t>http://t.co/QulEU2Sz1l #OERS14 #ResearchChat</t>
  </si>
  <si>
    <t>http://t.co/QWLymEVrbB #OERS14 #ResearchChat</t>
  </si>
  <si>
    <t>http://t.co/rHeC0ADVuu</t>
  </si>
  <si>
    <t>http://t.co/rhltvth4Fc</t>
  </si>
  <si>
    <t>http://t.co/RjOHfnFiof @OISENews</t>
  </si>
  <si>
    <t>http://t.co/rRh5nb6cJ0 learning about problem based learning</t>
  </si>
  <si>
    <t>http://t.co/SbCdr28yWb</t>
  </si>
  <si>
    <t>http://t.co/So2kKllmZ6</t>
  </si>
  <si>
    <t>http://t.co/Su9nq3WV6y</t>
  </si>
  <si>
    <t>http://t.co/TlCkJxLr1E #OERS14</t>
  </si>
  <si>
    <t>http://t.co/TNNUfqAnaO</t>
  </si>
  <si>
    <t>http://t.co/uTNS16a2is</t>
  </si>
  <si>
    <t>http://t.co/v8Gq4djTs8</t>
  </si>
  <si>
    <t>http://t.co/V8WTC9XEzy</t>
  </si>
  <si>
    <t>http://t.co/v9ZjT6L9Hi</t>
  </si>
  <si>
    <t>http://t.co/viXs5qOe6z</t>
  </si>
  <si>
    <t>http://t.co/WgAw8QfNEB</t>
  </si>
  <si>
    <t>http://t.co/wtYf…</t>
  </si>
  <si>
    <t>http://t.co/wtYfeU7ING</t>
  </si>
  <si>
    <t>http://t.co/WUJM…</t>
  </si>
  <si>
    <t>http://t.co/WUJMctzQZu</t>
  </si>
  <si>
    <t>http://t.co/XghsY1kfUr</t>
  </si>
  <si>
    <t>http://t.co/XVnqvk3vD7</t>
  </si>
  <si>
    <t>http://t.co/XwySdaifii #OERS14</t>
  </si>
  <si>
    <t>http://t.co/xyWLSBZ0S2 #OERS14 #ResearchChat</t>
  </si>
  <si>
    <t>http://t.co/y2YW9fW7It</t>
  </si>
  <si>
    <t>http://t.co/YigaizwuSP”</t>
  </si>
  <si>
    <t>http://t.co/yqhhB5WhB3</t>
  </si>
  <si>
    <t>http://t.co/yx6y7q5oh7 #OERS14</t>
  </si>
  <si>
    <t>http://t.co/Yy9AkQeVef #OERS14</t>
  </si>
  <si>
    <t>http://t.co/zkLCs91vAD</t>
  </si>
  <si>
    <t>http://t.co/zlnPXIMNlH #oers14 @OISENews @wester…</t>
  </si>
  <si>
    <t>http://t.co/zlnPXIMNlH #oers14 @OISENews @westernuEdu</t>
  </si>
  <si>
    <t>http://t.co/ZpE5TZ3Vkf #OERS14</t>
  </si>
  <si>
    <t>http://t.co/zYhQaYgcJh</t>
  </si>
  <si>
    <t>http://t.co/zyPuBjCRrE  #OERS14</t>
  </si>
  <si>
    <t>http://t.co…</t>
  </si>
  <si>
    <t>http://t…</t>
  </si>
  <si>
    <t>http://www.colwiz,com #OERS14</t>
  </si>
  <si>
    <t>http:/Ow8M4TPWR0 is one solution for helping teachers use pedagogy to teach 21st century skills #edtech #OERS14</t>
  </si>
  <si>
    <t>http:/W4giwwvENr - interesting approach to problem-based learning.  #oers14 http://t.co/oYJ40Flpjf</t>
  </si>
  <si>
    <t>http:/zRDzi3btY8 launched @ #OERS14 - "collaborative wisdom"</t>
  </si>
  <si>
    <t>Count of url</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</si>
</sst>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64" formatCode="dd/mm/yyyy;@"/>
    <numFmt numFmtId="165" formatCode="dd/mm/yyyy\ hh:mm:ss;@"/>
    <numFmt numFmtId="166" formatCode="m/d/yyyy;@"/>
    <numFmt numFmtId="167" formatCode="#,##0.###############"/>
    <numFmt numFmtId="168" formatCode="0.000"/>
    <numFmt numFmtId="170" formatCode="dd/mm/yy;@"/>
    <numFmt numFmtId="171" formatCode="m/d/yyyy\ h:mm:ss;@"/>
  </numFmts>
  <fonts count="136" x14ac:knownFonts="1">
    <font>
      <sz val="10"/>
      <color rgb="FF000000"/>
      <name val="Arial"/>
    </font>
    <font>
      <sz val="8"/>
      <color rgb="FF000000"/>
      <name val="Arial"/>
      <family val="2"/>
    </font>
    <font>
      <sz val="9"/>
      <color rgb="FF000000"/>
      <name val="Arial"/>
      <family val="2"/>
    </font>
    <font>
      <sz val="11"/>
      <color rgb="FF000000"/>
      <name val="Arial"/>
      <family val="2"/>
    </font>
    <font>
      <b/>
      <sz val="8"/>
      <color rgb="FF000000"/>
      <name val="Arial"/>
      <family val="2"/>
    </font>
    <font>
      <sz val="8"/>
      <color rgb="FF000000"/>
      <name val="Arial"/>
      <family val="2"/>
    </font>
    <font>
      <sz val="10"/>
      <color rgb="FF000000"/>
      <name val="Arial"/>
      <family val="2"/>
    </font>
    <font>
      <sz val="8"/>
      <color rgb="FF000000"/>
      <name val="Arial"/>
      <family val="2"/>
    </font>
    <font>
      <sz val="9"/>
      <color rgb="FF000000"/>
      <name val="Arial"/>
      <family val="2"/>
    </font>
    <font>
      <sz val="8"/>
      <color rgb="FF000000"/>
      <name val="Arial"/>
      <family val="2"/>
    </font>
    <font>
      <b/>
      <sz val="10"/>
      <color rgb="FF000000"/>
      <name val="Arial"/>
      <family val="2"/>
    </font>
    <font>
      <sz val="8"/>
      <color rgb="FF000000"/>
      <name val="Arial"/>
      <family val="2"/>
    </font>
    <font>
      <b/>
      <sz val="9"/>
      <color rgb="FF990000"/>
      <name val="Arial"/>
      <family val="2"/>
    </font>
    <font>
      <sz val="8"/>
      <color rgb="FF000000"/>
      <name val="Arial"/>
      <family val="2"/>
    </font>
    <font>
      <sz val="14"/>
      <color rgb="FF000000"/>
      <name val="Arial"/>
      <family val="2"/>
    </font>
    <font>
      <sz val="8"/>
      <color rgb="FF000000"/>
      <name val="Arial"/>
      <family val="2"/>
    </font>
    <font>
      <b/>
      <sz val="11"/>
      <color rgb="FFFFFFFF"/>
      <name val="Arial"/>
      <family val="2"/>
    </font>
    <font>
      <sz val="8"/>
      <color rgb="FF000000"/>
      <name val="Arial"/>
      <family val="2"/>
    </font>
    <font>
      <sz val="9"/>
      <color rgb="FF000000"/>
      <name val="Arial"/>
      <family val="2"/>
    </font>
    <font>
      <b/>
      <sz val="10"/>
      <color rgb="FF000000"/>
      <name val="Arial"/>
      <family val="2"/>
    </font>
    <font>
      <sz val="11"/>
      <color rgb="FF000000"/>
      <name val="Arial"/>
      <family val="2"/>
    </font>
    <font>
      <sz val="8"/>
      <color rgb="FF000000"/>
      <name val="Arial"/>
      <family val="2"/>
    </font>
    <font>
      <sz val="8"/>
      <color rgb="FF000000"/>
      <name val="Arial"/>
      <family val="2"/>
    </font>
    <font>
      <sz val="8"/>
      <color rgb="FF000000"/>
      <name val="Arial"/>
      <family val="2"/>
    </font>
    <font>
      <sz val="9"/>
      <color rgb="FF000000"/>
      <name val="Arial"/>
      <family val="2"/>
    </font>
    <font>
      <sz val="8"/>
      <color rgb="FF000000"/>
      <name val="Arial"/>
      <family val="2"/>
    </font>
    <font>
      <sz val="9"/>
      <color rgb="FF000000"/>
      <name val="Arial"/>
      <family val="2"/>
    </font>
    <font>
      <sz val="8"/>
      <color rgb="FF000000"/>
      <name val="Arial"/>
      <family val="2"/>
    </font>
    <font>
      <sz val="11"/>
      <color rgb="FF000000"/>
      <name val="Arial"/>
      <family val="2"/>
    </font>
    <font>
      <sz val="11"/>
      <color rgb="FF000000"/>
      <name val="Arial"/>
      <family val="2"/>
    </font>
    <font>
      <b/>
      <sz val="8"/>
      <color rgb="FF000000"/>
      <name val="Arial"/>
      <family val="2"/>
    </font>
    <font>
      <sz val="8"/>
      <color rgb="FF000000"/>
      <name val="Arial"/>
      <family val="2"/>
    </font>
    <font>
      <b/>
      <sz val="9"/>
      <color rgb="FF000000"/>
      <name val="Arial"/>
      <family val="2"/>
    </font>
    <font>
      <sz val="8"/>
      <color rgb="FF000000"/>
      <name val="Arial"/>
      <family val="2"/>
    </font>
    <font>
      <sz val="10"/>
      <color rgb="FF000000"/>
      <name val="Arial"/>
      <family val="2"/>
    </font>
    <font>
      <b/>
      <sz val="10"/>
      <color rgb="FF000000"/>
      <name val="Arial"/>
      <family val="2"/>
    </font>
    <font>
      <sz val="8"/>
      <color rgb="FF000000"/>
      <name val="Arial"/>
      <family val="2"/>
    </font>
    <font>
      <b/>
      <sz val="9"/>
      <color rgb="FF000000"/>
      <name val="Arial"/>
      <family val="2"/>
    </font>
    <font>
      <b/>
      <sz val="9"/>
      <color rgb="FF000000"/>
      <name val="Arial"/>
      <family val="2"/>
    </font>
    <font>
      <sz val="9"/>
      <color rgb="FF000000"/>
      <name val="Arial"/>
      <family val="2"/>
    </font>
    <font>
      <sz val="9"/>
      <color rgb="FF000000"/>
      <name val="Arial"/>
      <family val="2"/>
    </font>
    <font>
      <b/>
      <sz val="10"/>
      <color rgb="FF000000"/>
      <name val="Arial"/>
      <family val="2"/>
    </font>
    <font>
      <sz val="8"/>
      <color rgb="FF000000"/>
      <name val="Arial"/>
      <family val="2"/>
    </font>
    <font>
      <sz val="11"/>
      <color rgb="FF000000"/>
      <name val="Arial"/>
      <family val="2"/>
    </font>
    <font>
      <sz val="9"/>
      <color rgb="FF000000"/>
      <name val="Arial"/>
      <family val="2"/>
    </font>
    <font>
      <sz val="8"/>
      <color rgb="FF000000"/>
      <name val="Arial"/>
      <family val="2"/>
    </font>
    <font>
      <sz val="8"/>
      <color rgb="FF000000"/>
      <name val="Arial"/>
      <family val="2"/>
    </font>
    <font>
      <sz val="8"/>
      <color rgb="FF000000"/>
      <name val="Arial"/>
      <family val="2"/>
    </font>
    <font>
      <b/>
      <sz val="10"/>
      <color rgb="FF000000"/>
      <name val="Arial"/>
      <family val="2"/>
    </font>
    <font>
      <b/>
      <sz val="10"/>
      <color rgb="FF000000"/>
      <name val="Arial"/>
      <family val="2"/>
    </font>
    <font>
      <b/>
      <sz val="9"/>
      <color rgb="FF0B5394"/>
      <name val="Arial"/>
      <family val="2"/>
    </font>
    <font>
      <sz val="8"/>
      <color rgb="FF000000"/>
      <name val="Arial"/>
      <family val="2"/>
    </font>
    <font>
      <sz val="9"/>
      <color rgb="FF000000"/>
      <name val="Arial"/>
      <family val="2"/>
    </font>
    <font>
      <sz val="9"/>
      <color rgb="FF000000"/>
      <name val="Arial"/>
      <family val="2"/>
    </font>
    <font>
      <b/>
      <sz val="11"/>
      <color rgb="FFFFFFFF"/>
      <name val="Arial"/>
      <family val="2"/>
    </font>
    <font>
      <sz val="11"/>
      <color rgb="FF000000"/>
      <name val="Arial"/>
      <family val="2"/>
    </font>
    <font>
      <sz val="12"/>
      <color rgb="FF000000"/>
      <name val="Arial"/>
      <family val="2"/>
    </font>
    <font>
      <sz val="9"/>
      <color rgb="FF000000"/>
      <name val="Arial"/>
      <family val="2"/>
    </font>
    <font>
      <sz val="9"/>
      <color rgb="FF000000"/>
      <name val="Trebuchet MS"/>
      <family val="2"/>
    </font>
    <font>
      <sz val="9"/>
      <color rgb="FF000000"/>
      <name val="Arial"/>
      <family val="2"/>
    </font>
    <font>
      <sz val="11"/>
      <color rgb="FF000000"/>
      <name val="Arial"/>
      <family val="2"/>
    </font>
    <font>
      <sz val="11"/>
      <color rgb="FF000000"/>
      <name val="Arial"/>
      <family val="2"/>
    </font>
    <font>
      <sz val="9"/>
      <color rgb="FF000000"/>
      <name val="Arial"/>
      <family val="2"/>
    </font>
    <font>
      <b/>
      <sz val="10"/>
      <color rgb="FF000000"/>
      <name val="Arial"/>
      <family val="2"/>
    </font>
    <font>
      <sz val="8"/>
      <color rgb="FF000000"/>
      <name val="Arial"/>
      <family val="2"/>
    </font>
    <font>
      <sz val="8"/>
      <color rgb="FF000000"/>
      <name val="Arial"/>
      <family val="2"/>
    </font>
    <font>
      <sz val="8"/>
      <color rgb="FF000000"/>
      <name val="Arial"/>
      <family val="2"/>
    </font>
    <font>
      <sz val="11"/>
      <color rgb="FF000000"/>
      <name val="Arial"/>
      <family val="2"/>
    </font>
    <font>
      <sz val="14"/>
      <color rgb="FF000000"/>
      <name val="Arial"/>
      <family val="2"/>
    </font>
    <font>
      <sz val="9"/>
      <color rgb="FF000000"/>
      <name val="Arial"/>
      <family val="2"/>
    </font>
    <font>
      <b/>
      <sz val="10"/>
      <color rgb="FF000000"/>
      <name val="Arial"/>
      <family val="2"/>
    </font>
    <font>
      <b/>
      <sz val="8"/>
      <color rgb="FF000000"/>
      <name val="Arial"/>
      <family val="2"/>
    </font>
    <font>
      <sz val="8"/>
      <color rgb="FF000000"/>
      <name val="Arial"/>
      <family val="2"/>
    </font>
    <font>
      <sz val="11"/>
      <color rgb="FF000000"/>
      <name val="Arial"/>
      <family val="2"/>
    </font>
    <font>
      <b/>
      <sz val="9"/>
      <color rgb="FF000000"/>
      <name val="Arial"/>
      <family val="2"/>
    </font>
    <font>
      <sz val="11"/>
      <color rgb="FF000000"/>
      <name val="Arial"/>
      <family val="2"/>
    </font>
    <font>
      <b/>
      <sz val="10"/>
      <color rgb="FF000000"/>
      <name val="Arial"/>
      <family val="2"/>
    </font>
    <font>
      <sz val="8"/>
      <color rgb="FF000000"/>
      <name val="Arial"/>
      <family val="2"/>
    </font>
    <font>
      <sz val="11"/>
      <color rgb="FF000000"/>
      <name val="Arial"/>
      <family val="2"/>
    </font>
    <font>
      <sz val="8"/>
      <color rgb="FF000000"/>
      <name val="Arial"/>
      <family val="2"/>
    </font>
    <font>
      <b/>
      <sz val="10"/>
      <color rgb="FF000000"/>
      <name val="Arial"/>
      <family val="2"/>
    </font>
    <font>
      <sz val="9"/>
      <color rgb="FF000000"/>
      <name val="Arial"/>
      <family val="2"/>
    </font>
    <font>
      <sz val="9"/>
      <color rgb="FF000000"/>
      <name val="Arial"/>
      <family val="2"/>
    </font>
    <font>
      <sz val="8"/>
      <color rgb="FF000000"/>
      <name val="Arial"/>
      <family val="2"/>
    </font>
    <font>
      <sz val="8"/>
      <color rgb="FF000000"/>
      <name val="Arial"/>
      <family val="2"/>
    </font>
    <font>
      <b/>
      <sz val="8"/>
      <color rgb="FF000000"/>
      <name val="Arial"/>
      <family val="2"/>
    </font>
    <font>
      <sz val="11"/>
      <color rgb="FF000000"/>
      <name val="Arial"/>
      <family val="2"/>
    </font>
    <font>
      <b/>
      <sz val="10"/>
      <color rgb="FF000000"/>
      <name val="Arial"/>
      <family val="2"/>
    </font>
    <font>
      <sz val="11"/>
      <color rgb="FF000000"/>
      <name val="Arial"/>
      <family val="2"/>
    </font>
    <font>
      <sz val="8"/>
      <color rgb="FF000000"/>
      <name val="Arial"/>
      <family val="2"/>
    </font>
    <font>
      <sz val="9"/>
      <color rgb="FF000000"/>
      <name val="Arial"/>
      <family val="2"/>
    </font>
    <font>
      <sz val="10"/>
      <color rgb="FF3D85C6"/>
      <name val="Arial"/>
      <family val="2"/>
    </font>
    <font>
      <sz val="12"/>
      <color rgb="FF000000"/>
      <name val="Trebuchet MS"/>
      <family val="2"/>
    </font>
    <font>
      <b/>
      <sz val="8"/>
      <color rgb="FF000000"/>
      <name val="Arial"/>
      <family val="2"/>
    </font>
    <font>
      <b/>
      <sz val="8"/>
      <color rgb="FF000000"/>
      <name val="Arial"/>
      <family val="2"/>
    </font>
    <font>
      <b/>
      <sz val="24"/>
      <color rgb="FF000000"/>
      <name val="Arial"/>
      <family val="2"/>
    </font>
    <font>
      <sz val="8"/>
      <color rgb="FF000000"/>
      <name val="Arial"/>
      <family val="2"/>
    </font>
    <font>
      <sz val="8"/>
      <color rgb="FF000000"/>
      <name val="Arial"/>
      <family val="2"/>
    </font>
    <font>
      <b/>
      <sz val="9"/>
      <color rgb="FF000000"/>
      <name val="Arial"/>
      <family val="2"/>
    </font>
    <font>
      <sz val="8"/>
      <color rgb="FF000000"/>
      <name val="Arial"/>
      <family val="2"/>
    </font>
    <font>
      <sz val="14"/>
      <color rgb="FF000000"/>
      <name val="Arial"/>
      <family val="2"/>
    </font>
    <font>
      <sz val="8"/>
      <color rgb="FF000000"/>
      <name val="Arial"/>
      <family val="2"/>
    </font>
    <font>
      <b/>
      <sz val="11"/>
      <color rgb="FFFFFFFF"/>
      <name val="Arial"/>
      <family val="2"/>
    </font>
    <font>
      <b/>
      <sz val="10"/>
      <color rgb="FF000000"/>
      <name val="Arial"/>
      <family val="2"/>
    </font>
    <font>
      <sz val="9"/>
      <color rgb="FF000000"/>
      <name val="Arial"/>
      <family val="2"/>
    </font>
    <font>
      <b/>
      <sz val="11"/>
      <color rgb="FFFFFFFF"/>
      <name val="Arial"/>
      <family val="2"/>
    </font>
    <font>
      <sz val="10"/>
      <color rgb="FF3D85C6"/>
      <name val="Arial"/>
      <family val="2"/>
    </font>
    <font>
      <sz val="10"/>
      <color rgb="FF3D85C6"/>
      <name val="Arial"/>
      <family val="2"/>
    </font>
    <font>
      <sz val="8"/>
      <color rgb="FF000000"/>
      <name val="Arial"/>
      <family val="2"/>
    </font>
    <font>
      <sz val="11"/>
      <color rgb="FF000000"/>
      <name val="Arial"/>
      <family val="2"/>
    </font>
    <font>
      <sz val="11"/>
      <color rgb="FF000000"/>
      <name val="Arial"/>
      <family val="2"/>
    </font>
    <font>
      <sz val="11"/>
      <color rgb="FF000000"/>
      <name val="Arial"/>
      <family val="2"/>
    </font>
    <font>
      <sz val="9"/>
      <color rgb="FF000000"/>
      <name val="Arial"/>
      <family val="2"/>
    </font>
    <font>
      <sz val="8"/>
      <color rgb="FF000000"/>
      <name val="Arial"/>
      <family val="2"/>
    </font>
    <font>
      <sz val="11"/>
      <color rgb="FF000000"/>
      <name val="Arial"/>
      <family val="2"/>
    </font>
    <font>
      <sz val="14"/>
      <color rgb="FF000000"/>
      <name val="Trebuchet MS"/>
      <family val="2"/>
    </font>
    <font>
      <sz val="11"/>
      <color rgb="FF000000"/>
      <name val="Arial"/>
      <family val="2"/>
    </font>
    <font>
      <sz val="8"/>
      <color rgb="FF000000"/>
      <name val="Arial"/>
      <family val="2"/>
    </font>
    <font>
      <b/>
      <sz val="10"/>
      <color rgb="FF000000"/>
      <name val="Arial"/>
      <family val="2"/>
    </font>
    <font>
      <sz val="8"/>
      <color rgb="FF000000"/>
      <name val="Arial"/>
      <family val="2"/>
    </font>
    <font>
      <b/>
      <sz val="10"/>
      <color rgb="FF000000"/>
      <name val="Arial"/>
      <family val="2"/>
    </font>
    <font>
      <sz val="9"/>
      <color rgb="FF000000"/>
      <name val="Arial"/>
      <family val="2"/>
    </font>
    <font>
      <sz val="11"/>
      <color rgb="FF000000"/>
      <name val="Arial"/>
      <family val="2"/>
    </font>
    <font>
      <sz val="9"/>
      <color rgb="FF000000"/>
      <name val="Arial"/>
      <family val="2"/>
    </font>
    <font>
      <sz val="8"/>
      <color rgb="FF000000"/>
      <name val="Arial"/>
      <family val="2"/>
    </font>
    <font>
      <b/>
      <sz val="8"/>
      <color rgb="FF000000"/>
      <name val="Arial"/>
      <family val="2"/>
    </font>
    <font>
      <sz val="8"/>
      <color rgb="FF000000"/>
      <name val="Arial"/>
      <family val="2"/>
    </font>
    <font>
      <sz val="9"/>
      <color rgb="FF000000"/>
      <name val="Arial"/>
      <family val="2"/>
    </font>
    <font>
      <b/>
      <sz val="10"/>
      <color rgb="FF000000"/>
      <name val="Arial"/>
      <family val="2"/>
    </font>
    <font>
      <sz val="8"/>
      <color rgb="FF000000"/>
      <name val="Arial"/>
      <family val="2"/>
    </font>
    <font>
      <b/>
      <sz val="10"/>
      <color rgb="FF000000"/>
      <name val="Arial"/>
      <family val="2"/>
    </font>
    <font>
      <sz val="9"/>
      <color rgb="FF000000"/>
      <name val="Arial"/>
      <family val="2"/>
    </font>
    <font>
      <sz val="8"/>
      <color rgb="FF000000"/>
      <name val="Arial"/>
      <family val="2"/>
    </font>
    <font>
      <sz val="8"/>
      <color rgb="FF000000"/>
      <name val="Arial"/>
      <family val="2"/>
    </font>
    <font>
      <b/>
      <sz val="8"/>
      <color rgb="FF000000"/>
      <name val="Arial"/>
      <family val="2"/>
    </font>
    <font>
      <sz val="8"/>
      <color rgb="FF000000"/>
      <name val="Arial"/>
      <family val="2"/>
    </font>
  </fonts>
  <fills count="73">
    <fill>
      <patternFill patternType="none"/>
    </fill>
    <fill>
      <patternFill patternType="gray125"/>
    </fill>
    <fill>
      <patternFill patternType="solid">
        <fgColor rgb="FFF3F3F3"/>
        <bgColor indexed="64"/>
      </patternFill>
    </fill>
    <fill>
      <patternFill patternType="solid">
        <fgColor rgb="FFCFE2F3"/>
        <bgColor indexed="64"/>
      </patternFill>
    </fill>
    <fill>
      <patternFill patternType="solid">
        <fgColor rgb="FFEAD1DC"/>
        <bgColor indexed="64"/>
      </patternFill>
    </fill>
    <fill>
      <patternFill patternType="solid">
        <fgColor rgb="FFEAD1DC"/>
        <bgColor indexed="64"/>
      </patternFill>
    </fill>
    <fill>
      <patternFill patternType="solid">
        <fgColor rgb="FFD9D9D9"/>
        <bgColor indexed="64"/>
      </patternFill>
    </fill>
    <fill>
      <patternFill patternType="solid">
        <fgColor rgb="FF4F81BD"/>
        <bgColor indexed="64"/>
      </patternFill>
    </fill>
    <fill>
      <patternFill patternType="solid">
        <fgColor rgb="FFEAD1DC"/>
        <bgColor indexed="64"/>
      </patternFill>
    </fill>
    <fill>
      <patternFill patternType="solid">
        <fgColor rgb="FF95B3D7"/>
        <bgColor indexed="64"/>
      </patternFill>
    </fill>
    <fill>
      <patternFill patternType="solid">
        <fgColor rgb="FFF3F3F3"/>
        <bgColor indexed="64"/>
      </patternFill>
    </fill>
    <fill>
      <patternFill patternType="solid">
        <fgColor rgb="FFB9CDE5"/>
        <bgColor indexed="64"/>
      </patternFill>
    </fill>
    <fill>
      <patternFill patternType="solid">
        <fgColor rgb="FF95B3D7"/>
        <bgColor indexed="64"/>
      </patternFill>
    </fill>
    <fill>
      <patternFill patternType="solid">
        <fgColor rgb="FFF3F3F3"/>
        <bgColor indexed="64"/>
      </patternFill>
    </fill>
    <fill>
      <patternFill patternType="solid">
        <fgColor rgb="FFF3F3F3"/>
        <bgColor indexed="64"/>
      </patternFill>
    </fill>
    <fill>
      <patternFill patternType="solid">
        <fgColor rgb="FF95B3D7"/>
        <bgColor indexed="64"/>
      </patternFill>
    </fill>
    <fill>
      <patternFill patternType="solid">
        <fgColor rgb="FFEAD1DC"/>
        <bgColor indexed="64"/>
      </patternFill>
    </fill>
    <fill>
      <patternFill patternType="solid">
        <fgColor rgb="FFFFFFFF"/>
        <bgColor indexed="64"/>
      </patternFill>
    </fill>
    <fill>
      <patternFill patternType="solid">
        <fgColor rgb="FFFFFFFF"/>
        <bgColor indexed="64"/>
      </patternFill>
    </fill>
    <fill>
      <patternFill patternType="solid">
        <fgColor rgb="FFFFFFFF"/>
        <bgColor indexed="64"/>
      </patternFill>
    </fill>
    <fill>
      <patternFill patternType="solid">
        <fgColor rgb="FF4F81BD"/>
        <bgColor indexed="64"/>
      </patternFill>
    </fill>
    <fill>
      <patternFill patternType="solid">
        <fgColor rgb="FF95B3D7"/>
        <bgColor indexed="64"/>
      </patternFill>
    </fill>
    <fill>
      <patternFill patternType="solid">
        <fgColor rgb="FFB9CDE5"/>
        <bgColor indexed="64"/>
      </patternFill>
    </fill>
    <fill>
      <patternFill patternType="solid">
        <fgColor rgb="FFDCE6F2"/>
        <bgColor indexed="64"/>
      </patternFill>
    </fill>
    <fill>
      <patternFill patternType="solid">
        <fgColor rgb="FFEAD1DC"/>
        <bgColor indexed="64"/>
      </patternFill>
    </fill>
    <fill>
      <patternFill patternType="solid">
        <fgColor rgb="FFDCE6F2"/>
        <bgColor indexed="64"/>
      </patternFill>
    </fill>
    <fill>
      <patternFill patternType="solid">
        <fgColor rgb="FFF3F3F3"/>
        <bgColor indexed="64"/>
      </patternFill>
    </fill>
    <fill>
      <patternFill patternType="solid">
        <fgColor rgb="FFF3F3F3"/>
        <bgColor indexed="64"/>
      </patternFill>
    </fill>
    <fill>
      <patternFill patternType="solid">
        <fgColor rgb="FFFFFFFF"/>
        <bgColor indexed="64"/>
      </patternFill>
    </fill>
    <fill>
      <patternFill patternType="solid">
        <fgColor rgb="FFFFFFFF"/>
        <bgColor indexed="64"/>
      </patternFill>
    </fill>
    <fill>
      <patternFill patternType="solid">
        <fgColor rgb="FFB9CDE5"/>
        <bgColor indexed="64"/>
      </patternFill>
    </fill>
    <fill>
      <patternFill patternType="solid">
        <fgColor rgb="FFDCE6F2"/>
        <bgColor indexed="64"/>
      </patternFill>
    </fill>
    <fill>
      <patternFill patternType="solid">
        <fgColor rgb="FFEAD1DC"/>
        <bgColor indexed="64"/>
      </patternFill>
    </fill>
    <fill>
      <patternFill patternType="solid">
        <fgColor rgb="FFDDDDDD"/>
        <bgColor indexed="64"/>
      </patternFill>
    </fill>
    <fill>
      <patternFill patternType="solid">
        <fgColor rgb="FFDCE6F2"/>
        <bgColor indexed="64"/>
      </patternFill>
    </fill>
    <fill>
      <patternFill patternType="solid">
        <fgColor rgb="FFD9D9D9"/>
        <bgColor indexed="64"/>
      </patternFill>
    </fill>
    <fill>
      <patternFill patternType="solid">
        <fgColor rgb="FFF3F3F3"/>
        <bgColor indexed="64"/>
      </patternFill>
    </fill>
    <fill>
      <patternFill patternType="solid">
        <fgColor rgb="FFF3F3F3"/>
        <bgColor indexed="64"/>
      </patternFill>
    </fill>
    <fill>
      <patternFill patternType="solid">
        <fgColor rgb="FF95B3D7"/>
        <bgColor indexed="64"/>
      </patternFill>
    </fill>
    <fill>
      <patternFill patternType="solid">
        <fgColor rgb="FFFFFFFF"/>
        <bgColor indexed="64"/>
      </patternFill>
    </fill>
    <fill>
      <patternFill patternType="solid">
        <fgColor rgb="FF95B3D7"/>
        <bgColor indexed="64"/>
      </patternFill>
    </fill>
    <fill>
      <patternFill patternType="solid">
        <fgColor rgb="FFD9D9D9"/>
        <bgColor indexed="64"/>
      </patternFill>
    </fill>
    <fill>
      <patternFill patternType="solid">
        <fgColor rgb="FFF3F3F3"/>
        <bgColor indexed="64"/>
      </patternFill>
    </fill>
    <fill>
      <patternFill patternType="solid">
        <fgColor rgb="FFEFEFEF"/>
        <bgColor indexed="64"/>
      </patternFill>
    </fill>
    <fill>
      <patternFill patternType="solid">
        <fgColor rgb="FFFFFFFF"/>
        <bgColor indexed="64"/>
      </patternFill>
    </fill>
    <fill>
      <patternFill patternType="solid">
        <fgColor rgb="FF4F81BD"/>
        <bgColor indexed="64"/>
      </patternFill>
    </fill>
    <fill>
      <patternFill patternType="solid">
        <fgColor rgb="FFF3F3F3"/>
        <bgColor indexed="64"/>
      </patternFill>
    </fill>
    <fill>
      <patternFill patternType="solid">
        <fgColor rgb="FF4F81BD"/>
        <bgColor indexed="64"/>
      </patternFill>
    </fill>
    <fill>
      <patternFill patternType="solid">
        <fgColor rgb="FFCFE2F3"/>
        <bgColor indexed="64"/>
      </patternFill>
    </fill>
    <fill>
      <patternFill patternType="solid">
        <fgColor rgb="FFCFE2F3"/>
        <bgColor indexed="64"/>
      </patternFill>
    </fill>
    <fill>
      <patternFill patternType="solid">
        <fgColor rgb="FFDDDDDD"/>
        <bgColor indexed="64"/>
      </patternFill>
    </fill>
    <fill>
      <patternFill patternType="solid">
        <fgColor rgb="FFFFFFFF"/>
        <bgColor indexed="64"/>
      </patternFill>
    </fill>
    <fill>
      <patternFill patternType="solid">
        <fgColor rgb="FFF3F3F3"/>
        <bgColor indexed="64"/>
      </patternFill>
    </fill>
    <fill>
      <patternFill patternType="solid">
        <fgColor rgb="FFDCE6F2"/>
        <bgColor indexed="64"/>
      </patternFill>
    </fill>
    <fill>
      <patternFill patternType="solid">
        <fgColor rgb="FFF3F3F3"/>
        <bgColor indexed="64"/>
      </patternFill>
    </fill>
    <fill>
      <patternFill patternType="solid">
        <fgColor rgb="FFEFEFEF"/>
        <bgColor indexed="64"/>
      </patternFill>
    </fill>
    <fill>
      <patternFill patternType="solid">
        <fgColor rgb="FFDCE6F2"/>
        <bgColor indexed="64"/>
      </patternFill>
    </fill>
    <fill>
      <patternFill patternType="solid">
        <fgColor rgb="FFDCE6F2"/>
        <bgColor indexed="64"/>
      </patternFill>
    </fill>
    <fill>
      <patternFill patternType="solid">
        <fgColor rgb="FFF3F3F3"/>
        <bgColor indexed="64"/>
      </patternFill>
    </fill>
    <fill>
      <patternFill patternType="solid">
        <fgColor rgb="FFDCE6F2"/>
        <bgColor indexed="64"/>
      </patternFill>
    </fill>
    <fill>
      <patternFill patternType="solid">
        <fgColor rgb="FFDDDDDD"/>
        <bgColor indexed="64"/>
      </patternFill>
    </fill>
    <fill>
      <patternFill patternType="solid">
        <fgColor rgb="FFEFEFEF"/>
        <bgColor indexed="64"/>
      </patternFill>
    </fill>
    <fill>
      <patternFill patternType="solid">
        <fgColor rgb="FFCFE2F3"/>
        <bgColor indexed="64"/>
      </patternFill>
    </fill>
    <fill>
      <patternFill patternType="solid">
        <fgColor rgb="FFD9D9D9"/>
        <bgColor indexed="64"/>
      </patternFill>
    </fill>
    <fill>
      <patternFill patternType="solid">
        <fgColor rgb="FFFFFFFF"/>
        <bgColor indexed="64"/>
      </patternFill>
    </fill>
    <fill>
      <patternFill patternType="solid">
        <fgColor rgb="FFB9CDE5"/>
        <bgColor indexed="64"/>
      </patternFill>
    </fill>
    <fill>
      <patternFill patternType="solid">
        <fgColor rgb="FFDDDDDD"/>
        <bgColor indexed="64"/>
      </patternFill>
    </fill>
    <fill>
      <patternFill patternType="solid">
        <fgColor rgb="FFEAD1DC"/>
        <bgColor indexed="64"/>
      </patternFill>
    </fill>
    <fill>
      <patternFill patternType="solid">
        <fgColor rgb="FFF3F3F3"/>
        <bgColor indexed="64"/>
      </patternFill>
    </fill>
    <fill>
      <patternFill patternType="solid">
        <fgColor rgb="FFEAD1DC"/>
        <bgColor indexed="64"/>
      </patternFill>
    </fill>
    <fill>
      <patternFill patternType="solid">
        <fgColor rgb="FFD9D9D9"/>
        <bgColor indexed="64"/>
      </patternFill>
    </fill>
    <fill>
      <patternFill patternType="solid">
        <fgColor rgb="FFF3F3F3"/>
        <bgColor indexed="64"/>
      </patternFill>
    </fill>
    <fill>
      <patternFill patternType="solid">
        <fgColor rgb="FFEAD1DC"/>
        <bgColor indexed="64"/>
      </patternFill>
    </fill>
  </fills>
  <borders count="101">
    <border>
      <left/>
      <right/>
      <top/>
      <bottom/>
      <diagonal/>
    </border>
    <border>
      <left/>
      <right/>
      <top/>
      <bottom style="thin">
        <color indexed="64"/>
      </bottom>
      <diagonal/>
    </border>
    <border>
      <left/>
      <right style="thin">
        <color rgb="FF000000"/>
      </right>
      <top/>
      <bottom/>
      <diagonal/>
    </border>
    <border>
      <left style="thin">
        <color indexed="64"/>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diagonal/>
    </border>
    <border>
      <left style="thin">
        <color rgb="FF000000"/>
      </left>
      <right style="thin">
        <color indexed="64"/>
      </right>
      <top style="thin">
        <color rgb="FF000000"/>
      </top>
      <bottom style="thin">
        <color rgb="FF000000"/>
      </bottom>
      <diagonal/>
    </border>
    <border>
      <left style="thin">
        <color rgb="FF000000"/>
      </left>
      <right style="thin">
        <color rgb="FF000000"/>
      </right>
      <top/>
      <bottom/>
      <diagonal/>
    </border>
    <border>
      <left/>
      <right/>
      <top style="thin">
        <color rgb="FF000000"/>
      </top>
      <bottom/>
      <diagonal/>
    </border>
    <border>
      <left/>
      <right/>
      <top style="thin">
        <color rgb="FF000000"/>
      </top>
      <bottom/>
      <diagonal/>
    </border>
    <border>
      <left/>
      <right style="thin">
        <color rgb="FF000000"/>
      </right>
      <top/>
      <bottom style="thin">
        <color rgb="FF000000"/>
      </bottom>
      <diagonal/>
    </border>
    <border>
      <left/>
      <right/>
      <top style="thin">
        <color rgb="FF000000"/>
      </top>
      <bottom/>
      <diagonal/>
    </border>
    <border>
      <left style="thin">
        <color rgb="FF000000"/>
      </left>
      <right style="thin">
        <color rgb="FF000000"/>
      </right>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indexed="64"/>
      </right>
      <top/>
      <bottom/>
      <diagonal/>
    </border>
    <border>
      <left/>
      <right/>
      <top style="thin">
        <color rgb="FF000000"/>
      </top>
      <bottom/>
      <diagonal/>
    </border>
    <border>
      <left/>
      <right style="thin">
        <color indexed="64"/>
      </right>
      <top/>
      <bottom/>
      <diagonal/>
    </border>
    <border>
      <left style="thin">
        <color rgb="FF000000"/>
      </left>
      <right/>
      <top/>
      <bottom style="thin">
        <color rgb="FF000000"/>
      </bottom>
      <diagonal/>
    </border>
    <border>
      <left style="thin">
        <color indexed="64"/>
      </left>
      <right style="thin">
        <color indexed="64"/>
      </right>
      <top/>
      <bottom/>
      <diagonal/>
    </border>
    <border>
      <left style="thin">
        <color rgb="FF000000"/>
      </left>
      <right/>
      <top/>
      <bottom style="thin">
        <color rgb="FF000000"/>
      </bottom>
      <diagonal/>
    </border>
    <border>
      <left/>
      <right/>
      <top/>
      <bottom style="thin">
        <color indexed="64"/>
      </bottom>
      <diagonal/>
    </border>
    <border>
      <left/>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style="thin">
        <color indexed="64"/>
      </left>
      <right/>
      <top/>
      <bottom/>
      <diagonal/>
    </border>
    <border>
      <left/>
      <right style="thin">
        <color rgb="FF000000"/>
      </right>
      <top/>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indexed="64"/>
      </left>
      <right/>
      <top/>
      <bottom style="thin">
        <color rgb="FF000000"/>
      </bottom>
      <diagonal/>
    </border>
    <border>
      <left/>
      <right/>
      <top/>
      <bottom style="thin">
        <color rgb="FF000000"/>
      </bottom>
      <diagonal/>
    </border>
    <border>
      <left style="thin">
        <color indexed="64"/>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style="thin">
        <color indexed="64"/>
      </right>
      <top/>
      <bottom/>
      <diagonal/>
    </border>
    <border>
      <left style="thin">
        <color rgb="FF000000"/>
      </left>
      <right style="thin">
        <color rgb="FF000000"/>
      </right>
      <top style="thin">
        <color rgb="FF000000"/>
      </top>
      <bottom style="thin">
        <color rgb="FF000000"/>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bottom/>
      <diagonal/>
    </border>
    <border>
      <left/>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style="thin">
        <color rgb="FF000000"/>
      </bottom>
      <diagonal/>
    </border>
    <border>
      <left style="thin">
        <color indexed="64"/>
      </left>
      <right/>
      <top/>
      <bottom/>
      <diagonal/>
    </border>
    <border>
      <left style="thin">
        <color rgb="FF000000"/>
      </left>
      <right style="thin">
        <color indexed="64"/>
      </right>
      <top/>
      <bottom/>
      <diagonal/>
    </border>
    <border>
      <left style="thin">
        <color rgb="FF000000"/>
      </left>
      <right style="thin">
        <color rgb="FF000000"/>
      </right>
      <top/>
      <bottom style="thin">
        <color rgb="FF000000"/>
      </bottom>
      <diagonal/>
    </border>
    <border>
      <left/>
      <right/>
      <top style="thin">
        <color indexed="64"/>
      </top>
      <bottom/>
      <diagonal/>
    </border>
    <border>
      <left style="thin">
        <color indexed="64"/>
      </left>
      <right style="thin">
        <color rgb="FF000000"/>
      </right>
      <top style="thin">
        <color indexed="64"/>
      </top>
      <bottom style="thin">
        <color indexed="64"/>
      </bottom>
      <diagonal/>
    </border>
    <border>
      <left/>
      <right/>
      <top/>
      <bottom style="thin">
        <color rgb="FF000000"/>
      </bottom>
      <diagonal/>
    </border>
    <border>
      <left/>
      <right/>
      <top/>
      <bottom style="thin">
        <color indexed="64"/>
      </bottom>
      <diagonal/>
    </border>
    <border>
      <left style="thin">
        <color indexed="64"/>
      </left>
      <right style="thin">
        <color rgb="FF000000"/>
      </right>
      <top/>
      <bottom/>
      <diagonal/>
    </border>
    <border>
      <left style="thin">
        <color rgb="FF000000"/>
      </left>
      <right/>
      <top/>
      <bottom/>
      <diagonal/>
    </border>
    <border>
      <left/>
      <right/>
      <top/>
      <bottom style="thin">
        <color rgb="FF000000"/>
      </bottom>
      <diagonal/>
    </border>
    <border>
      <left style="thin">
        <color rgb="FF000000"/>
      </left>
      <right style="thin">
        <color indexed="64"/>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indexed="64"/>
      </bottom>
      <diagonal/>
    </border>
    <border>
      <left style="thin">
        <color rgb="FF000000"/>
      </left>
      <right style="thin">
        <color rgb="FF000000"/>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style="thin">
        <color indexed="64"/>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diagonal/>
    </border>
    <border>
      <left style="thin">
        <color rgb="FF000000"/>
      </left>
      <right/>
      <top style="thin">
        <color rgb="FF000000"/>
      </top>
      <bottom style="thin">
        <color rgb="FF000000"/>
      </bottom>
      <diagonal/>
    </border>
    <border>
      <left style="thin">
        <color rgb="FF000000"/>
      </left>
      <right style="thin">
        <color indexed="64"/>
      </right>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diagonal/>
    </border>
    <border>
      <left style="thin">
        <color indexed="64"/>
      </left>
      <right style="thin">
        <color indexed="64"/>
      </right>
      <top/>
      <bottom/>
      <diagonal/>
    </border>
    <border>
      <left/>
      <right style="thin">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rgb="FF000000"/>
      </left>
      <right style="thin">
        <color rgb="FF000000"/>
      </right>
      <top/>
      <bottom/>
      <diagonal/>
    </border>
    <border>
      <left style="thin">
        <color indexed="64"/>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s>
  <cellStyleXfs count="1">
    <xf numFmtId="0" fontId="0" fillId="0" borderId="0"/>
  </cellStyleXfs>
  <cellXfs count="207">
    <xf numFmtId="0" fontId="0" fillId="0" borderId="0" xfId="0" applyAlignment="1">
      <alignment wrapText="1"/>
    </xf>
    <xf numFmtId="9" fontId="0" fillId="0" borderId="0" xfId="0" applyNumberFormat="1" applyAlignment="1">
      <alignment horizontal="center" vertical="center" wrapText="1"/>
    </xf>
    <xf numFmtId="0" fontId="0" fillId="2" borderId="0" xfId="0" applyFill="1" applyAlignment="1">
      <alignment wrapText="1"/>
    </xf>
    <xf numFmtId="0" fontId="0" fillId="0" borderId="1" xfId="0" applyBorder="1" applyAlignment="1">
      <alignment vertical="center" wrapText="1"/>
    </xf>
    <xf numFmtId="0" fontId="0" fillId="0" borderId="2" xfId="0" applyBorder="1" applyAlignment="1">
      <alignment wrapText="1"/>
    </xf>
    <xf numFmtId="0" fontId="0" fillId="0" borderId="0" xfId="0" applyAlignment="1">
      <alignment vertical="center" wrapText="1"/>
    </xf>
    <xf numFmtId="0" fontId="0" fillId="0" borderId="4" xfId="0" applyBorder="1" applyAlignment="1">
      <alignment vertical="center" wrapText="1"/>
    </xf>
    <xf numFmtId="4" fontId="3" fillId="0" borderId="0" xfId="0" applyNumberFormat="1" applyFont="1"/>
    <xf numFmtId="0" fontId="0" fillId="3" borderId="0" xfId="0" applyFill="1" applyAlignment="1">
      <alignment horizontal="center" vertical="center" wrapText="1"/>
    </xf>
    <xf numFmtId="0" fontId="4" fillId="0" borderId="5" xfId="0" applyFont="1" applyBorder="1" applyAlignment="1">
      <alignment vertical="center" wrapText="1"/>
    </xf>
    <xf numFmtId="0" fontId="5" fillId="0" borderId="0" xfId="0" applyFont="1"/>
    <xf numFmtId="0" fontId="7" fillId="0" borderId="7" xfId="0" applyFont="1" applyBorder="1" applyAlignment="1">
      <alignment vertical="center"/>
    </xf>
    <xf numFmtId="0" fontId="9" fillId="0" borderId="0" xfId="0" applyFont="1" applyAlignment="1">
      <alignment wrapText="1"/>
    </xf>
    <xf numFmtId="0" fontId="11" fillId="0" borderId="9" xfId="0" applyFont="1" applyBorder="1" applyAlignment="1">
      <alignment vertical="center" wrapText="1"/>
    </xf>
    <xf numFmtId="0" fontId="12" fillId="0" borderId="0" xfId="0" applyFont="1" applyAlignment="1">
      <alignment vertical="center" wrapText="1"/>
    </xf>
    <xf numFmtId="0" fontId="15" fillId="0" borderId="10" xfId="0" applyFont="1" applyBorder="1"/>
    <xf numFmtId="0" fontId="16" fillId="7" borderId="11" xfId="0" applyFont="1" applyFill="1" applyBorder="1"/>
    <xf numFmtId="0" fontId="17" fillId="0" borderId="12" xfId="0" applyFont="1" applyBorder="1" applyAlignment="1">
      <alignment horizontal="center" wrapText="1"/>
    </xf>
    <xf numFmtId="1" fontId="20" fillId="9" borderId="15" xfId="0" applyNumberFormat="1" applyFont="1" applyFill="1" applyBorder="1"/>
    <xf numFmtId="166" fontId="21" fillId="0" borderId="16" xfId="0" applyNumberFormat="1" applyFont="1" applyBorder="1" applyAlignment="1">
      <alignment vertical="center"/>
    </xf>
    <xf numFmtId="0" fontId="22" fillId="0" borderId="0" xfId="0" applyFont="1" applyAlignment="1">
      <alignment wrapText="1"/>
    </xf>
    <xf numFmtId="0" fontId="23" fillId="0" borderId="0" xfId="0" applyFont="1" applyAlignment="1">
      <alignment horizontal="center" vertical="top" wrapText="1"/>
    </xf>
    <xf numFmtId="0" fontId="24" fillId="0" borderId="0" xfId="0" applyFont="1" applyAlignment="1">
      <alignment wrapText="1"/>
    </xf>
    <xf numFmtId="0" fontId="0" fillId="0" borderId="17" xfId="0" applyBorder="1" applyAlignment="1">
      <alignment wrapText="1"/>
    </xf>
    <xf numFmtId="0" fontId="25" fillId="0" borderId="18" xfId="0" applyFont="1" applyBorder="1" applyAlignment="1">
      <alignment vertical="center" wrapText="1"/>
    </xf>
    <xf numFmtId="165" fontId="0" fillId="10" borderId="0" xfId="0" applyNumberFormat="1" applyFill="1" applyAlignment="1">
      <alignment wrapText="1"/>
    </xf>
    <xf numFmtId="166" fontId="27" fillId="0" borderId="20" xfId="0" applyNumberFormat="1" applyFont="1" applyBorder="1" applyAlignment="1">
      <alignment vertical="center" wrapText="1"/>
    </xf>
    <xf numFmtId="4" fontId="28" fillId="11" borderId="21" xfId="0" applyNumberFormat="1" applyFont="1" applyFill="1" applyBorder="1"/>
    <xf numFmtId="1" fontId="29" fillId="12" borderId="22" xfId="0" applyNumberFormat="1" applyFont="1" applyFill="1" applyBorder="1"/>
    <xf numFmtId="0" fontId="30" fillId="0" borderId="0" xfId="0" applyFont="1"/>
    <xf numFmtId="49" fontId="31" fillId="0" borderId="0" xfId="0" applyNumberFormat="1" applyFont="1" applyAlignment="1">
      <alignment wrapText="1"/>
    </xf>
    <xf numFmtId="165" fontId="0" fillId="0" borderId="0" xfId="0" applyNumberFormat="1" applyAlignment="1">
      <alignment wrapText="1"/>
    </xf>
    <xf numFmtId="0" fontId="0" fillId="0" borderId="23" xfId="0" applyBorder="1" applyAlignment="1">
      <alignment vertical="center" wrapText="1"/>
    </xf>
    <xf numFmtId="0" fontId="33" fillId="0" borderId="25" xfId="0" applyFont="1" applyBorder="1" applyAlignment="1">
      <alignment wrapText="1"/>
    </xf>
    <xf numFmtId="0" fontId="0" fillId="0" borderId="0" xfId="0" applyNumberFormat="1" applyAlignment="1">
      <alignment wrapText="1"/>
    </xf>
    <xf numFmtId="0" fontId="34" fillId="0" borderId="0" xfId="0" applyFont="1" applyAlignment="1">
      <alignment wrapText="1"/>
    </xf>
    <xf numFmtId="0" fontId="35" fillId="13" borderId="0" xfId="0" applyFont="1" applyFill="1" applyAlignment="1">
      <alignment horizontal="center" vertical="center" wrapText="1"/>
    </xf>
    <xf numFmtId="0" fontId="0" fillId="0" borderId="0" xfId="0" applyAlignment="1">
      <alignment horizontal="center" wrapText="1"/>
    </xf>
    <xf numFmtId="0" fontId="0" fillId="0" borderId="26" xfId="0" applyBorder="1" applyAlignment="1">
      <alignment wrapText="1"/>
    </xf>
    <xf numFmtId="0" fontId="36" fillId="0" borderId="27" xfId="0" applyFont="1" applyBorder="1" applyAlignment="1">
      <alignment horizontal="center" vertical="center" wrapText="1"/>
    </xf>
    <xf numFmtId="0" fontId="37" fillId="0" borderId="0" xfId="0" applyFont="1" applyAlignment="1">
      <alignment horizontal="right" vertical="center" wrapText="1"/>
    </xf>
    <xf numFmtId="0" fontId="39" fillId="14" borderId="0" xfId="0" applyFont="1" applyFill="1" applyAlignment="1">
      <alignment horizontal="center" vertical="center" wrapText="1"/>
    </xf>
    <xf numFmtId="0" fontId="0" fillId="0" borderId="29" xfId="0" applyBorder="1" applyAlignment="1">
      <alignment horizontal="center" vertical="center" wrapText="1"/>
    </xf>
    <xf numFmtId="0" fontId="40" fillId="0" borderId="0" xfId="0" applyFont="1" applyAlignment="1">
      <alignment vertical="center" wrapText="1"/>
    </xf>
    <xf numFmtId="0" fontId="0" fillId="0" borderId="30" xfId="0" applyBorder="1" applyAlignment="1">
      <alignment vertical="center"/>
    </xf>
    <xf numFmtId="0" fontId="41" fillId="0" borderId="0" xfId="0" applyFont="1" applyAlignment="1">
      <alignment horizontal="right" wrapText="1"/>
    </xf>
    <xf numFmtId="0" fontId="42" fillId="0" borderId="31" xfId="0" applyFont="1" applyBorder="1"/>
    <xf numFmtId="168" fontId="43" fillId="15" borderId="32" xfId="0" applyNumberFormat="1" applyFont="1" applyFill="1" applyBorder="1"/>
    <xf numFmtId="0" fontId="44" fillId="0" borderId="33" xfId="0" applyFont="1" applyBorder="1" applyAlignment="1">
      <alignment wrapText="1"/>
    </xf>
    <xf numFmtId="164" fontId="0" fillId="0" borderId="0" xfId="0" applyNumberFormat="1"/>
    <xf numFmtId="0" fontId="45" fillId="0" borderId="34" xfId="0" applyFont="1" applyBorder="1" applyAlignment="1">
      <alignment horizontal="center" wrapText="1"/>
    </xf>
    <xf numFmtId="0" fontId="46" fillId="0" borderId="35" xfId="0" applyFont="1" applyBorder="1" applyAlignment="1">
      <alignment vertical="center"/>
    </xf>
    <xf numFmtId="167" fontId="47" fillId="0" borderId="0" xfId="0" applyNumberFormat="1" applyFont="1" applyAlignment="1">
      <alignment wrapText="1"/>
    </xf>
    <xf numFmtId="0" fontId="49" fillId="17" borderId="0" xfId="0" applyFont="1" applyFill="1" applyAlignment="1">
      <alignment horizontal="center" wrapText="1"/>
    </xf>
    <xf numFmtId="0" fontId="50" fillId="0" borderId="0" xfId="0" applyFont="1" applyAlignment="1">
      <alignment vertical="center" wrapText="1"/>
    </xf>
    <xf numFmtId="0" fontId="51" fillId="0" borderId="37" xfId="0" applyFont="1" applyBorder="1" applyAlignment="1">
      <alignment vertical="center"/>
    </xf>
    <xf numFmtId="0" fontId="0" fillId="18" borderId="0" xfId="0" applyFill="1" applyAlignment="1">
      <alignment horizontal="center" vertical="center" wrapText="1"/>
    </xf>
    <xf numFmtId="0" fontId="0" fillId="19" borderId="0" xfId="0" applyFill="1" applyAlignment="1">
      <alignment wrapText="1"/>
    </xf>
    <xf numFmtId="0" fontId="54" fillId="20" borderId="40" xfId="0" applyFont="1" applyFill="1" applyBorder="1"/>
    <xf numFmtId="0" fontId="55" fillId="21" borderId="41" xfId="0" applyFont="1" applyFill="1" applyBorder="1"/>
    <xf numFmtId="0" fontId="56" fillId="0" borderId="0" xfId="0" applyFont="1" applyAlignment="1">
      <alignment vertical="center" wrapText="1"/>
    </xf>
    <xf numFmtId="0" fontId="57" fillId="0" borderId="0" xfId="0" applyFont="1" applyAlignment="1">
      <alignment wrapText="1"/>
    </xf>
    <xf numFmtId="0" fontId="58" fillId="0" borderId="0" xfId="0" applyFont="1" applyAlignment="1">
      <alignment wrapText="1"/>
    </xf>
    <xf numFmtId="0" fontId="60" fillId="22" borderId="43" xfId="0" applyFont="1" applyFill="1" applyBorder="1"/>
    <xf numFmtId="0" fontId="0" fillId="0" borderId="0" xfId="0" applyAlignment="1">
      <alignment horizontal="center" vertical="top" wrapText="1"/>
    </xf>
    <xf numFmtId="4" fontId="61" fillId="23" borderId="44" xfId="0" applyNumberFormat="1" applyFont="1" applyFill="1" applyBorder="1"/>
    <xf numFmtId="0" fontId="0" fillId="0" borderId="0" xfId="0" applyAlignment="1">
      <alignment wrapText="1"/>
    </xf>
    <xf numFmtId="0" fontId="64" fillId="0" borderId="46" xfId="0" applyFont="1" applyBorder="1" applyAlignment="1">
      <alignment horizontal="center" vertical="center" wrapText="1"/>
    </xf>
    <xf numFmtId="0" fontId="65" fillId="0" borderId="47" xfId="0" applyFont="1" applyBorder="1" applyAlignment="1">
      <alignment vertical="center" wrapText="1"/>
    </xf>
    <xf numFmtId="0" fontId="66" fillId="0" borderId="48" xfId="0" applyFont="1" applyBorder="1" applyAlignment="1">
      <alignment vertical="center"/>
    </xf>
    <xf numFmtId="4" fontId="67" fillId="25" borderId="49" xfId="0" applyNumberFormat="1" applyFont="1" applyFill="1" applyBorder="1"/>
    <xf numFmtId="0" fontId="0" fillId="0" borderId="50" xfId="0" applyBorder="1" applyAlignment="1">
      <alignment wrapText="1"/>
    </xf>
    <xf numFmtId="0" fontId="0" fillId="26" borderId="0" xfId="0" applyFill="1" applyAlignment="1">
      <alignment horizontal="left" vertical="center" wrapText="1"/>
    </xf>
    <xf numFmtId="0" fontId="69" fillId="0" borderId="51" xfId="0" applyFont="1" applyBorder="1" applyAlignment="1">
      <alignment vertical="center" wrapText="1"/>
    </xf>
    <xf numFmtId="0" fontId="70" fillId="27" borderId="0" xfId="0" applyFont="1" applyFill="1" applyAlignment="1">
      <alignment wrapText="1"/>
    </xf>
    <xf numFmtId="0" fontId="71" fillId="0" borderId="0" xfId="0" applyFont="1" applyAlignment="1">
      <alignment wrapText="1"/>
    </xf>
    <xf numFmtId="0" fontId="72" fillId="28" borderId="0" xfId="0" applyFont="1" applyFill="1" applyAlignment="1">
      <alignment horizontal="center" vertical="top" wrapText="1"/>
    </xf>
    <xf numFmtId="0" fontId="0" fillId="29" borderId="0" xfId="0" applyFill="1" applyAlignment="1">
      <alignment wrapText="1"/>
    </xf>
    <xf numFmtId="4" fontId="73" fillId="30" borderId="52" xfId="0" applyNumberFormat="1" applyFont="1" applyFill="1" applyBorder="1"/>
    <xf numFmtId="0" fontId="75" fillId="31" borderId="54" xfId="0" applyFont="1" applyFill="1" applyBorder="1"/>
    <xf numFmtId="0" fontId="77" fillId="0" borderId="56" xfId="0" applyFont="1" applyBorder="1" applyAlignment="1">
      <alignment vertical="center" wrapText="1"/>
    </xf>
    <xf numFmtId="0" fontId="0" fillId="33" borderId="57" xfId="0" applyFill="1" applyBorder="1" applyAlignment="1">
      <alignment horizontal="center" vertical="center" wrapText="1"/>
    </xf>
    <xf numFmtId="0" fontId="78" fillId="34" borderId="58" xfId="0" applyFont="1" applyFill="1" applyBorder="1"/>
    <xf numFmtId="0" fontId="80" fillId="36" borderId="0" xfId="0" applyFont="1" applyFill="1" applyAlignment="1">
      <alignment horizontal="left" vertical="center" wrapText="1"/>
    </xf>
    <xf numFmtId="0" fontId="81" fillId="37" borderId="0" xfId="0" applyFont="1" applyFill="1" applyAlignment="1">
      <alignment horizontal="left" vertical="center" wrapText="1"/>
    </xf>
    <xf numFmtId="0" fontId="83" fillId="0" borderId="59" xfId="0" applyFont="1" applyBorder="1" applyAlignment="1">
      <alignment vertical="center" wrapText="1"/>
    </xf>
    <xf numFmtId="49" fontId="84" fillId="0" borderId="0" xfId="0" applyNumberFormat="1" applyFont="1" applyAlignment="1">
      <alignment wrapText="1"/>
    </xf>
    <xf numFmtId="0" fontId="85" fillId="0" borderId="0" xfId="0" applyNumberFormat="1" applyFont="1" applyAlignment="1">
      <alignment wrapText="1"/>
    </xf>
    <xf numFmtId="0" fontId="0" fillId="0" borderId="60" xfId="0" applyBorder="1" applyAlignment="1">
      <alignment vertical="center" wrapText="1"/>
    </xf>
    <xf numFmtId="0" fontId="0" fillId="0" borderId="61" xfId="0" applyBorder="1" applyAlignment="1">
      <alignment vertical="center" wrapText="1"/>
    </xf>
    <xf numFmtId="0" fontId="86" fillId="38" borderId="62" xfId="0" applyFont="1" applyFill="1" applyBorder="1"/>
    <xf numFmtId="0" fontId="0" fillId="0" borderId="63" xfId="0" applyBorder="1" applyAlignment="1">
      <alignment wrapText="1"/>
    </xf>
    <xf numFmtId="0" fontId="87" fillId="0" borderId="0" xfId="0" applyFont="1" applyAlignment="1">
      <alignment wrapText="1"/>
    </xf>
    <xf numFmtId="9" fontId="0" fillId="39" borderId="0" xfId="0" applyNumberFormat="1" applyFill="1" applyAlignment="1">
      <alignment horizontal="center" vertical="center" wrapText="1"/>
    </xf>
    <xf numFmtId="0" fontId="0" fillId="0" borderId="0" xfId="0"/>
    <xf numFmtId="0" fontId="88" fillId="40" borderId="64" xfId="0" applyFont="1" applyFill="1" applyBorder="1" applyAlignment="1">
      <alignment wrapText="1"/>
    </xf>
    <xf numFmtId="0" fontId="0" fillId="0" borderId="65" xfId="0" applyBorder="1" applyAlignment="1">
      <alignment vertical="center"/>
    </xf>
    <xf numFmtId="0" fontId="89" fillId="0" borderId="66" xfId="0" applyFont="1" applyBorder="1" applyAlignment="1">
      <alignment wrapText="1"/>
    </xf>
    <xf numFmtId="170" fontId="0" fillId="0" borderId="0" xfId="0" applyNumberFormat="1" applyAlignment="1">
      <alignment wrapText="1"/>
    </xf>
    <xf numFmtId="0" fontId="90" fillId="0" borderId="67" xfId="0" applyFont="1" applyBorder="1" applyAlignment="1">
      <alignment wrapText="1"/>
    </xf>
    <xf numFmtId="0" fontId="91" fillId="0" borderId="0" xfId="0" applyFont="1" applyAlignment="1">
      <alignment wrapText="1"/>
    </xf>
    <xf numFmtId="0" fontId="0" fillId="0" borderId="68" xfId="0" applyBorder="1" applyAlignment="1">
      <alignment wrapText="1"/>
    </xf>
    <xf numFmtId="0" fontId="0" fillId="0" borderId="69" xfId="0" applyBorder="1"/>
    <xf numFmtId="0" fontId="93" fillId="0" borderId="70" xfId="0" applyFont="1" applyBorder="1" applyAlignment="1">
      <alignment vertical="center"/>
    </xf>
    <xf numFmtId="0" fontId="94" fillId="41" borderId="0" xfId="0" applyFont="1" applyFill="1" applyAlignment="1">
      <alignment wrapText="1"/>
    </xf>
    <xf numFmtId="4" fontId="0" fillId="42" borderId="0" xfId="0" applyNumberFormat="1" applyFill="1" applyAlignment="1">
      <alignment wrapText="1"/>
    </xf>
    <xf numFmtId="0" fontId="96" fillId="0" borderId="71" xfId="0" applyFont="1" applyBorder="1" applyAlignment="1">
      <alignment vertical="center"/>
    </xf>
    <xf numFmtId="0" fontId="0" fillId="0" borderId="72" xfId="0" applyBorder="1" applyAlignment="1">
      <alignment wrapText="1"/>
    </xf>
    <xf numFmtId="0" fontId="98" fillId="0" borderId="0" xfId="0" applyFont="1" applyAlignment="1">
      <alignment vertical="center" wrapText="1"/>
    </xf>
    <xf numFmtId="0" fontId="99" fillId="43" borderId="0" xfId="0" applyFont="1" applyFill="1" applyAlignment="1">
      <alignment horizontal="center" vertical="top" wrapText="1"/>
    </xf>
    <xf numFmtId="0" fontId="101" fillId="44" borderId="0" xfId="0" applyFont="1" applyFill="1" applyAlignment="1">
      <alignment vertical="center" wrapText="1"/>
    </xf>
    <xf numFmtId="0" fontId="102" fillId="45" borderId="74" xfId="0" applyFont="1" applyFill="1" applyBorder="1"/>
    <xf numFmtId="9" fontId="103" fillId="46" borderId="0" xfId="0" applyNumberFormat="1" applyFont="1" applyFill="1" applyAlignment="1">
      <alignment horizontal="center" vertical="center" wrapText="1"/>
    </xf>
    <xf numFmtId="0" fontId="105" fillId="47" borderId="76" xfId="0" applyFont="1" applyFill="1" applyBorder="1"/>
    <xf numFmtId="0" fontId="0" fillId="48" borderId="0" xfId="0" applyFill="1" applyAlignment="1">
      <alignment horizontal="center" wrapText="1"/>
    </xf>
    <xf numFmtId="0" fontId="0" fillId="49" borderId="0" xfId="0" applyFill="1" applyAlignment="1">
      <alignment wrapText="1"/>
    </xf>
    <xf numFmtId="0" fontId="0" fillId="50" borderId="77" xfId="0" applyFill="1" applyBorder="1" applyAlignment="1">
      <alignment horizontal="center" vertical="center" wrapText="1"/>
    </xf>
    <xf numFmtId="0" fontId="106" fillId="51" borderId="0" xfId="0" applyFont="1" applyFill="1" applyAlignment="1">
      <alignment wrapText="1"/>
    </xf>
    <xf numFmtId="0" fontId="107" fillId="52" borderId="0" xfId="0" applyFont="1" applyFill="1" applyAlignment="1">
      <alignment wrapText="1"/>
    </xf>
    <xf numFmtId="0" fontId="108" fillId="0" borderId="78" xfId="0" applyFont="1" applyBorder="1" applyAlignment="1">
      <alignment wrapText="1"/>
    </xf>
    <xf numFmtId="0" fontId="109" fillId="0" borderId="0" xfId="0" applyFont="1"/>
    <xf numFmtId="0" fontId="110" fillId="53" borderId="79" xfId="0" applyFont="1" applyFill="1" applyBorder="1"/>
    <xf numFmtId="0" fontId="0" fillId="54" borderId="0" xfId="0" applyFill="1" applyAlignment="1">
      <alignment wrapText="1"/>
    </xf>
    <xf numFmtId="0" fontId="0" fillId="55" borderId="0" xfId="0" applyFill="1" applyAlignment="1">
      <alignment horizontal="center" vertical="center" wrapText="1"/>
    </xf>
    <xf numFmtId="4" fontId="111" fillId="56" borderId="80" xfId="0" applyNumberFormat="1" applyFont="1" applyFill="1" applyBorder="1"/>
    <xf numFmtId="0" fontId="113" fillId="0" borderId="82" xfId="0" applyFont="1" applyBorder="1" applyAlignment="1">
      <alignment horizontal="center" vertical="center" wrapText="1"/>
    </xf>
    <xf numFmtId="0" fontId="114" fillId="57" borderId="83" xfId="0" applyFont="1" applyFill="1" applyBorder="1"/>
    <xf numFmtId="0" fontId="115" fillId="0" borderId="0" xfId="0" applyFont="1" applyAlignment="1">
      <alignment wrapText="1"/>
    </xf>
    <xf numFmtId="0" fontId="0" fillId="0" borderId="84" xfId="0" applyBorder="1" applyAlignment="1">
      <alignment horizontal="left" vertical="center" wrapText="1"/>
    </xf>
    <xf numFmtId="0" fontId="0" fillId="58" borderId="0" xfId="0" applyFill="1" applyAlignment="1">
      <alignment horizontal="center" vertical="center" wrapText="1"/>
    </xf>
    <xf numFmtId="4" fontId="116" fillId="59" borderId="85" xfId="0" applyNumberFormat="1" applyFont="1" applyFill="1" applyBorder="1"/>
    <xf numFmtId="0" fontId="117" fillId="0" borderId="0" xfId="0" applyFont="1"/>
    <xf numFmtId="0" fontId="118" fillId="0" borderId="0" xfId="0" applyFont="1" applyAlignment="1">
      <alignment horizontal="right" vertical="top" wrapText="1"/>
    </xf>
    <xf numFmtId="0" fontId="119" fillId="61" borderId="0" xfId="0" applyFont="1" applyFill="1" applyAlignment="1">
      <alignment vertical="center" wrapText="1"/>
    </xf>
    <xf numFmtId="0" fontId="120" fillId="62" borderId="0" xfId="0" applyFont="1" applyFill="1" applyAlignment="1">
      <alignment horizontal="center" vertical="center" wrapText="1"/>
    </xf>
    <xf numFmtId="0" fontId="0" fillId="63" borderId="87" xfId="0" applyFill="1" applyBorder="1" applyAlignment="1">
      <alignment horizontal="center" vertical="center" wrapText="1"/>
    </xf>
    <xf numFmtId="0" fontId="121" fillId="0" borderId="89" xfId="0" applyFont="1" applyBorder="1" applyAlignment="1">
      <alignment wrapText="1"/>
    </xf>
    <xf numFmtId="0" fontId="122" fillId="65" borderId="90" xfId="0" applyFont="1" applyFill="1" applyBorder="1"/>
    <xf numFmtId="0" fontId="0" fillId="66" borderId="91" xfId="0" applyFill="1" applyBorder="1" applyAlignment="1">
      <alignment horizontal="center" vertical="center" wrapText="1"/>
    </xf>
    <xf numFmtId="0" fontId="124" fillId="0" borderId="93" xfId="0" applyFont="1" applyBorder="1" applyAlignment="1">
      <alignment horizontal="center" vertical="center" wrapText="1"/>
    </xf>
    <xf numFmtId="9" fontId="0" fillId="68" borderId="0" xfId="0" applyNumberFormat="1" applyFill="1" applyAlignment="1">
      <alignment horizontal="center" vertical="center" wrapText="1"/>
    </xf>
    <xf numFmtId="0" fontId="125" fillId="0" borderId="94" xfId="0" applyFont="1" applyBorder="1" applyAlignment="1">
      <alignment vertical="center"/>
    </xf>
    <xf numFmtId="0" fontId="128" fillId="0" borderId="0" xfId="0" applyFont="1" applyAlignment="1">
      <alignment horizontal="center" wrapText="1"/>
    </xf>
    <xf numFmtId="0" fontId="0" fillId="0" borderId="96" xfId="0" applyBorder="1" applyAlignment="1">
      <alignment vertical="center" wrapText="1"/>
    </xf>
    <xf numFmtId="0" fontId="129" fillId="70" borderId="0" xfId="0" applyFont="1" applyFill="1" applyAlignment="1">
      <alignment wrapText="1"/>
    </xf>
    <xf numFmtId="0" fontId="0" fillId="0" borderId="97" xfId="0" applyBorder="1" applyAlignment="1">
      <alignment vertical="center" wrapText="1"/>
    </xf>
    <xf numFmtId="0" fontId="132" fillId="0" borderId="98" xfId="0" applyFont="1" applyBorder="1" applyAlignment="1">
      <alignment wrapText="1"/>
    </xf>
    <xf numFmtId="0" fontId="133" fillId="0" borderId="0" xfId="0" applyFont="1" applyAlignment="1">
      <alignment vertical="center" wrapText="1"/>
    </xf>
    <xf numFmtId="0" fontId="134" fillId="0" borderId="99" xfId="0" applyFont="1" applyBorder="1" applyAlignment="1">
      <alignment horizontal="center" vertical="center" wrapText="1"/>
    </xf>
    <xf numFmtId="0" fontId="135" fillId="0" borderId="0" xfId="0" applyFont="1" applyAlignment="1">
      <alignment wrapText="1"/>
    </xf>
    <xf numFmtId="0" fontId="95" fillId="0" borderId="0" xfId="0" applyFont="1" applyAlignment="1">
      <alignment horizontal="center" vertical="center" wrapText="1"/>
    </xf>
    <xf numFmtId="165" fontId="10" fillId="0" borderId="0" xfId="0" applyNumberFormat="1" applyFont="1" applyAlignment="1">
      <alignment horizontal="center" wrapText="1"/>
    </xf>
    <xf numFmtId="0" fontId="63" fillId="0" borderId="0" xfId="0" applyFont="1" applyAlignment="1">
      <alignment horizontal="center"/>
    </xf>
    <xf numFmtId="0" fontId="128" fillId="0" borderId="0" xfId="0" applyFont="1" applyAlignment="1">
      <alignment horizontal="center" wrapText="1"/>
    </xf>
    <xf numFmtId="165" fontId="92" fillId="0" borderId="0" xfId="0" applyNumberFormat="1" applyFont="1" applyAlignment="1">
      <alignment horizontal="left" vertical="center" wrapText="1"/>
    </xf>
    <xf numFmtId="0" fontId="56" fillId="0" borderId="0" xfId="0" applyFont="1" applyAlignment="1">
      <alignment vertical="center" wrapText="1"/>
    </xf>
    <xf numFmtId="0" fontId="100" fillId="0" borderId="73" xfId="0" applyFont="1" applyBorder="1" applyAlignment="1">
      <alignment horizontal="center" wrapText="1"/>
    </xf>
    <xf numFmtId="0" fontId="0" fillId="0" borderId="50" xfId="0" applyBorder="1" applyAlignment="1">
      <alignment wrapText="1"/>
    </xf>
    <xf numFmtId="0" fontId="0" fillId="0" borderId="100" xfId="0" applyBorder="1" applyAlignment="1">
      <alignment wrapText="1"/>
    </xf>
    <xf numFmtId="0" fontId="104" fillId="0" borderId="75" xfId="0" applyFont="1" applyBorder="1" applyAlignment="1">
      <alignment horizontal="center" vertical="top" wrapText="1"/>
    </xf>
    <xf numFmtId="0" fontId="82" fillId="0" borderId="0" xfId="0" applyFont="1" applyAlignment="1">
      <alignment horizontal="center" wrapText="1"/>
    </xf>
    <xf numFmtId="0" fontId="53" fillId="0" borderId="39" xfId="0" applyFont="1" applyBorder="1" applyAlignment="1">
      <alignment horizontal="center" wrapText="1"/>
    </xf>
    <xf numFmtId="0" fontId="38" fillId="0" borderId="28" xfId="0" applyFont="1" applyBorder="1" applyAlignment="1">
      <alignment horizontal="center" vertical="top" wrapText="1"/>
    </xf>
    <xf numFmtId="0" fontId="32" fillId="0" borderId="0" xfId="0" applyFont="1" applyAlignment="1">
      <alignment wrapText="1"/>
    </xf>
    <xf numFmtId="0" fontId="74" fillId="0" borderId="53" xfId="0" applyFont="1" applyBorder="1" applyAlignment="1">
      <alignment wrapText="1"/>
    </xf>
    <xf numFmtId="0" fontId="8" fillId="5" borderId="8" xfId="0" applyFont="1" applyFill="1" applyBorder="1" applyAlignment="1">
      <alignment wrapText="1"/>
    </xf>
    <xf numFmtId="0" fontId="131" fillId="72" borderId="0" xfId="0" applyFont="1" applyFill="1" applyAlignment="1">
      <alignment wrapText="1"/>
    </xf>
    <xf numFmtId="0" fontId="123" fillId="67" borderId="92" xfId="0" applyFont="1" applyFill="1" applyBorder="1" applyAlignment="1">
      <alignment wrapText="1"/>
    </xf>
    <xf numFmtId="0" fontId="112" fillId="0" borderId="81" xfId="0" applyFont="1" applyBorder="1" applyAlignment="1">
      <alignment wrapText="1"/>
    </xf>
    <xf numFmtId="0" fontId="2" fillId="0" borderId="3" xfId="0" applyFont="1" applyBorder="1" applyAlignment="1">
      <alignment wrapText="1"/>
    </xf>
    <xf numFmtId="0" fontId="44" fillId="0" borderId="33" xfId="0" applyFont="1" applyBorder="1" applyAlignment="1">
      <alignment wrapText="1"/>
    </xf>
    <xf numFmtId="0" fontId="127" fillId="69" borderId="95" xfId="0" applyFont="1" applyFill="1" applyBorder="1" applyAlignment="1">
      <alignment wrapText="1"/>
    </xf>
    <xf numFmtId="0" fontId="18" fillId="0" borderId="13" xfId="0" applyFont="1" applyBorder="1" applyAlignment="1">
      <alignment horizontal="left" vertical="center" wrapText="1"/>
    </xf>
    <xf numFmtId="0" fontId="52" fillId="0" borderId="38" xfId="0" applyFont="1" applyBorder="1" applyAlignment="1">
      <alignment horizontal="left" vertical="center" wrapText="1"/>
    </xf>
    <xf numFmtId="0" fontId="26" fillId="0" borderId="19" xfId="0" applyFont="1" applyBorder="1" applyAlignment="1">
      <alignment horizontal="left" vertical="center" wrapText="1"/>
    </xf>
    <xf numFmtId="0" fontId="59" fillId="0" borderId="42" xfId="0" applyFont="1" applyBorder="1" applyAlignment="1">
      <alignment vertical="top" wrapText="1"/>
    </xf>
    <xf numFmtId="0" fontId="0" fillId="0" borderId="0" xfId="0" applyAlignment="1">
      <alignment vertical="top" wrapText="1"/>
    </xf>
    <xf numFmtId="0" fontId="62" fillId="24" borderId="45" xfId="0" applyFont="1" applyFill="1" applyBorder="1" applyAlignment="1">
      <alignment wrapText="1"/>
    </xf>
    <xf numFmtId="0" fontId="19" fillId="8" borderId="14" xfId="0" applyFont="1" applyFill="1" applyBorder="1" applyAlignment="1">
      <alignment wrapText="1"/>
    </xf>
    <xf numFmtId="0" fontId="48" fillId="16" borderId="36" xfId="0" applyFont="1" applyFill="1" applyBorder="1" applyAlignment="1">
      <alignment wrapText="1"/>
    </xf>
    <xf numFmtId="0" fontId="76" fillId="32" borderId="55" xfId="0" applyFont="1" applyFill="1" applyBorder="1" applyAlignment="1">
      <alignment wrapText="1"/>
    </xf>
    <xf numFmtId="0" fontId="0" fillId="0" borderId="88" xfId="0" applyBorder="1" applyAlignment="1">
      <alignment wrapText="1"/>
    </xf>
    <xf numFmtId="0" fontId="0" fillId="60" borderId="86" xfId="0" applyFill="1" applyBorder="1" applyAlignment="1">
      <alignment wrapText="1"/>
    </xf>
    <xf numFmtId="0" fontId="0" fillId="0" borderId="24" xfId="0" applyBorder="1" applyAlignment="1">
      <alignment wrapText="1"/>
    </xf>
    <xf numFmtId="0" fontId="6" fillId="4" borderId="6" xfId="0" applyFont="1" applyFill="1" applyBorder="1" applyAlignment="1">
      <alignment wrapText="1"/>
    </xf>
    <xf numFmtId="0" fontId="0" fillId="29" borderId="0" xfId="0" applyFill="1" applyAlignment="1">
      <alignment wrapText="1"/>
    </xf>
    <xf numFmtId="0" fontId="0" fillId="64" borderId="0" xfId="0" applyFill="1" applyAlignment="1">
      <alignment horizontal="right" vertical="top" wrapText="1"/>
    </xf>
    <xf numFmtId="0" fontId="87" fillId="0" borderId="0" xfId="0" applyFont="1" applyAlignment="1">
      <alignment wrapText="1"/>
    </xf>
    <xf numFmtId="0" fontId="14" fillId="0" borderId="0" xfId="0" applyFont="1" applyAlignment="1">
      <alignment horizontal="center" vertical="center" wrapText="1"/>
    </xf>
    <xf numFmtId="0" fontId="68" fillId="0" borderId="0" xfId="0" applyFont="1" applyAlignment="1">
      <alignment horizontal="center" vertical="center"/>
    </xf>
    <xf numFmtId="0" fontId="0" fillId="0" borderId="0" xfId="0" applyAlignment="1">
      <alignment wrapText="1"/>
    </xf>
    <xf numFmtId="0" fontId="0" fillId="0" borderId="0" xfId="0"/>
    <xf numFmtId="0" fontId="0" fillId="0" borderId="0" xfId="0" applyAlignment="1">
      <alignment horizontal="center" wrapText="1"/>
    </xf>
    <xf numFmtId="0" fontId="130" fillId="71" borderId="0" xfId="0" applyFont="1" applyFill="1" applyAlignment="1">
      <alignment horizontal="center" wrapText="1"/>
    </xf>
    <xf numFmtId="0" fontId="6" fillId="0" borderId="0" xfId="0" applyFont="1" applyAlignment="1">
      <alignment wrapText="1"/>
    </xf>
    <xf numFmtId="49" fontId="13" fillId="6" borderId="0" xfId="0" applyNumberFormat="1" applyFont="1" applyFill="1" applyAlignment="1"/>
    <xf numFmtId="0" fontId="22" fillId="0" borderId="0" xfId="0" applyFont="1" applyAlignment="1"/>
    <xf numFmtId="0" fontId="126" fillId="0" borderId="0" xfId="0" applyFont="1" applyAlignment="1"/>
    <xf numFmtId="0" fontId="6" fillId="0" borderId="0" xfId="0" applyFont="1" applyAlignment="1"/>
    <xf numFmtId="0" fontId="0" fillId="0" borderId="0" xfId="0" applyAlignment="1"/>
    <xf numFmtId="49" fontId="79" fillId="35" borderId="0" xfId="0" applyNumberFormat="1" applyFont="1" applyFill="1" applyAlignment="1"/>
    <xf numFmtId="0" fontId="135" fillId="0" borderId="0" xfId="0" applyFont="1" applyAlignment="1"/>
    <xf numFmtId="171" fontId="97" fillId="0" borderId="0" xfId="0" applyNumberFormat="1" applyFont="1" applyAlignment="1"/>
    <xf numFmtId="0" fontId="5" fillId="0" borderId="0" xfId="0" applyFont="1" applyAlignment="1"/>
    <xf numFmtId="0" fontId="1" fillId="0" borderId="0" xfId="0" applyFont="1" applyAlignment="1"/>
    <xf numFmtId="0" fontId="0" fillId="0" borderId="0" xfId="0" pivotButton="1" applyAlignment="1">
      <alignment wrapText="1"/>
    </xf>
    <xf numFmtId="0" fontId="0" fillId="0" borderId="0" xfId="0" applyAlignment="1">
      <alignment horizontal="left" wrapText="1"/>
    </xf>
  </cellXfs>
  <cellStyles count="1">
    <cellStyle name="Normal" xfId="0" builtinId="0"/>
  </cellStyles>
  <dxfs count="1">
    <dxf>
      <font>
        <color rgb="FFF3F3F3"/>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title>
      <c:tx>
        <c:rich>
          <a:bodyPr/>
          <a:lstStyle/>
          <a:p>
            <a:pPr>
              <a:defRPr/>
            </a:pPr>
            <a:r>
              <a:rPr lang="en-CA"/>
              <a:t>Top Tweeters</a:t>
            </a:r>
          </a:p>
        </c:rich>
      </c:tx>
      <c:layout/>
      <c:overlay val="0"/>
    </c:title>
    <c:autoTitleDeleted val="0"/>
    <c:plotArea>
      <c:layout/>
      <c:barChart>
        <c:barDir val="bar"/>
        <c:grouping val="clustered"/>
        <c:varyColors val="1"/>
        <c:ser>
          <c:idx val="0"/>
          <c:order val="0"/>
          <c:tx>
            <c:strRef>
              <c:f>Dashboard!$R$2</c:f>
              <c:strCache>
                <c:ptCount val="1"/>
              </c:strCache>
            </c:strRef>
          </c:tx>
          <c:spPr>
            <a:solidFill>
              <a:srgbClr val="4684EE"/>
            </a:solidFill>
          </c:spPr>
          <c:invertIfNegative val="1"/>
          <c:cat>
            <c:multiLvlStrRef>
              <c:f>Dashboard!$Q$3:$Q$12</c:f>
            </c:multiLvlStrRef>
          </c:cat>
          <c:val>
            <c:numRef>
              <c:f>Dashboard!$R$3:$R$12</c:f>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38543872"/>
        <c:axId val="138545408"/>
      </c:barChart>
      <c:catAx>
        <c:axId val="138543872"/>
        <c:scaling>
          <c:orientation val="minMax"/>
        </c:scaling>
        <c:delete val="1"/>
        <c:axPos val="l"/>
        <c:majorTickMark val="cross"/>
        <c:minorTickMark val="cross"/>
        <c:tickLblPos val="nextTo"/>
        <c:crossAx val="138545408"/>
        <c:crosses val="autoZero"/>
        <c:auto val="1"/>
        <c:lblAlgn val="ctr"/>
        <c:lblOffset val="100"/>
        <c:noMultiLvlLbl val="1"/>
      </c:catAx>
      <c:valAx>
        <c:axId val="138545408"/>
        <c:scaling>
          <c:orientation val="minMax"/>
        </c:scaling>
        <c:delete val="0"/>
        <c:axPos val="b"/>
        <c:numFmt formatCode="General" sourceLinked="1"/>
        <c:majorTickMark val="cross"/>
        <c:minorTickMark val="cross"/>
        <c:tickLblPos val="nextTo"/>
        <c:spPr>
          <a:ln w="47625">
            <a:noFill/>
          </a:ln>
        </c:spPr>
        <c:txPr>
          <a:bodyPr/>
          <a:lstStyle/>
          <a:p>
            <a:pPr>
              <a:defRPr/>
            </a:pPr>
            <a:endParaRPr lang="en-US"/>
          </a:p>
        </c:txPr>
        <c:crossAx val="138543872"/>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title>
      <c:tx>
        <c:rich>
          <a:bodyPr/>
          <a:lstStyle/>
          <a:p>
            <a:pPr>
              <a:defRPr/>
            </a:pPr>
            <a:r>
              <a:rPr lang="en-CA"/>
              <a:t>Tweet Volume Over Time</a:t>
            </a:r>
          </a:p>
        </c:rich>
      </c:tx>
      <c:layout/>
      <c:overlay val="0"/>
    </c:title>
    <c:autoTitleDeleted val="0"/>
    <c:plotArea>
      <c:layout/>
      <c:lineChart>
        <c:grouping val="standard"/>
        <c:varyColors val="1"/>
        <c:ser>
          <c:idx val="0"/>
          <c:order val="0"/>
          <c:spPr>
            <a:ln w="25400" cmpd="sng">
              <a:solidFill>
                <a:srgbClr val="4684EE"/>
              </a:solidFill>
            </a:ln>
          </c:spPr>
          <c:marker>
            <c:symbol val="circle"/>
            <c:size val="5"/>
            <c:spPr>
              <a:solidFill>
                <a:srgbClr val="4684EE"/>
              </a:solidFill>
              <a:ln cmpd="sng">
                <a:solidFill>
                  <a:srgbClr val="4684EE"/>
                </a:solidFill>
              </a:ln>
            </c:spPr>
          </c:marker>
          <c:cat>
            <c:multiLvlStrRef>
              <c:f>Dashboard!$K$4:$K$31</c:f>
            </c:multiLvlStrRef>
          </c:cat>
          <c:val>
            <c:numRef>
              <c:f>Dashboard!$L$4:$L$31</c:f>
            </c:numRef>
          </c:val>
          <c:smooth val="1"/>
        </c:ser>
        <c:dLbls>
          <c:showLegendKey val="0"/>
          <c:showVal val="0"/>
          <c:showCatName val="0"/>
          <c:showSerName val="0"/>
          <c:showPercent val="0"/>
          <c:showBubbleSize val="0"/>
        </c:dLbls>
        <c:marker val="1"/>
        <c:smooth val="0"/>
        <c:axId val="138569216"/>
        <c:axId val="138571136"/>
      </c:lineChart>
      <c:catAx>
        <c:axId val="138569216"/>
        <c:scaling>
          <c:orientation val="minMax"/>
        </c:scaling>
        <c:delete val="1"/>
        <c:axPos val="b"/>
        <c:majorTickMark val="cross"/>
        <c:minorTickMark val="cross"/>
        <c:tickLblPos val="nextTo"/>
        <c:crossAx val="138571136"/>
        <c:crosses val="autoZero"/>
        <c:auto val="1"/>
        <c:lblAlgn val="ctr"/>
        <c:lblOffset val="100"/>
        <c:noMultiLvlLbl val="1"/>
      </c:catAx>
      <c:valAx>
        <c:axId val="138571136"/>
        <c:scaling>
          <c:orientation val="minMax"/>
        </c:scaling>
        <c:delete val="0"/>
        <c:axPos val="l"/>
        <c:majorGridlines/>
        <c:title>
          <c:tx>
            <c:rich>
              <a:bodyPr/>
              <a:lstStyle/>
              <a:p>
                <a:pPr>
                  <a:defRPr/>
                </a:pPr>
                <a:r>
                  <a:rPr lang="en-CA"/>
                  <a:t>f</a:t>
                </a:r>
              </a:p>
            </c:rich>
          </c:tx>
          <c:layout/>
          <c:overlay val="0"/>
        </c:title>
        <c:numFmt formatCode="General" sourceLinked="1"/>
        <c:majorTickMark val="cross"/>
        <c:minorTickMark val="cross"/>
        <c:tickLblPos val="nextTo"/>
        <c:spPr>
          <a:ln w="47625">
            <a:noFill/>
          </a:ln>
        </c:spPr>
        <c:txPr>
          <a:bodyPr/>
          <a:lstStyle/>
          <a:p>
            <a:pPr>
              <a:defRPr/>
            </a:pPr>
            <a:endParaRPr lang="en-US"/>
          </a:p>
        </c:txPr>
        <c:crossAx val="138569216"/>
        <c:crosses val="autoZero"/>
        <c:crossBetween val="between"/>
      </c:valAx>
    </c:plotArea>
    <c:plotVisOnly val="1"/>
    <c:dispBlanksAs val="zero"/>
    <c:showDLblsOverMax val="1"/>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autoTitleDeleted val="1"/>
    <c:plotArea>
      <c:layout/>
      <c:barChart>
        <c:barDir val="col"/>
        <c:grouping val="clustered"/>
        <c:varyColors val="1"/>
        <c:ser>
          <c:idx val="0"/>
          <c:order val="0"/>
          <c:spPr>
            <a:solidFill>
              <a:srgbClr val="4684EE"/>
            </a:solidFill>
          </c:spPr>
          <c:invertIfNegative val="1"/>
          <c:cat>
            <c:multiLvlStrRef>
              <c:f>'SNA Metrics'!$O$2:$O$45</c:f>
            </c:multiLvlStrRef>
          </c:cat>
          <c:val>
            <c:numRef>
              <c:f>'SNA Metrics'!$P$2:$P$45</c:f>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41489664"/>
        <c:axId val="141491584"/>
      </c:barChart>
      <c:catAx>
        <c:axId val="141489664"/>
        <c:scaling>
          <c:orientation val="minMax"/>
        </c:scaling>
        <c:delete val="1"/>
        <c:axPos val="b"/>
        <c:title>
          <c:tx>
            <c:rich>
              <a:bodyPr/>
              <a:lstStyle/>
              <a:p>
                <a:pPr>
                  <a:defRPr/>
                </a:pPr>
                <a:r>
                  <a:t>Betweenness Centrality</a:t>
                </a:r>
              </a:p>
            </c:rich>
          </c:tx>
          <c:overlay val="0"/>
        </c:title>
        <c:majorTickMark val="cross"/>
        <c:minorTickMark val="cross"/>
        <c:tickLblPos val="nextTo"/>
        <c:crossAx val="141491584"/>
        <c:crosses val="autoZero"/>
        <c:auto val="1"/>
        <c:lblAlgn val="ctr"/>
        <c:lblOffset val="100"/>
        <c:noMultiLvlLbl val="1"/>
      </c:catAx>
      <c:valAx>
        <c:axId val="141491584"/>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489664"/>
        <c:crosses val="autoZero"/>
        <c:crossBetween val="between"/>
      </c:valAx>
    </c:plotArea>
    <c:plotVisOnly val="1"/>
    <c:dispBlanksAs val="zero"/>
    <c:showDLblsOverMax val="1"/>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autoTitleDeleted val="1"/>
    <c:plotArea>
      <c:layout/>
      <c:barChart>
        <c:barDir val="col"/>
        <c:grouping val="clustered"/>
        <c:varyColors val="1"/>
        <c:ser>
          <c:idx val="0"/>
          <c:order val="0"/>
          <c:spPr>
            <a:solidFill>
              <a:srgbClr val="4684EE"/>
            </a:solidFill>
          </c:spPr>
          <c:invertIfNegative val="1"/>
          <c:cat>
            <c:multiLvlStrRef>
              <c:f>'SNA Metrics'!$K$2:$K$45</c:f>
            </c:multiLvlStrRef>
          </c:cat>
          <c:val>
            <c:numRef>
              <c:f>'SNA Metrics'!$L$2:$L$45</c:f>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41192192"/>
        <c:axId val="141198464"/>
      </c:barChart>
      <c:catAx>
        <c:axId val="141192192"/>
        <c:scaling>
          <c:orientation val="minMax"/>
        </c:scaling>
        <c:delete val="1"/>
        <c:axPos val="b"/>
        <c:title>
          <c:tx>
            <c:rich>
              <a:bodyPr/>
              <a:lstStyle/>
              <a:p>
                <a:pPr>
                  <a:defRPr/>
                </a:pPr>
                <a:r>
                  <a:t>In-Degree</a:t>
                </a:r>
              </a:p>
            </c:rich>
          </c:tx>
          <c:overlay val="0"/>
        </c:title>
        <c:majorTickMark val="cross"/>
        <c:minorTickMark val="cross"/>
        <c:tickLblPos val="nextTo"/>
        <c:crossAx val="141198464"/>
        <c:crosses val="autoZero"/>
        <c:auto val="1"/>
        <c:lblAlgn val="ctr"/>
        <c:lblOffset val="100"/>
        <c:noMultiLvlLbl val="1"/>
      </c:catAx>
      <c:valAx>
        <c:axId val="141198464"/>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192192"/>
        <c:crosses val="autoZero"/>
        <c:crossBetween val="between"/>
      </c:valAx>
    </c:plotArea>
    <c:plotVisOnly val="1"/>
    <c:dispBlanksAs val="zero"/>
    <c:showDLblsOverMax val="1"/>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1"/>
  <c:lang val="en-CA"/>
  <c:roundedCorners val="1"/>
  <c:style val="2"/>
  <c:chart>
    <c:autoTitleDeleted val="1"/>
    <c:plotArea>
      <c:layout/>
      <c:barChart>
        <c:barDir val="col"/>
        <c:grouping val="clustered"/>
        <c:varyColors val="1"/>
        <c:dLbls>
          <c:showLegendKey val="0"/>
          <c:showVal val="0"/>
          <c:showCatName val="0"/>
          <c:showSerName val="0"/>
          <c:showPercent val="0"/>
          <c:showBubbleSize val="0"/>
        </c:dLbls>
        <c:gapWidth val="150"/>
        <c:axId val="141207808"/>
        <c:axId val="141222272"/>
      </c:barChart>
      <c:catAx>
        <c:axId val="141207808"/>
        <c:scaling>
          <c:orientation val="minMax"/>
        </c:scaling>
        <c:delete val="1"/>
        <c:axPos val="b"/>
        <c:title>
          <c:tx>
            <c:rich>
              <a:bodyPr/>
              <a:lstStyle/>
              <a:p>
                <a:pPr>
                  <a:defRPr/>
                </a:pPr>
                <a:r>
                  <a:t>Closeness Centrality</a:t>
                </a:r>
              </a:p>
            </c:rich>
          </c:tx>
          <c:overlay val="0"/>
        </c:title>
        <c:majorTickMark val="cross"/>
        <c:minorTickMark val="cross"/>
        <c:tickLblPos val="nextTo"/>
        <c:crossAx val="141222272"/>
        <c:crosses val="autoZero"/>
        <c:auto val="1"/>
        <c:lblAlgn val="ctr"/>
        <c:lblOffset val="100"/>
        <c:noMultiLvlLbl val="1"/>
      </c:catAx>
      <c:valAx>
        <c:axId val="141222272"/>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207808"/>
        <c:crosses val="autoZero"/>
        <c:crossBetween val="between"/>
      </c:valAx>
    </c:plotArea>
    <c:plotVisOnly val="1"/>
    <c:dispBlanksAs val="zero"/>
    <c:showDLblsOverMax val="1"/>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autoTitleDeleted val="1"/>
    <c:plotArea>
      <c:layout/>
      <c:barChart>
        <c:barDir val="col"/>
        <c:grouping val="clustered"/>
        <c:varyColors val="1"/>
        <c:ser>
          <c:idx val="0"/>
          <c:order val="0"/>
          <c:spPr>
            <a:solidFill>
              <a:srgbClr val="4684EE"/>
            </a:solidFill>
          </c:spPr>
          <c:invertIfNegative val="1"/>
          <c:cat>
            <c:multiLvlStrRef>
              <c:f>'SNA Metrics'!$U$2:$U$45</c:f>
            </c:multiLvlStrRef>
          </c:cat>
          <c:val>
            <c:numRef>
              <c:f>'SNA Metrics'!$V$2:$V$45</c:f>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41246848"/>
        <c:axId val="141248768"/>
      </c:barChart>
      <c:catAx>
        <c:axId val="141246848"/>
        <c:scaling>
          <c:orientation val="minMax"/>
        </c:scaling>
        <c:delete val="1"/>
        <c:axPos val="b"/>
        <c:title>
          <c:tx>
            <c:rich>
              <a:bodyPr/>
              <a:lstStyle/>
              <a:p>
                <a:pPr>
                  <a:defRPr/>
                </a:pPr>
                <a:r>
                  <a:t>PageRank</a:t>
                </a:r>
              </a:p>
            </c:rich>
          </c:tx>
          <c:overlay val="0"/>
        </c:title>
        <c:majorTickMark val="cross"/>
        <c:minorTickMark val="cross"/>
        <c:tickLblPos val="nextTo"/>
        <c:crossAx val="141248768"/>
        <c:crosses val="autoZero"/>
        <c:auto val="1"/>
        <c:lblAlgn val="ctr"/>
        <c:lblOffset val="100"/>
        <c:noMultiLvlLbl val="1"/>
      </c:catAx>
      <c:valAx>
        <c:axId val="141248768"/>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246848"/>
        <c:crosses val="autoZero"/>
        <c:crossBetween val="between"/>
      </c:valAx>
    </c:plotArea>
    <c:plotVisOnly val="1"/>
    <c:dispBlanksAs val="zero"/>
    <c:showDLblsOverMax val="1"/>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1"/>
  <c:lang val="en-CA"/>
  <c:roundedCorners val="1"/>
  <c:style val="2"/>
  <c:chart>
    <c:autoTitleDeleted val="1"/>
    <c:plotArea>
      <c:layout/>
      <c:barChart>
        <c:barDir val="col"/>
        <c:grouping val="clustered"/>
        <c:varyColors val="1"/>
        <c:dLbls>
          <c:showLegendKey val="0"/>
          <c:showVal val="0"/>
          <c:showCatName val="0"/>
          <c:showSerName val="0"/>
          <c:showPercent val="0"/>
          <c:showBubbleSize val="0"/>
        </c:dLbls>
        <c:gapWidth val="150"/>
        <c:axId val="141263616"/>
        <c:axId val="141265536"/>
      </c:barChart>
      <c:catAx>
        <c:axId val="141263616"/>
        <c:scaling>
          <c:orientation val="minMax"/>
        </c:scaling>
        <c:delete val="1"/>
        <c:axPos val="b"/>
        <c:title>
          <c:tx>
            <c:rich>
              <a:bodyPr/>
              <a:lstStyle/>
              <a:p>
                <a:pPr>
                  <a:defRPr/>
                </a:pPr>
                <a:r>
                  <a:t>Clustering Coefficient</a:t>
                </a:r>
              </a:p>
            </c:rich>
          </c:tx>
          <c:overlay val="0"/>
        </c:title>
        <c:majorTickMark val="cross"/>
        <c:minorTickMark val="cross"/>
        <c:tickLblPos val="nextTo"/>
        <c:crossAx val="141265536"/>
        <c:crosses val="autoZero"/>
        <c:auto val="1"/>
        <c:lblAlgn val="ctr"/>
        <c:lblOffset val="100"/>
        <c:noMultiLvlLbl val="1"/>
      </c:catAx>
      <c:valAx>
        <c:axId val="141265536"/>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263616"/>
        <c:crosses val="autoZero"/>
        <c:crossBetween val="between"/>
      </c:valAx>
    </c:plotArea>
    <c:plotVisOnly val="1"/>
    <c:dispBlanksAs val="zero"/>
    <c:showDLblsOverMax val="1"/>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autoTitleDeleted val="1"/>
    <c:plotArea>
      <c:layout/>
      <c:barChart>
        <c:barDir val="col"/>
        <c:grouping val="clustered"/>
        <c:varyColors val="1"/>
        <c:ser>
          <c:idx val="0"/>
          <c:order val="0"/>
          <c:spPr>
            <a:solidFill>
              <a:srgbClr val="4684EE"/>
            </a:solidFill>
          </c:spPr>
          <c:invertIfNegative val="1"/>
          <c:cat>
            <c:multiLvlStrRef>
              <c:f>'SNA Metrics'!$S$2:$S$45</c:f>
            </c:multiLvlStrRef>
          </c:cat>
          <c:val>
            <c:numRef>
              <c:f>'SNA Metrics'!$T$2:$T$45</c:f>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41367552"/>
        <c:axId val="141369728"/>
      </c:barChart>
      <c:catAx>
        <c:axId val="141367552"/>
        <c:scaling>
          <c:orientation val="minMax"/>
        </c:scaling>
        <c:delete val="1"/>
        <c:axPos val="b"/>
        <c:title>
          <c:tx>
            <c:rich>
              <a:bodyPr/>
              <a:lstStyle/>
              <a:p>
                <a:pPr>
                  <a:defRPr/>
                </a:pPr>
                <a:r>
                  <a:t>Eigenvector Centrality</a:t>
                </a:r>
              </a:p>
            </c:rich>
          </c:tx>
          <c:overlay val="0"/>
        </c:title>
        <c:majorTickMark val="cross"/>
        <c:minorTickMark val="cross"/>
        <c:tickLblPos val="nextTo"/>
        <c:crossAx val="141369728"/>
        <c:crosses val="autoZero"/>
        <c:auto val="1"/>
        <c:lblAlgn val="ctr"/>
        <c:lblOffset val="100"/>
        <c:noMultiLvlLbl val="1"/>
      </c:catAx>
      <c:valAx>
        <c:axId val="141369728"/>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367552"/>
        <c:crosses val="autoZero"/>
        <c:crossBetween val="between"/>
      </c:valAx>
    </c:plotArea>
    <c:plotVisOnly val="1"/>
    <c:dispBlanksAs val="zero"/>
    <c:showDLblsOverMax val="1"/>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autoTitleDeleted val="1"/>
    <c:plotArea>
      <c:layout/>
      <c:barChart>
        <c:barDir val="col"/>
        <c:grouping val="clustered"/>
        <c:varyColors val="1"/>
        <c:ser>
          <c:idx val="0"/>
          <c:order val="0"/>
          <c:spPr>
            <a:solidFill>
              <a:srgbClr val="4684EE"/>
            </a:solidFill>
          </c:spPr>
          <c:invertIfNegative val="1"/>
          <c:cat>
            <c:multiLvlStrRef>
              <c:f>'SNA Metrics'!$M$2:$M$45</c:f>
            </c:multiLvlStrRef>
          </c:cat>
          <c:val>
            <c:numRef>
              <c:f>'SNA Metrics'!$N$2:$N$45</c:f>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41389824"/>
        <c:axId val="141391744"/>
      </c:barChart>
      <c:catAx>
        <c:axId val="141389824"/>
        <c:scaling>
          <c:orientation val="minMax"/>
        </c:scaling>
        <c:delete val="1"/>
        <c:axPos val="b"/>
        <c:title>
          <c:tx>
            <c:rich>
              <a:bodyPr/>
              <a:lstStyle/>
              <a:p>
                <a:pPr>
                  <a:defRPr/>
                </a:pPr>
                <a:r>
                  <a:t>Out-Degree</a:t>
                </a:r>
              </a:p>
            </c:rich>
          </c:tx>
          <c:overlay val="0"/>
        </c:title>
        <c:majorTickMark val="cross"/>
        <c:minorTickMark val="cross"/>
        <c:tickLblPos val="nextTo"/>
        <c:crossAx val="141391744"/>
        <c:crosses val="autoZero"/>
        <c:auto val="1"/>
        <c:lblAlgn val="ctr"/>
        <c:lblOffset val="100"/>
        <c:noMultiLvlLbl val="1"/>
      </c:catAx>
      <c:valAx>
        <c:axId val="141391744"/>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389824"/>
        <c:crosses val="autoZero"/>
        <c:crossBetween val="between"/>
      </c:valAx>
    </c:plotArea>
    <c:plotVisOnly val="1"/>
    <c:dispBlanksAs val="zero"/>
    <c:showDLblsOverMax val="1"/>
  </c:chart>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CA"/>
  <c:roundedCorners val="1"/>
  <c:style val="2"/>
  <c:chart>
    <c:autoTitleDeleted val="1"/>
    <c:plotArea>
      <c:layout/>
      <c:barChart>
        <c:barDir val="col"/>
        <c:grouping val="clustered"/>
        <c:varyColors val="1"/>
        <c:ser>
          <c:idx val="0"/>
          <c:order val="0"/>
          <c:spPr>
            <a:solidFill>
              <a:srgbClr val="4684EE"/>
            </a:solidFill>
          </c:spPr>
          <c:invertIfNegative val="1"/>
          <c:cat>
            <c:multiLvlStrRef>
              <c:f>'SNA Metrics'!$I$2:$I$45</c:f>
            </c:multiLvlStrRef>
          </c:cat>
          <c:val>
            <c:numRef>
              <c:f>'SNA Metrics'!$J$2:$J$45</c:f>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141755520"/>
        <c:axId val="141757440"/>
      </c:barChart>
      <c:catAx>
        <c:axId val="141755520"/>
        <c:scaling>
          <c:orientation val="minMax"/>
        </c:scaling>
        <c:delete val="1"/>
        <c:axPos val="b"/>
        <c:title>
          <c:tx>
            <c:rich>
              <a:bodyPr/>
              <a:lstStyle/>
              <a:p>
                <a:pPr>
                  <a:defRPr/>
                </a:pPr>
                <a:r>
                  <a:t>Degree</a:t>
                </a:r>
              </a:p>
            </c:rich>
          </c:tx>
          <c:overlay val="0"/>
        </c:title>
        <c:majorTickMark val="cross"/>
        <c:minorTickMark val="cross"/>
        <c:tickLblPos val="nextTo"/>
        <c:crossAx val="141757440"/>
        <c:crosses val="autoZero"/>
        <c:auto val="1"/>
        <c:lblAlgn val="ctr"/>
        <c:lblOffset val="100"/>
        <c:noMultiLvlLbl val="1"/>
      </c:catAx>
      <c:valAx>
        <c:axId val="141757440"/>
        <c:scaling>
          <c:orientation val="minMax"/>
        </c:scaling>
        <c:delete val="0"/>
        <c:axPos val="l"/>
        <c:majorGridlines/>
        <c:title>
          <c:tx>
            <c:rich>
              <a:bodyPr/>
              <a:lstStyle/>
              <a:p>
                <a:pPr>
                  <a:defRPr/>
                </a:pPr>
                <a:r>
                  <a:t>Frequency</a:t>
                </a:r>
              </a:p>
            </c:rich>
          </c:tx>
          <c:overlay val="0"/>
        </c:title>
        <c:numFmt formatCode="General" sourceLinked="1"/>
        <c:majorTickMark val="cross"/>
        <c:minorTickMark val="cross"/>
        <c:tickLblPos val="nextTo"/>
        <c:spPr>
          <a:ln w="47625">
            <a:noFill/>
          </a:ln>
        </c:spPr>
        <c:txPr>
          <a:bodyPr/>
          <a:lstStyle/>
          <a:p>
            <a:pPr>
              <a:defRPr/>
            </a:pPr>
            <a:endParaRPr lang="en-US"/>
          </a:p>
        </c:txPr>
        <c:crossAx val="141755520"/>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8" Type="http://schemas.openxmlformats.org/officeDocument/2006/relationships/chart" Target="../charts/chart10.xml"/><Relationship Id="rId3" Type="http://schemas.openxmlformats.org/officeDocument/2006/relationships/chart" Target="../charts/chart5.xml"/><Relationship Id="rId7" Type="http://schemas.openxmlformats.org/officeDocument/2006/relationships/chart" Target="../charts/chart9.xml"/><Relationship Id="rId2" Type="http://schemas.openxmlformats.org/officeDocument/2006/relationships/chart" Target="../charts/chart4.xml"/><Relationship Id="rId1" Type="http://schemas.openxmlformats.org/officeDocument/2006/relationships/chart" Target="../charts/chart3.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oneCellAnchor>
    <xdr:from>
      <xdr:col>0</xdr:col>
      <xdr:colOff>361950</xdr:colOff>
      <xdr:row>4</xdr:row>
      <xdr:rowOff>447675</xdr:rowOff>
    </xdr:from>
    <xdr:ext cx="3800475" cy="2714625"/>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0</xdr:col>
      <xdr:colOff>371475</xdr:colOff>
      <xdr:row>21</xdr:row>
      <xdr:rowOff>371475</xdr:rowOff>
    </xdr:from>
    <xdr:ext cx="4724400" cy="3486150"/>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3</xdr:col>
      <xdr:colOff>390525</xdr:colOff>
      <xdr:row>40</xdr:row>
      <xdr:rowOff>390525</xdr:rowOff>
    </xdr:from>
    <xdr:ext cx="3790950" cy="1476375"/>
    <xdr:graphicFrame macro="">
      <xdr:nvGraphicFramePr>
        <xdr:cNvPr id="3"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3</xdr:col>
      <xdr:colOff>381000</xdr:colOff>
      <xdr:row>14</xdr:row>
      <xdr:rowOff>409575</xdr:rowOff>
    </xdr:from>
    <xdr:ext cx="3790950" cy="1476375"/>
    <xdr:graphicFrame macro="">
      <xdr:nvGraphicFramePr>
        <xdr:cNvPr id="4"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0</xdr:col>
      <xdr:colOff>9525</xdr:colOff>
      <xdr:row>81</xdr:row>
      <xdr:rowOff>19050</xdr:rowOff>
    </xdr:from>
    <xdr:ext cx="3790950" cy="1476375"/>
    <xdr:graphicFrame macro="">
      <xdr:nvGraphicFramePr>
        <xdr:cNvPr id="5"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oneCellAnchor>
  <xdr:oneCellAnchor>
    <xdr:from>
      <xdr:col>3</xdr:col>
      <xdr:colOff>381000</xdr:colOff>
      <xdr:row>66</xdr:row>
      <xdr:rowOff>390525</xdr:rowOff>
    </xdr:from>
    <xdr:ext cx="3790950" cy="1476375"/>
    <xdr:graphicFrame macro="">
      <xdr:nvGraphicFramePr>
        <xdr:cNvPr id="6" name="Chart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oneCellAnchor>
  <xdr:oneCellAnchor>
    <xdr:from>
      <xdr:col>0</xdr:col>
      <xdr:colOff>0</xdr:colOff>
      <xdr:row>82</xdr:row>
      <xdr:rowOff>9525</xdr:rowOff>
    </xdr:from>
    <xdr:ext cx="3790950" cy="1476375"/>
    <xdr:graphicFrame macro="">
      <xdr:nvGraphicFramePr>
        <xdr:cNvPr id="7" name="Chart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fLocksWithSheet="0"/>
  </xdr:oneCellAnchor>
  <xdr:oneCellAnchor>
    <xdr:from>
      <xdr:col>3</xdr:col>
      <xdr:colOff>381000</xdr:colOff>
      <xdr:row>53</xdr:row>
      <xdr:rowOff>390525</xdr:rowOff>
    </xdr:from>
    <xdr:ext cx="3790950" cy="1476375"/>
    <xdr:graphicFrame macro="">
      <xdr:nvGraphicFramePr>
        <xdr:cNvPr id="8" name="Chart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fLocksWithSheet="0"/>
  </xdr:oneCellAnchor>
  <xdr:oneCellAnchor>
    <xdr:from>
      <xdr:col>3</xdr:col>
      <xdr:colOff>400050</xdr:colOff>
      <xdr:row>27</xdr:row>
      <xdr:rowOff>390525</xdr:rowOff>
    </xdr:from>
    <xdr:ext cx="3790950" cy="1476375"/>
    <xdr:graphicFrame macro="">
      <xdr:nvGraphicFramePr>
        <xdr:cNvPr id="9" name="Chart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fLocksWithSheet="0"/>
  </xdr:oneCellAnchor>
  <xdr:oneCellAnchor>
    <xdr:from>
      <xdr:col>0</xdr:col>
      <xdr:colOff>4191000</xdr:colOff>
      <xdr:row>1</xdr:row>
      <xdr:rowOff>752475</xdr:rowOff>
    </xdr:from>
    <xdr:ext cx="3790950" cy="1476375"/>
    <xdr:graphicFrame macro="">
      <xdr:nvGraphicFramePr>
        <xdr:cNvPr id="10" name="Chart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38100</xdr:colOff>
      <xdr:row>58</xdr:row>
      <xdr:rowOff>133350</xdr:rowOff>
    </xdr:to>
    <xdr:sp macro="" textlink="">
      <xdr:nvSpPr>
        <xdr:cNvPr id="1026" name="Rectangle 2" hidden="1"/>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Chris Conley" refreshedDate="41690.786197222224" createdVersion="4" refreshedVersion="4" minRefreshableVersion="3" recordCount="1320">
  <cacheSource type="worksheet">
    <worksheetSource ref="A1:X1048576" sheet="Archive"/>
  </cacheSource>
  <cacheFields count="24">
    <cacheField name="Tweet Order (1 = oldest, 1313 = newest)" numFmtId="0">
      <sharedItems containsString="0" containsBlank="1" containsNumber="1" containsInteger="1" minValue="1" maxValue="1318"/>
    </cacheField>
    <cacheField name="id_str" numFmtId="0">
      <sharedItems containsBlank="1"/>
    </cacheField>
    <cacheField name="from_user" numFmtId="0">
      <sharedItems containsBlank="1"/>
    </cacheField>
    <cacheField name="text" numFmtId="0">
      <sharedItems containsBlank="1" count="976">
        <s v="#OERS14  check out Logan LaPlante- hackschooling. &quot;I hack my education &quot;  http://t.co/pSlqeokEX3"/>
        <s v="#OERS14  Don Tapscott. Interesting idea ... teachers as curators of knowledge, preparing materials for interaction. http://t.co/y2YW9fW7It"/>
        <s v="#OERS14  Impact of parent occupation on student performance is variable on a global scale. http://t.co/2IABmapFZ4"/>
        <s v="#OERS14 (@ Toronto Marriott Downtown Eaton Centre - @marriottintl) http://t.co/SbCdr28yWb"/>
        <s v="#OERS14 : Francesco Avvisati,OECD, challenges us to perform a PISA math question re. revolving doors. http://t.co/uTNS16a2is"/>
        <s v="#oers14 @drcathybruce Have you seen first peer reviewed video journal? Let's make K-12 Ed research version! http://t.co/FNq5aTkrOK"/>
        <s v="#oers14 a 13 year old is hacking his education http://t.co/ks8tlCEbok"/>
        <s v="#oers14 Carol Campbell &amp;amp;Katrina Pollack talking about KNAER agreement of 3 jurisdictions. Supports 44 projects http://t.co/kHaMZ9jmMl"/>
        <s v="#OERS14 Check out the First Lego League website http://t.co/auMv9LikKo - getting kids excited about science and technology"/>
        <s v="#OERS14 day 2 (@ Toronto Marriott Downtown Eaton Centre - @marriottintl w/ 3 others) http://t.co/T8corpDFme"/>
        <s v="#OERS14 Dr. Elliott-Johns Perspectives on Transitions in Schooling aand Instructional Practice- Nipissing University http://t.co/pjVbNA662P"/>
        <s v="#OERS14 Good morning - beginning on schedule http://t.co/nuxcuMatyo"/>
        <s v="#OERS14 http://t.co/rRh5nb6cJ0 learning about problem based learning"/>
        <s v="#oers14 Joan Green now moderating panel. What energizes us? This symposium is the 'eHarmony of research' http://t.co/WUJMctzQZu"/>
        <s v="#OERS14 KNAER plenary talk @DrKatinaPollock and @CarolCampbell4 http://t.co/IuRFqXJiDX"/>
        <s v="#OERS14 Luke &amp;amp; Phillips: key issues in Australian Indigenous education. http://t.co/zYhQaYgcJh"/>
        <s v="#OERS14 RT @KNAER_RECRAE: Explore resources made by our projects, something for everyone http://t.co/FP9LeCIITW http://t.co/JVGcMN3yJb”"/>
        <s v="#OERS14 Smart classrooms: Orchestrating activity sequences and student interactions. http://t.co/ayC8lZcV08"/>
        <s v="#oers14 Students working for pay can have negative effect on tests. http://t.co/20vmJfKRt6"/>
        <s v="#OERS14 this week! http://t.co/CWIf7knjFu Stay tuned for live updates &amp;amp; maybe even some photos @DrKatinaPollock @ShastaCH @CarolCampbell4"/>
        <s v="#OERS14 Untrained white teachers can perpetrate racist discourse: we need to listen to this re. our FNMI policy. http://t.co/yqhhB5WhB3"/>
        <s v="#OERS14,day 2 (@ Toronto Marriott Downtown Eaton Centre - @marriottintl) http://t.co/hbITrwqKaQ"/>
        <s v="#oise #UofT is at Ontario Education Research Symposium #OERS14 Say hello to us! @OISENews @UofTNews http://t.co/7Oe334jzg4"/>
        <s v="@ACooperKMb This is fabulous! Love innovative way 2 share research. #oers14 http://t.co/85I6SoT1UP  #sd36learn http://t.co/0L2UHzL9Nk"/>
        <s v="@AndrewKwiecien I assume you are familiar with this...? http://t.co/BX4LzwXn3J #oers14"/>
        <s v="@KNAER_RECRAE facilitates the development &amp;amp; dissemination of advanced knowledge in applied education research http://t.co/MS5x9hxiGF #OERS14"/>
        <s v="@KNAER_RECRAE team at #oers14 @OISENews @westernu @ShastaCH @DrKatinaPollock http://t.co/KsM1D3l5Kw"/>
        <s v="@KNAER_RECRAE update: interested in learning about how you use and apply research knowledge! #oers14 http://t.co/So2kKllmZ6"/>
        <s v="@KNAER_RECRAE update: now in 4th year, 44 projects, 150 partnerships, over 170 different #KMb outputs! #oers14 http://t.co/cgT8GhFqxG"/>
        <s v="@MGrantORION  at our booth. We will be here all of tomorrow and the day after ! #OERS14 http://t.co/gbbUISGTHI"/>
        <s v="@RCDSB SWST Anne George giving table response on key mssg for educators on how to access and apply research. #OERS14 http://t.co/TNNUfqAnaO"/>
        <s v="@ResearchChat Thanks for sharing: KNAER online: http://t.co/G7E9bUAXeg  #OERS14 #sd36learn"/>
        <s v="@ShastaCH &amp;amp; Kelly Bairos in action at @KNAER_RECRAE workshop #oers14 evidence-informed policy &amp;amp; practice &amp;amp; #KMb http://t.co/zkLCs91vAD"/>
        <s v="@ShastaCH i think you will enjoy this read http://t.co/iNDG2STuVZ from the @researchimpact  wordpress blog! #OERS14 #KMb"/>
        <s v="@TCDSB #OERS14  with Dr. Elliott-Johns, Perspectives on Transitions in Schooling and Instructional Practice http://t.co/eUKGUOdp6N"/>
        <s v="@TVDSB_RandA FNMI poster at #OERS14 http://t.co/XghsY1kfUr"/>
        <s v="@TVDSB_RandA Safe Schools poster at #OERS14 http://t.co/bURncs78xA"/>
        <s v="“@Katie_M_Ritter: A5: @kathyschrock's SAMR resources are awesome! http://t.co/1az0s5gdQF  #1to1techat” #eu530 #oers14 #wlumih"/>
        <s v="“@ResearchChat: Today at #OERS14 123 people 715 tweets and shared 170 links.” Now 716 tweets &amp;amp; link 171 math research http://t.co/viXs5qOe6z"/>
        <s v="“@TeachersApps:Tech can be very stressful for educators that aren’t familiar with it http://t.co/8xEl7E5e6l  http://t.co/ynJqQZW3H6 #oers14"/>
        <s v="2013 First Lego League Challenge &quot;Nature's Fury&quot;: http://t.co/KbeCgzVVaK #OERS14"/>
        <s v="3) what should I do - if the action requires additional training or special purchases it will be set aside http://t.co/Yy9AkQeVef #OERS14"/>
        <s v="40 minutes in and I've a bag of teaching resources and research info! #oers14 http://t.co/8VxEAcE6L2"/>
        <s v="A shoutout to the #OERS14 Crowd..know a leader in 21st cent. learning? Nominations @ORIONNetwork awards are open http://t.co/aiE1VeJIBx"/>
        <s v="A shoutout to the #OERS14 Crowd..know a leader in 21st cent. learning? Nominations @ORIONNetwork awards are open http://t.co/F9Xoz2aPw8"/>
        <s v="Additional PISA analysis and reporting for 2012: http://t.co/QWLymEVrbB #OERS14 #ResearchChat"/>
        <s v="Amazing work! http://t.co/yx6y7q5oh7 #OERS14"/>
        <s v="Are you at #OERS14 today? Drop by our booth with @O3atORION &amp;amp; @MGrantORION to say hello! http://t.co/0mUZkGDuSW"/>
        <s v="Artists commissioned to help show research data working with students on math #oers14 George  Gadanisdis http://t.co/1yzvbTyoB3"/>
        <s v="As of the break this morning there have been 364 tweets.   An archive can be found here: http://t.co/0vOI9BYwfw  #OERS14 #ResearchChat"/>
        <s v="Attributes of Smart Classrooms #oers14 http://t.co/FmN1jThTRg"/>
        <s v="Check out #OERS14 log of tweets (updated every hour) available here:  http://t.co/fzllbWWkOl #ResearchChat #learningoutcomes"/>
        <s v="Collaborative wisdom website http://t.co/AW3dnx6JZL introduced promoting collaboration between school boards and universities #OERS14"/>
        <s v="Come visit our @KNAER_RECRAE display at #OERS14 #KMb resources! @OISENews @westernu http://t.co/rHeC0ADVuu"/>
        <s v="Complete 2012 PISA Data sets: http://t.co/okaj3GeM3T #OERS14 #ResearchChat"/>
        <s v="COPA members at our kiosk @ #OERS14. Have a moment to pop by? Come say hello &amp;amp; take a peek at our resources! http://t.co/lRnlhH5rnM"/>
        <s v="Data User Group poster, stop by and say hi #OERS14 http://t.co/gdNJ9ULSpA"/>
        <s v="Don Tapscott keynote, for the first time, youth are the authority on something really important #oers14 http://t.co/XVnqvk3vD7"/>
        <s v="Don Tapscott, new models of pedagogy #oers14 http://t.co/0Sbc1M03L8"/>
        <s v="Dr. Avvisati reviewing findings of PISA 2012: Evaluating School Systems to Improve Education #oers14 http://t.co/jaVC3ORH61"/>
        <s v="Enjoying Minister Sandals at the Ontario Education Research Symposium #OERS14 http://t.co/5OvjAEhGUS"/>
        <s v="EQAO Research bulletin - Longitudinal study of literacy achievement http://t.co/PfrCDa8g4f #OERS14 #ResearchChat"/>
        <s v="EQAO Research Bulletin - Longitudinal study of mathematics achievement: http://t.co/QulEU2Sz1l #OERS14 #ResearchChat"/>
        <s v="Flipped Classroom wikispace: http://t.co/zyPuBjCRrE  #OERS14"/>
        <s v="For those who attended the #KMb #OERS14 workshop with @KNAER_RECRAE http://t.co/6I5wZByVCt this piece is a nice intro to #KMb by @KMbYork"/>
        <s v="Getting ready for #OERS14 Visit our @KNAER_RECRAE table for info about #KMb for #OntEd @ShastaCH @DrKatinaPollock http://t.co/rhltvth4Fc"/>
        <s v="Getting ready for @KNAER_RECRAE workshop at #OERS14 sharing #KMb tools &amp;amp; strategies http://t.co/iEq6YcJpLR"/>
        <s v="Getting ready! RT @KNAER_RECRAE: We'll be at #OERS14 this week! http://t.co/4PqWWStb7h Stay tuned for live updates @OISENews @westernuEdu”"/>
        <s v="Gold for Canada #OERS14  #notofftopic _x000a_http://t.co/CaJpQEg9Ff"/>
        <s v="Great 21st century learning projects happening in Ontario: http://t.co/jw0YcNI1wL #OERS14 #westernedu"/>
        <s v="Great message from students displayed at #OERS14 http://t.co/BIDaAykJR7"/>
        <s v="Great Work! @KNAER_RECRAE @DrKatinaPollock @CarolCampbell4 @westernuEdu @OISENews #OERS14 http://t.co/YigaizwuSP”"/>
        <s v="Had a blast co-presenting with @dtapscott tonight at #OERS14! http://t.co/mq6P8wGQyC"/>
        <s v="Hello! Hey, new poster! &quot;@CarolCampbell4: #oise #UofT is at #OERS14 Say hello to us!  @UofTNews http://t.co/3hlnymjhzA&quot;"/>
        <s v="Hey @MSAC_ON look what I found at the Ontario Education Research Symposium #oers14 #onedu http://t.co/Gk9OMHonkn"/>
        <s v="Highlights of full-day kindergarten research:  http://t.co/IoA8WpmcVy #OERS14"/>
        <s v="http://t.co/Ow8M4TPWR0 is one solution for helping teachers use pedagogy to teach 21st century skills #edtech #OERS14"/>
        <s v="http://t.co/W4giwwvENr - interesting approach to problem-based learning.  #oers14 http://t.co/oYJ40Flpjf"/>
        <s v="http://t.co/zRDzi3btY8 launched @ #OERS14 - &quot;collaborative wisdom&quot;"/>
        <s v="I have so forgotten how to use this. #OERS14 http://t.co/NPG1AqXfa2"/>
        <s v="Important timely research observations &amp;amp; data analysis at #oers14 Go Canada #WeAreWinter @knaer-recrae http://t.co/wtYfeU7ING"/>
        <s v="It's not all about work! #downtime #oers14 http://t.co/v9ZjT6L9Hi"/>
        <s v="KNAER online: http://t.co/XwySdaifii #OERS14"/>
        <s v="KNAER team at #oers14 @ShastaCH @CarolCampbell4 @DrKatinaPollock http://t.co/CR1fWHCWaU"/>
        <s v="Last day of #OERS14.  So far there have been 883 tweets and 231 links shared.  An archive of tweets and summary here http://t.co/0vOI9BYwfw"/>
        <s v="Link to OECD's  PISA resuts: http://t.co/xyWLSBZ0S2 #OERS14 #ResearchChat"/>
        <s v="Link to People for Education's &quot;Measuring What Matters&quot;  @Anniekidder http://t.co/FuW90QYehd #OERS14 #ResearchChat"/>
        <s v="Link with info (pdf) about the Magellan Project: http://t.co/42D69TVnRK  #OERS14"/>
        <s v="Listening to Education Minister Liz Sandles #OERS14 sharing her passion &quot;teaching math&quot; http://t.co/V8WTC9XEzy"/>
        <s v="Look at our partnerships! @DrKatinaPollock @CarolCampbell4 @westernuEdu @OISENews #OERS14 http://t.co/v8Gq4djTs8"/>
        <s v="Looking for education resources in French on various subjects? Check out http://t.co/zlnPXIMNlH #oers14 @OISENews @westernuEdu"/>
        <s v="Looking forward to #OERS14.   A log of tweets (updated every hour) is available here:  http://t.co/0vOI9BYwfw #ResearchChat"/>
        <s v="Looking forward to RT @KNAER_RECRAE #OERS14 this week! http://t.co/4PqWWStb7h Updates from @DrKatinaPollock @ShastaCH @CarolCampbell4 #onted"/>
        <s v="Loving the comments about @colwiz at #OERS14; feel free to contact me if you want more info! http://t.co/bTHkyLn6mi"/>
        <s v="Maker Kids website: http://t.co/aUf7TCMtm8 and here's another one with a system for rewards:  DIY http://t.co/Nn73hBtX8H  #OERS14"/>
        <s v="Min of Ed Liz Sandals at research symposium #oers14 says we can't rely on belief and opinion but rather evidence. http://t.co/iYl1jO4UTM"/>
        <s v="Minister Sandals &quot;research has played an important role &amp;amp; will be instrumental in our journey forward&quot; #OERS14 #OntEd http://t.co/Pvv6Dl3TOc"/>
        <s v="Moment of Pride - Eganville DPS and RCDSB Team at Ontario Research Symposium - Pedagogical Documentation! #OERS14 http://t.co/7Clc88HQrj"/>
        <s v="New collaboration platform being introduced called colwiz -  collective wisdom at http://www.colwiz,com #OERS14"/>
        <s v="New PISA report showing how parents’ occupations have an impact on student performance http://t.co/a3YCvb1d2V #OERS14"/>
        <s v="Nutley et al (2013) &quot;What counts as good evidence?&quot;: http://t.co/ZpE5TZ3Vkf #OERS14"/>
        <s v="Nutley et al (2013) Matrix of evidence to address various aspects of ‘does this work?’ #OERS14 http://t.co/PaNMSEbCQi"/>
        <s v="Off to pick up LA wifey..after an amazing day at #OERS14 (@ Warden Subway Station) http://t.co/26dARb9jaP"/>
        <s v="One week to #OERS14 .. Back in conference mode soon. (@ Ontario Research and Innovation Optical Network ( ORION )) http://t.co/Su9nq3WV6y"/>
        <s v="PISA &quot;Let's Read Them a Story&quot;: How parents' involvement in their child's education impacts proficiency http://t.co/0fCW14LYLQ … #OERS14"/>
        <s v="PISA results and parental occupation: http://t.co/7bysR9LJnB #OERS14 #ResearchChat"/>
        <s v="Prodigy game - Math RPG built on Ontario math curriculum and EQAO http://t.co/nnFgZH7Boz did I mention it is free? #OERS14"/>
        <s v="RT @_DrDi: http://t.co/zRDzi3btY8 launched @ #OERS14 - &quot;collaborative wisdom&quot;"/>
        <s v="RT @abbaspeaks: #OERS14 (@ Toronto Marriott Downtown Eaton Centre - @marriottintl) http://t.co/SbCdr28yWb"/>
        <s v="RT @abbaspeaks: A shoutout to the #OERS14 Crowd..know a leader in 21st cent. learning? Nominations @ORIONNetwork awards are open http://t.c…"/>
        <s v="RT @abbaspeaks: One week to #OERS14 .. Back in conference mode soon. (@ Ontario Research and Innovation Optical Network ( ORION )) http://t…"/>
        <s v="RT @ACooperKMb: Artists commissioned to help show research data working with students on math #oers14 George  Gadanisdis http://t.co/1yzvbT…"/>
        <s v="RT @ACooperKMb: Great Work! @KNAER_RECRAE @DrKatinaPollock @CarolCampbell4 @westernuEdu @OISENews #OERS14 http://t.co/YigaizwuSP”"/>
        <s v="RT @adrossis: Highlights of full-day kindergarten research:  http://t.co/IoA8WpmcVy #OERS14"/>
        <s v="RT @baird_jess: It's not all about work! #downtime #oers14 http://t.co/v9ZjT6L9Hi"/>
        <s v="RT @CarolCampbell4: #OERS14  @KNAER_RECRAE: Explore resources made by our projects http://t.co/oNm3dfhonX http://t.co/WCiWGYkZlm"/>
        <s v="RT @CarolCampbell4: @KNAER_RECRAE team at #oers14 @OISENews @westernu @ShastaCH @DrKatinaPollock http://t.co/KsM1D3l5Kw"/>
        <s v="RT @CarolCampbell4: @ShastaCH &amp;amp; Kelly Bairos in action at @KNAER_RECRAE workshop #oers14 evidence-informed policy &amp;amp; practice &amp;amp; #KMb http://…"/>
        <s v="RT @CarolCampbell4: Come visit our @KNAER_RECRAE display at #OERS14 #KMb resources! @OISENews @westernu http://t.co/rHeC0ADVuu"/>
        <s v="RT @CarolCampbell4: Getting ready for #OERS14 Visit our @KNAER_RECRAE table for info about #KMb for #OntEd @ShastaCH @DrKatinaPollock http:…"/>
        <s v="RT @CarolCampbell4: Getting ready for @KNAER_RECRAE workshop at #OERS14 sharing #KMb tools &amp;amp; strategies http://t.co/iEq6YcJpLR"/>
        <s v="RT @CarolCampbell4: Getting ready! RT @KNAER_RECRAE: We'll be at #OERS14 this week! http://t.co/4PqWWStb7h Stay tuned for live updates @OIS…"/>
        <s v="RT @CarolCampbell4: Important timely research observations &amp;amp; data analysis at #oers14 Go Canada #WeAreWinter @knaer-recrae http://t.co/wtYf…"/>
        <s v="RT @CarolCampbell4: Looking forward to RT @KNAER_RECRAE #OERS14 this week! http://t.co/4PqWWStb7h Updates from @DrKatinaPollock @ShastaCH @…"/>
        <s v="RT @dberrill: #OERS14 Smart classrooms: Orchestrating activity sequences and student interactions. http://t.co/ayC8lZcV08"/>
        <s v="RT @emoyer2009: #OERS14 http://t.co/rRh5nb6cJ0 learning about problem based learning"/>
        <s v="RT @GerriGershon: #oers14 Carol Campbell &amp;amp;Katrina Pollack talking about KNAER agreement of 3 jurisdictions. Supports 44 projects http://t.c…"/>
        <s v="RT @GerriGershon: #oers14 Joan Green now moderating panel. What energizes us? This symposium is the 'eHarmony of research' http://t.co/WUJM…"/>
        <s v="RT @GerriGershon: Min of Ed Liz Sandals at research symposium #oers14 says we can't rely on belief and opinion but rather evidence. http://…"/>
        <s v="RT @GerriGershon: RT @shelleylaskin: New collaborative website &quot;COLWIZ&quot; standing for collective wisdom launched as tool http://t.co/4YH7Ac1…"/>
        <s v="RT @giannahelling: #OERS14 Good morning - beginning on schedule http://t.co/nuxcuMatyo"/>
        <s v="RT @KNAER_RECRAE: #OERS14 KNAER plenary talk @DrKatinaPollock and @CarolCampbell4 http://t.co/IuRFqXJiDX"/>
        <s v="RT @KNAER_RECRAE: #OERS14 this week! http://t.co/CWIf7knjFu Stay tuned for live updates &amp;amp; maybe even some photos @DrKatinaPollock @ShastaCH…"/>
        <s v="RT @KNAER_RECRAE: Attributes of Smart Classrooms #oers14 http://t.co/FmN1jThTRg"/>
        <s v="RT @KNAER_RECRAE: http://t.co/W4giwwvENr - interesting approach to problem-based learning.  #oers14 http://t.co/oYJ40Flpjf"/>
        <s v="RT @KNAER_RECRAE: KNAER team at #oers14 @ShastaCH @CarolCampbell4 @DrKatinaPollock http://t.co/CR1fWHCWaU"/>
        <s v="RT @KNAER_RECRAE: Look at our partnerships! @DrKatinaPollock @CarolCampbell4 @westernuEdu @OISENews #OERS14 http://t.co/v8Gq4djTs8"/>
        <s v="RT @KNAER_RECRAE: Looking for education resources in French on various subjects? Check out http://t.co/zlnPXIMNlH #oers14 @OISENews @wester…"/>
        <s v="RT @KNAER_RECRAE: We'll be at #OERS14 this week! http://t.co/CWIf7knjFu Stay tuned for live updates &amp;amp; maybe even some photos @OISENews @wes…"/>
        <s v="RT @KNAER_RECRAE: We're all set up at #OERS14! Come visit us if you're here http://t.co/MMK3D8JhNK"/>
        <s v="RT @lalandej: #OERS14 Check out the First Lego League website http://t.co/auMv9LikKo - getting kids excited about science and technology"/>
        <s v="RT @LynneCharette: Dr. Avvisati reviewing findings of PISA 2012: Evaluating School Systems to Improve Education #oers14 http://t.co/jaVC3OR…"/>
        <s v="RT @MATHYMOM: New PISA report showing how parents’ occupations have an impact on student performance http://t.co/hP6NNe0sTc #OERS14"/>
        <s v="RT @MindShareLearn: Thanks for sharing! @taniasterling: Check out #OERS14 log of tweets (updated every hour) available here:  http://t.co/7…"/>
        <s v="RT @O3atORION: @MGrantORION  at our booth. We will be here all of tomorrow and the day after ! #OERS14 http://t.co/gbbUISGTHI"/>
        <s v="RT @O3atORION: This has to be a first for giveaways @researchimpact  #OERS14 http://t.co/AO65XGKGKU"/>
        <s v="RT @OhMissAcosta: @KNAER_RECRAE facilitates the development &amp;amp; dissemination of advanced knowledge in applied education research http://t.co…"/>
        <s v="RT @OhMissAcosta: Had a blast co-presenting with @dtapscott tonight at #OERS14! http://t.co/mq6P8wGQyC"/>
        <s v="RT @OhMissAcosta: New PISA report showing how parents’ occupations have an impact on student performance http://t.co/a3YCvb1d2V #OERS14"/>
        <s v="RT @OhMissAcosta: Nutley et al (2013) &quot;What counts as good evidence?&quot;: http://t.co/ZpE5TZ3Vkf #OERS14"/>
        <s v="RT @OhMissAcosta: PISA &quot;Let's Read Them a Story&quot;: How parents' involvement in their child's education impacts proficiency http://t.co/0fCW1…"/>
        <s v="RT @OhMissAcosta: School Board-University Research Exchange (SURE): Platform for researchers, teachers, &amp;amp; admins to collaborate http://t.co…"/>
        <s v="RT @OhMissAcosta: Strong and Smart - Towards a Pedagogy for Emancipation: Education for First Peoples http://t.co/TlCkJxLr1E #OERS14"/>
        <s v="RT @OISENews: Hello! Hey, new poster! &quot;@CarolCampbell4: #oise #UofT is at #OERS14 Say hello to us!  @UofTNews http://t.co/3hlnymjhzA&quot;"/>
        <s v="RT @rchids: “@TeachersApps:Tech can be very stressful for educators that aren’t familiar with it http://t.co/8xEl7E5e6l  http://t.co/ynJqQZ…"/>
        <s v="RT @ResearchChat Looking forward to #OERS14  A log of tweets (updated every hour) is available here: http://t.co/QdRsECdLQa"/>
        <s v="RT @ResearchChat: As of the break this morning there have been 364 tweets.   An archive can be found here: http://t.co/0vOI9BYwfw  #OERS14 …"/>
        <s v="RT @ResearchChat: EQAO Research bulletin - Longitudinal study of literacy achievement http://t.co/PfrCDa8g4f #OERS14 #ResearchChat"/>
        <s v="RT @ResearchChat: EQAO Research Bulletin - Longitudinal study of mathematics achievement: http://t.co/QulEU2Sz1l #OERS14 #ResearchChat"/>
        <s v="RT @ResearchChat: KNAER online: http://t.co/XwySdaifii #OERS14"/>
        <s v="RT @ResearchChat: Link to OECD's  PISA resuts: http://t.co/xyWLSBZ0S2 #OERS14 #ResearchChat"/>
        <s v="RT @ResearchChat: Looking forward to #OERS14.   A log of tweets (updated every hour) is available here:  http://t.co/0vOI9BYwfw #ResearchCh…"/>
        <s v="RT @ResearchChat: PISA results and parental occupation: http://t.co/7bysR9LJnB #OERS14 #ResearchChat"/>
        <s v="RT @ResearchChat: Prodigy game - Math RPG built on Ontario math curriculum and EQAO http://t.co/nnFgZH7Boz did I mention it is free? #OERS14"/>
        <s v="RT @researchimpact: RT @CarolCampbell4: #OERS14  @KNAER_RECRAE: Explore resources made by our projects http://t.co/oNm3dfhonX http://t.co/W…"/>
        <s v="RT @RogerKClarke: Moment of Pride - Eganville DPS and RCDSB Team at Ontario Research Symposium - Pedagogical Documentation! #OERS14 http://…"/>
        <s v="RT @SamKloetstra: Hey @MSAC_ON look what I found at the Ontario Education Research Symposium #oers14 #onedu http://t.co/Gk9OMHonkn"/>
        <s v="RT @Sharon_Drummond: Great message from students displayed at #OERS14 http://t.co/BIDaAykJR7"/>
        <s v="RT @ShastaCH @KNAER_RECRAE update: 4th year, 44 projects, 150 partnerships, over 700 different #KMb outputs! #oers14 http://t.co/Gqoywl7oWf”"/>
        <s v="RT @ShastaCH: @KNAER_RECRAE update: interested in learning about how you use and apply research knowledge! #oers14 http://t.co/So2kKllmZ6"/>
        <s v="RT @ShastaCH: @KNAER_RECRAE update: now in 4th year, 44 projects, 150 partnerships, over 170 different #KMb outputs! #oers14 http://t.co/cg…"/>
        <s v="RT @shelleylaskin: New collaborative website &quot;COLWIZ&quot; standing for collective wisdom launched as tool http://t.co/4YH7Ac1Uhg #oers14"/>
        <s v="RT @taniasterling: Check out #OERS14 log of tweets (updated every hour) available here:  http://t.co/fzllbWWkOl #ResearchChat #learningoutc…"/>
        <s v="RT @Terrentius: New collaboration platform being introduced called colwiz -  collective wisdom at http://www.colwiz,com #OERS14"/>
        <s v="RT @TVDSB_RandA: @TVDSB_RandA Safe Schools poster at #OERS14 http://t.co/bURncs78xA"/>
        <s v="School Board-University Research Exchange (SURE): Platform for researchers, teachers, &amp;amp; admins to collaborate http://t.co/HzV8M7Zp6W #OERS14"/>
        <s v="See here for access to the 2012 PISA Data set: http://t.co/3JEr7mU1DO #OERS14"/>
        <s v="Speaking out pen n paper. I tweeted this in the noon saying I forgot how to use this! #OERS14 #justsaying http://t.co/jnirGXmmL7"/>
        <s v="Strong and Smart - Towards a Pedagogy for Emancipation: Education for First Peoples http://t.co/TlCkJxLr1E #OERS14"/>
        <s v="Thanks for sharing! @taniasterling: Check out #OERS14 log of tweets (updated every hour) available here:  http://t.co/7SsEOxwSNC"/>
        <s v="The Alliance for Useful Evidence champions the use of evidence in social policy and practice. http://t.co/Hp7RWd6UFH #OERS14"/>
        <s v="The role of research in education? Research, think, experience. Nothing beats this combination. #OERS14 http://t.co/cG4brqSavu"/>
        <s v="This has to be a first for giveaways @researchimpact  #OERS14 http://t.co/AO65XGKGKU"/>
        <s v="Thx @OhMissAcosta for PISA Report - Let's Read Them a Story! The Parent Factor in Education http://t.co/l563D3ZKIP #bced #OERS14 #bcparents"/>
        <s v="Views on next steps? RT @ShastaCH: @KNAER_RECRAE: interested in learning about how you use &amp;amp; apply research! #oers14 http://t.co/6B6Laheycb”"/>
        <s v="We'll be at #OERS14 this week! http://t.co/CWIf7knjFu Stay tuned for live updates &amp;amp; maybe even some photos @OISENews @westernuEdu"/>
        <s v="We're all set up at #OERS14! Come visit us if you're here http://t.co/MMK3D8JhNK"/>
        <s v="We're sharing our COW video @ #OERS14! All are excited about the DVDs &amp;amp; community service hours offered for students! http://t.co/WgAw8QfNEB"/>
        <s v="Will be following the Twitterati! RT @ResearchChat: Looking forward to #OERS14. Log of tweets here:  http://t.co/RjOHfnFiof @OISENews"/>
        <m/>
        <s v="&quot;@CarolCampbell4: Important timely research observations &amp;amp; data analysis at #oers14"/>
        <s v="&quot;@emoyer2009: #OERS14 assessment is learning move from feedback to feed-forward&quot;"/>
        <s v="&quot;@KNAER_RECRAE: #OERS14  great couple of days! made new connections, learned and shared a lot! Great keynote by Sandra Nutley to cap it off&quot;"/>
        <s v="&quot;@ResearchChat: &quot;Blaming the internet is like blaming the library for ignorance&quot; #OERS14&quot;  sound bytes from Don Tapscott!"/>
        <s v="&quot;[How] does adding the label “evidence-based” to a research report affect its uptake by policy-makers?” Sandra Nutley #OERS14"/>
        <s v="&quot;21st Century learning cannot happen without 21st century pedagogy&quot;. So true #oers14"/>
        <s v="&quot;21st century skills&quot; ends up becoming just a list of words. #OERS14"/>
        <s v="&quot;Are we a culture of grading or a culture of learning?&quot; Ask this Q at your next staff meeting, and then discuss! #OERS14"/>
        <s v="&quot;Blaming the internet is like blaming the library for ignorance&quot; #OERS14"/>
        <s v="&quot;Education is the most powerful weapon which you can use to change the world&quot; - Nelson Mandela. Taking it in w/ @KLSirianniUofW at #OERS14"/>
        <s v="&quot;Educational reform is never done&quot; Allan Luke #OERS14"/>
        <s v="&quot;Educational reform is never finished.&quot; Allan Luke #OERS14"/>
        <s v="&quot;Effective feedback is not giving kids 500 ideas on how they can improve their work, but ONE” #OERS14"/>
        <s v="&quot;Essential task: Measuring well-being as well as academic achievement” Bruce Ferguson #OERS14"/>
        <s v="&quot;Feedback should not be an autopsy.&quot; #OERS14"/>
        <s v="&quot;How consistent is the administration of PISA across countries?&quot;  Difficult data to collect and not much information available #OERS14"/>
        <s v="&quot;I want kids to get BETTER at this, not just be told they’re not good at it (or that they’re great at it)” #OERS14"/>
        <s v="&quot;If you give principals more freedom you get more chaos&quot; #OERS14"/>
        <s v="&quot;It ain't what you don't know that gets you into trouble. It's what you know for sure that just ain't so.” Mark Twain #OERS14"/>
        <s v="&quot;Quality evidence takes time.” Cathy Bruce #OERS14"/>
        <s v="&quot;Quality takes time” - I can’t agree more! #OERS14"/>
        <s v="&quot;Some things we know for a fact, some things we know a-fac-dotally” Graham Clyne #OERS14"/>
        <s v="&quot;Teachers who read and participate in new research are in a unique position to authentically mobilize it” Nicole Walter Rowan #OERS14"/>
        <s v="&quot;The kids are already there!&quot;  What's our excuse? #oers14"/>
        <s v="&quot;There ain't no magic bullet!&quot; Allan Luke #OERS14 YES! Take heed pre-service teachers!"/>
        <s v="&quot;We are good at producing new research, but we need to synthesize findings and inject into the rest of the system” Carol Campbell #OERS14"/>
        <s v="&quot;We have a ‘politically correct’ culture that lives in a totally different universe” Allan Luke #OERS14"/>
        <s v="&quot;We’re good at identifying research issues, but the challenge now is transferring research knowledge into practice&quot; George Zegarac #OERS14"/>
        <s v="&quot;Why are we here?&quot; A little #OERS14 morning philosophy from Bruce Ferguson"/>
        <s v="&quot;Yes, it’s all about the teaching and learning, but if your bandwidth fails you’re sunk.&quot; #OERS14"/>
        <s v="#GoCanadaGo RT @abbaspeaks: Score score score.. Its 2 2...woot woot..#oers14 !"/>
        <s v="#HIRGUWO is at #OERS14- come see our Creativity in Circumpolar Climates poster in the lobby. #westernedu"/>
        <s v="#OERS14"/>
        <s v="#oers14   _x000a_Changes in official discourse but far slower changes in material conditions, in the classrooms things pretty much stay the same."/>
        <s v="#oers14  Don Tapscott asks if technology / the internet open doors to knowledge or if they are self-fulfilling echo chambers of comfort."/>
        <s v="#OERS14  Jean Phillips: In Australia, non-Indigenous teachers think of Indigenous people as not modern people. Let's look at ourselves."/>
        <s v="#OERS14  'Student Efficacy in Test-Taking'...interesting concept?  Does context in which students engage in math thinking influence results?"/>
        <s v="#oers14 &quot;Educational reform/renewal is never done.&quot; - Allan Luke."/>
        <s v="#OERS14 #KMb Question: What are three key messages you would give to educators regarding how to access and apply research evidence?"/>
        <s v="#OERS14 #knaer knowledge mobilization efforts are terrific! Applying research - the impact is key!"/>
        <s v="#OERS14 @dtapscott coming up to push thinking about what learners need in today's world and tomorrow"/>
        <s v="#OERS14 @KNAER_RECRAE Building knowledge mobilization across all of the Ontario Education system"/>
        <s v="#OERS14 @KNAER_RECRAE What is knowledge mobilization?  How does research inform practice and how is it informed by practice?"/>
        <s v="#oers14 @smnorth_brds Big problems need time and specificity - Joan Green"/>
        <s v="#oers14 3 research projects in Peel have measurable impact on kids. Done with rigour.Results have been applied&amp;amp;practiced."/>
        <s v="#oers14 50% of Ontario students late for school or skipped classes in 2 weeks preceding PISA tests"/>
        <s v="#OERS14 a Director of Ed Vince MacDonald: PRINCIPALS as key for getting research insights to teachers to address problems of practice."/>
        <s v="#OERS14 Allan Luke &amp;amp; Jean Phillips: Wowza!! Hold onto your seats folks: this is already a zinger of a keynote address!!"/>
        <s v="#OERS14 Allan Lyke: attendance for Australian Indigenous youth is not necessarily linked to achievement. Stay tuned!"/>
        <s v="#OERS14 assessment is learning move from feedback to feed-forward"/>
        <s v="#OERS14 Assessment should be a triage, not an autopsy. LOVE this quote!"/>
        <s v="#OERS14 at an LNS session re. ethical considerations re. use of pedagogical documentation. My Q: Who might we be putting at risk?"/>
        <s v="#oers14 Attracting the best teachers to most challenging teaching situations is key"/>
        <s v="#oers14 Avvisati from OECD says if it doesn't get measured it doesn't get taught or valued."/>
        <s v="#OERS14 Avvisati- much wider performance range w/ boys than girls. Engagement? Socialization?"/>
        <s v="#oers14 Avvisati OECD: &quot;problem-solving skills not related to math.&quot; It's capacity to solve problems you've never encountered before."/>
        <s v="#OERS14 Avvisati OECD: schools has a critical role in fostering parent's involvement early on in the school year to close achievement gaps."/>
        <s v="#oers14 Avvisati OECD: Students' motivation, perseverance and resilience is correlated to teachers and parents expectation."/>
        <s v="#OERS14 Children in Youth Services- sometimes what they need most is a caring adult"/>
        <s v="#oers14 collaborative prob solving needs to be assessed. beyond tech integration to assessment of 21st century skills @teachdigitalLAB"/>
        <s v="#OERS14 Come visit the Research Exhibition-  Looking forward to meeting you."/>
        <s v="#oers14 coping power..a program that helps students learn to self regulate emotions..km lab, HWDSB"/>
        <s v="#OERS14 Correction - 10% of students skip: 50% were late. Avvisati attributes this to student engagement. We need to do better."/>
        <s v="#oers14 Deputy Minister Zegarac: need to &quot;quickly drop what doesn't work&quot; and institutionalize what does."/>
        <s v="#OERS14 Don Tapscott- Work Learning Collaboration- all the same thing"/>
        <s v="#oers14 don't miss the French Math coaching presentation in 5 minutes! a success story"/>
        <s v="#OERS14 Dr Cathy Bruce : importance of mastery experiences for students (learning), teachers (supporting learning ), researchers: terrific!"/>
        <s v="#oers14 Dr. Avvisati from OSCD talking about PISA results. 2012 main focus was Math- including problem solving and financial literacy"/>
        <s v="#oers14 Dr. Bruce Ferguson says &quot;our classrooms are emergency rooms for the social problems in our society.&quot;"/>
        <s v="#OERS14 Dr. F Avvisati explains the PISA2012 results"/>
        <s v="#oers14 Dr. Ferguson from Sick Kids talking about student well-being -absolutely necessary to bring children into adulthood with success."/>
        <s v="#OERS14 Education research suffers from &quot;if a tree falls in the forest &amp;amp; no one hears...&quot; problem. Too little focus on communication out."/>
        <s v="#OERS14 Engage students in schools and learning- Social and emotional well being matter"/>
        <s v="#OERS14 excellent collaborative inquiry work done by the St. Mary's team!"/>
        <s v="#OERS14 excited to be with colleagues across Ontario for the Ontario Education Research Symposium 2014...build on success...inform practice."/>
        <s v="#OERS14 F Avvisati Empower parent engagement.  Schools can change the level of engagement of families.  These interactions raise achievement"/>
        <s v="#OERS14 F. Avvisati PISA2012 Describes the positive impact of strong teachers and principals working in challenging schools"/>
        <s v="#oers14 fireside chat 8 o'clock. If you are expecting a fire, don't get your hopes up... There isn't one."/>
        <s v="#OERS14 First Symposium conversation today was @ 6:10 a.m. w/ Elizabeth from RCCDSB - in the swimming pool! Great way to start the day!"/>
        <s v="#OERS14 Francesco Avvisati- fund projects proposed by teachers- empower them to successfully integrate technology into classroom practice"/>
        <s v="#OERS14 From great to excellent- Mobilizing research to improve teaching and learning Bringing together researchers and educators"/>
        <s v="#OERS14 Gr12 student Sam Kloetstra: HIS 3 yr research project of Aboriginal youth transitioning to non-reserve high schools. IMPRESSIVE!!"/>
        <s v="#OERS14 Graham Clyne, Peel &amp;amp; Children Youth. &quot;Some things we know for a fact anecdotally.&quot;"/>
        <s v="#oers14 great job compiling tweet stats by @ResearchChat"/>
        <s v="#oers14 Great Job Paule, Francis and Jhonel! The proof is in the numbers!"/>
        <s v="#oers14 has been invaluable - wonderful connections made and every session a hit."/>
        <s v="#OERS14 Here we go again! We're about to get started with keynote: Allan Luke &amp;amp; Jean Phillips from Queensland U on Indigenous school reform"/>
        <s v="#oers14 High parental expectations related to student achievement.  What are the factors underlying this relationship ?"/>
        <s v="#oers14 I have to go home and change everything about my way of thinking after being impacted by Dr. Allan Luke and Jean Phillips. Thank you"/>
        <s v="#OERS14 I think our presentation went well. Good q's! Plugged @UPMathKH 's presentation for tomorrow. @PereymaMath @DurhamCatholic"/>
        <s v="#oers14 I wonder how many of the top performing countries for PISA attend school 6 days a week? Do all countries spend same number of hours?"/>
        <s v="#OERS14 If students believe that they can succeed and if teachers believe that learning is a process - then students will succeed F Avvisati"/>
        <s v="#oers14 Important to remember when looking at PISA that many of the top &quot;countries&quot; are actually cities. Comparison is apples to oranges."/>
        <s v="#OERS14 Is it imperative that math teachers build content knowledge PRIOR to entering the math curriculum doc?"/>
        <s v="#OERS14 is underway!  Looking forward to meeting new people and discussing opportunities for future collaborations!"/>
        <s v="#oers14 Just heard about french language math coaching -now hearing from Jim Grieve about the Early Years at Research Symposium"/>
        <s v="#oers14 Kids who are Crown Wards need special attention but can 'Ensure that these kids are in the forefront of our efforts'-Fred Louws"/>
        <s v="#oers14 knowledge is a gift not a commodity in indigenous way of knowing. Can't accept it until prepared. Key to teacher prep. Jean Phillips"/>
        <s v="#OERS14 listening to Don Tapscott on 'Rethinking education for an Age of Networked Intelligence'"/>
        <s v="#OERS14 Liz Sandals -Students who believe they will be successful in Mathematics persist through obstacles."/>
        <s v="#oers14 looking forward to some amazing sessions this weekend"/>
        <s v="#OERS14 Luke: apartheid in Australia re. Whites &amp;amp; Aboriginal peoples; here in Canada as well."/>
        <s v="#OERS14 Luke: increased attendance does not increase achievement if the pedagogy used is not appropriate. Of course!!"/>
        <s v="#oers14 Minister of Ed Liz Sandals speaking about mathematics education. Lets talk about &quot;understanding&quot; rather than &quot;performing&quot;."/>
        <s v="#oers14 Money does make a difference in Pisa results- up to a certain amount. More important is how the money is spent."/>
        <s v="#oers14 need indicators to measure well-being. Broader Measures of Success: Measuring What Matters. Bruce Feguson"/>
        <s v="#OERS14 Nice to see continual attention here re. questioning what we mean by success. Avvisati &amp;amp; now Ferguson."/>
        <s v="#oers14 Norway has made greatest strides in equity of outcomes. Scores stayed same but gap now narrowest of OECD. How did they do it?"/>
        <s v="#oers14 OECD data show no correlation between hours in school and performance. Quality not quantity. #OntEd"/>
        <s v="#oers14 OECD research showed it's crucial that one staff person - not the teacher - is responsible for reaching out to/engaging parents."/>
        <s v="#oers14 OECD says spending money reducing class size not most effective spending. More important: spend on teachers/resources. #OntEd"/>
        <s v="#oers14 OECD: Vital to recognize learning is result of hard work. We need tasks with &quot;room inside&quot; for more questions, for struggle."/>
        <s v="#oers14 OECD's Francesco Avvisati says problem-solving skills less related to socio-economic status than math."/>
        <s v="#OERS14 off to a great start - Avvisati from OECD gave Fireside chat. Very interesting!"/>
        <s v="#oers14 off to a great start! Loved the dimsum buffet :) looking forward to the next 2 days."/>
        <s v="#OERS14 oh how we so underrate the role parents play in student success...#OERS14"/>
        <s v="#oers14 Only 29% of kids who remain aggressive throughout school graduate form high school"/>
        <s v="#OERS14 Our own @DrKatinaPollock is one of the newest OERP members!"/>
        <s v="#OERS14 Panel: mobilizing evidence &amp;amp; research for learning - IMPORTANT topic."/>
        <s v="#OERS14 pen and paper is still a very useful technology in the classroom today - need to make sure we aren't too dependent on tools"/>
        <s v="#oers14 percentage of Canadian students who say they're happy at school is above OECD average."/>
        <s v="#OERS14 Phillips: Deficit models preveil. Exactly !!!"/>
        <s v="#OERS14 PISA High performers spend resources where they are needed Teacher salaries positively impact student achievement- F. Avvisati"/>
        <s v="#OERS14 PISA2012 Canada is amongst countries that combine high performance with better than average education and opportunities for success."/>
        <s v="#OERS14 Quality evidence takes time, patience, persistence and long term educator-researcher relationships"/>
        <s v="#OERS14 Question: &quot;What are three key messages you would give to educators regarding how to access and apply research and evidence?&quot;"/>
        <s v="#OERS14 re. indicators and measures of wellbeing: a cautionary that these truly address affect - engagement, belonging, pride."/>
        <s v="#OERS14 re. Parental expectations: we need to remember that many parents were ill-served by public education and are justifiably alienated."/>
        <s v="#OERS14 reinventing education in K12 in Ontario -'as society moves from brawn to brains'"/>
        <s v="#OERS14 Research priorities and opportunities for collaboration between school boards and universities- Establishing Successful Transitions"/>
        <s v="#OERS14 Research, not opinion, will guide our way!"/>
        <s v="#oers14 Researchers throughout Ont. at Marriott to share knowledge, ideas and to collaborate and network.Glad to be here"/>
        <s v="#OERS14 Sam K: the audience is rapt- we all want to learn from this very articulate First Nation student."/>
        <s v="#oers14 Schools give us the opportunity to give students skills and knowledge they need to develop lifelong well-being"/>
        <s v="#OERS14 Some Twitter facts from Ontario Education Research. Wonderful presentation from @dtapscott last evening. Still discussing ideas."/>
        <s v="#OERS14 Student efficacy (belief that they can do well) is crucial to math performance - #PISA results 2012"/>
        <s v="#OERS14 Student well being is important, but the issue will be its definition. Perhaps focusing on local before the global."/>
        <s v="#oers14 Students of parents who have high expectations report higher perseverance, motivation, confidence and greater engagement."/>
        <s v="#OERS14 Summary of findings from December math research forum by Liz Sandals - early math an excellent predictor of overall school success"/>
        <s v="#OERS14 Tapscott - school as a system w/ things like 'learning analytics.' Interesting language for things we are doing. Pros/cons?"/>
        <s v="#OERS14 The Beyond 3:30 program sounds amazing. Great to see students as panelists"/>
        <s v="#oers14 There is a direct relation to kids skipping classes and lower results on PISA"/>
        <s v="#OERS14 this talk on target audience and KMb is awesome. Talking about when you get the target involved in your research."/>
        <s v="#oers14 To do effective research we need to be able to share personal information re kids across groups. Protection of privacy hindering"/>
        <s v="#oers14 to move towards empirically supported practices, we need more randomized controlled trials in educational research."/>
        <s v="#oers14 today is the day!!"/>
        <s v="#OERS14 Very rich conversation at breakfast re. the draft self-appraisal: nurturing a culture of inquiry. A big thank you participants!!"/>
        <s v="#OERS14 we are asking who is involved in the #KMB process...it is a globalized process. Like it."/>
        <s v="#OERS14 What 3 key messages would you give to educators regarding how to access and apply research and evidence? Panel &amp;amp; table discussion."/>
        <s v="#OERS14 what a great couple of days! made new connections, learned and shared a lot! Great keynote by Sandra Nutley to cap it off"/>
        <s v="#oers14 When students take tests on computers they seem to take the PISA test more seriously"/>
        <s v="#OERS14 working and learning are the same thing for students of today - D. Tapscott"/>
        <s v="#StrengthsPerspective utilized in  'Developmental Assets' Assessment. Gr8! Too often we focus on negatives &amp;amp;4get the assets yth have #OERS14"/>
        <s v="... account for the differences. Parents &amp;amp; teachers help shape students' expectations for success and hardwork. 3/3 #oers14"/>
        <s v="... in his discussion of boys' &amp;amp; girls' varying achievements in maths and language. Social and emotional dimensions to learning 2/3 #oers14"/>
        <s v="...school embedded professional learning model; classroom embedded action research model; collaborative inquiry model #OERS14 #ResearchChat"/>
        <s v="@_DrDi absolutely. make susch a difference when a presentation works as a dialogue #OERS14"/>
        <s v="@_DrDi absolutely...i'd say this could be a workshop topic for next year... #OERS14...."/>
        <s v="@_DrDi pleasure's mind...sent you a #LinkedIn invite..cheers! #oers14"/>
        <s v="@abbaspeaks @jmuellertate All boils down to using good pedagogical approaches for teaching! #OERS14"/>
        <s v="@abbaspeaks exactly! And tough to do in a large group like #OERS14"/>
        <s v="@abbaspeaks likewise. Next time we should meet face to face :) Have a great rest of your day.  #oers14"/>
        <s v="@abbaspeaks The physics coming out in me - using words and their actual meaning. Thinking we need a new term-lets make up a word #OERS14"/>
        <s v="@adrossis #OERS14 .....you lost me after a minute and a half :)"/>
        <s v="@adrossis awesome point. #OERS14 perhaps...we could collaborate on an infograph around this?"/>
        <s v="@adrossis never thought of that. but, depending on how you look at it, virtual could mean not bound my geography. That's powerful #OERS14"/>
        <s v="@adrossis that was an epic end #OERS14 great connecting with you and thanks for al the insight :)"/>
        <s v="@adrossis We did this at our school board, and then asked them questions around metacognition. It was extremely informative! #oers14"/>
        <s v="@AmaniElrofaie are you at #oers14 today?"/>
        <s v="@Anniekidder #OERS14 Measures of Success What should be added to the measures of success of an education system?  Questions to guide inquiry"/>
        <s v="@atarkowski PS: You can see @acka47`s application profile here: https://t.co/xjyYN8IqfW #oerworldmap #oers14"/>
        <s v="@atomickitty super..will see you tomorrow #oers14"/>
        <s v="@brandy_doan great point #OERS14 do drop by @ORIONNetwork booth..we've got some solutions and examples of this."/>
        <s v="@brandy_doan I believe this.  Such a powerful tool. #OERS14"/>
        <s v="@BrendaCourey we need to meet them where they are at &amp;amp; then guide/support them to the next level! #oers14"/>
        <s v="@candymcewan absolutely! and within a framework, Web 2.0 can sustain these relationships. Teachers = mentors.. #OERS14"/>
        <s v="@candymcewan I am so jealous that you are at #OERS14 and I am not.  Enjoy!"/>
        <s v="@candymcewan TY for provoking thinking and dialogue today around the use of effective feedback, with limited grading.  #oers14"/>
        <s v="@CarolCampbell4 @KNAER_RECRAE   @ShastaCH @DrKatinaPollock Tx for helping us consider diff kinds of KMb impact: Activity &amp;amp; Change #OERS14"/>
        <s v="@CarolCampbell4 @ResearchChat @O3atORION @abbaspeaks Congrats to all #OERS14 top tweeters it's been a 'mobilizing' experience!"/>
        <s v="@CarolCampbell4 speaks at #OERS14"/>
        <s v="@CarolCampbell4 thanks for the #OERS14 RTs ! Have a good night."/>
        <s v="@CheyRatnam very powerful observation #OERS14 labelling can impact progress and perception."/>
        <s v="@cmorrissette1: #oers14 Avvisati OECD: Collaboration, global citizenship and perseverance.... Competencies we are looking to assess"/>
        <s v="@dberrill one pro. Quantitative feedback. Con. Quantitative might over power qualitative. #OERS14"/>
        <s v="@drcathybruce #OERS14 Indicator of quality evidence: leading to more complex wonderings."/>
        <s v="@DrKatinaPollock excited to meet you and being today's workshop. #OERS14"/>
        <s v="@earlyliteracies Interested in knowing which grades are the focus of this #peddoc conversation? #oers14"/>
        <s v="@emoyer2009 Also need to model using the right tool at the right time, for the right task... and to be 'tool agnostic' :) #OERS14"/>
        <s v="@Graham_Clyne is dispelling myths using data not anecdotes ... How refreshing! #OERS14"/>
        <s v="@jipraios agreed! especially given our multicultural fabric, philosophy and history are interesting influences to study! #OERS14"/>
        <s v="@jmuellertate GREAT point! #OERS14 certainly applicable to Tech integration.The difference between knowing of a tool n knowing HOW to use it"/>
        <s v="@klrobson oui. there is a heavy IT component to #OERS14 so, am here. met some #sociology folk too."/>
        <s v="@KNAER_RECRAE moving from implementation to knowledge mobilization - Awesome! #OERS14"/>
        <s v="@KNAER_RECRAE Thanks for info. Interested in your lesson plans. Love that you are applying the reams of educational research. #OERS14"/>
        <s v="@lisacollimore thanks for sharing #OERS14"/>
        <s v="@LKostuch Glad to share and great to see you in the twittersphere at #OERS14"/>
        <s v="@LStevens2511 GREAT question... does IT give them a voice to be heard in new ways like never before? #oers14"/>
        <s v="@LStevens2511 you create a plan, jump in, then adjust based on feedback from your Ss....#oers14"/>
        <s v="@markwcarbone explains notion of teachers being learners and owners; a very rich way of looking at web 2.0 uptake in the classroom #OERS14"/>
        <s v="@markwcarbone pleasure hearing you today. Excellent engagement on thinking about web 2.0 contextually #OERS14"/>
        <s v="@markwcarbone thanks for the follow and speaking to my colleague @MGrantORION  #OERS14"/>
        <s v="@mobilemobilizer was hoping to run into you at #OERS14 ... Anywho @ORIONNetwork  #THINK2014 is on April 15th. Hope you can make it."/>
        <s v="@peachyteachy So... how did it go Janet? Was sending positive vibes your way :) #oers14"/>
        <s v="@peachyteachy You'll do great! When's your session? Best of luck #OERS14"/>
        <s v="@professor_jess #digital agreed! Better study of analytics as well !#dontblametheinternet #oers14"/>
        <s v="@professor_jess Agree-not all #LMS are created equal. One's that foster construction of new ideas thru collaboration and KB are key #oers14"/>
        <s v="@professor_jess Like many tools, depends on how the #lms is used/implemented, no? #oers14"/>
        <s v="@professor_jess Reminds me of an awesome course I took at @oisenews with Garth Nichols @Think_teach + @clarebrett123 #metacognition #oers14"/>
        <s v="@ResearchChat #OERS14 Brilliant idea, Chris!"/>
        <s v="@ResearchChat @O3atORION @CarolCampbell4 #OERS14 glad to be a part of this interesting gathering. Congrats to all the organizers!"/>
        <s v="@ResearchChat EQAO bulletin..remember being asked not to present similar trends due to pressure on primary teachers #OERS14"/>
        <s v="@ResearchChat Have to improve the belief that everyone can do math.  As said before…make math relevant to all! #OERS14"/>
        <s v="@ResearchChat Hi Chris-do you know the main URL for the #oers14 event this week? Is registration closed?"/>
        <s v="@ResearchChat hosting our workshop.... I'm sure he will tweet while facilitating #OERS14"/>
        <s v="@ResearchChat i think challenge feeds into collaboration...except when collaboration becomes a challenge itself! #overthinking? #OERS14"/>
        <s v="@ResearchChat Thanks Chris.  How did you do that? Is this what is referred to as 'Storify'? #OERS14"/>
        <s v="@SamKloetstra great job speaking at #OERS14 ... Great example of student voice in action !"/>
        <s v="@SamKloetstra thanks for the follow and presentation. Do drop by the @ORIONNetwork  booth. #OERS14"/>
        <s v="@SamKloetstra, so impressed with your enthusiasm for, and your dedication to, your research with Aboriginal Youth.  #oers14"/>
        <s v="@saskiastille Poaitive! Currently learning about Aboriginal &amp;amp; Torres Strait Island educational reform. #oers14"/>
        <s v="@ShastaCH @O3atORION needs to be relevant to work in the classroom, just like  teachers lesson needs to be relevant to the student. #OERS14"/>
        <s v="@ShastaCH pleasure meeting with you today #OERS14"/>
        <s v="@ShastaCH thank you for the #KMb session today - your workshop was engaging and interactive. Very well done! #oers14"/>
        <s v="@ShastaCH wish I were there #oers14"/>
        <s v="@taniasterling Aww, thanks! They worked! It went well- some good discussion and prof dialogue happened. Don't U just love that? #OERS14"/>
        <s v="@taniasterling thanks! Ahhh... At 3:45 tomorrow. Rewriting my script for the 4th time. #jitters #OERS14"/>
        <s v="@TCDSB Project NeXt - something to look into following discussions at #OERS14 https://t.co/Qrp90saUFR"/>
        <s v="@TVDSB_RandA is very excited to be at #OERS14 !!! Check out our posters on Safe Schools and FNMI projects!"/>
        <s v="“@AmaniElrofaie: The future is not something to be predicted; it's something we achieve. — Dr Don Tapscott #oers14” @dtapscott"/>
        <s v="“@CarolCampbell4: Future PISA tests to include collaborative problem solving &amp;amp; global citizenship #oers14” Hmm...interesting"/>
        <s v="“@drcathybruce: #OERS14 Student efficacy (belief that they can do well) is crucial to math performance #PISA  2012” #kto6peelnetworks2013"/>
        <s v="“@giannahelling: Learning is the result of hard work not summative  assessment #OERS14 F. Avvisati”"/>
        <s v="“@westernulibsEDU: My  (PD) today means following the very interesting Tweets from the Ontario Education Research Symposium.  #oers14”"/>
        <s v="“Getting information off the Internet is like taking a drink from a fire hydrant” Mitchell Kapor #OERS14"/>
        <s v="“Great work!”-type feedback for high-achievers does them a disservice. Platitudes don't address their learning or why they did well. #OERS14"/>
        <s v="'12-'13: 25600 students were attached to #childwelfare system. 1/2 were crown wards; additional 13000 families were served by CAS #OERS14"/>
        <s v="21 C Learning at the centre and intersection of: Virtual Realm, Classroom and Community - U of Ottawa research #OERS14"/>
        <s v="50% of Ontario students arrive late to class; 12% skip class (within 2 wks leading up to PISA); Attendance was linked to achievement #OERS14"/>
        <s v="9 years of the OERS - interesting to be reminded of the speakers that have presented over the years  #OERS14"/>
        <s v="About to attend a fireside chat (minus the fire) with Francesco Avvisati. #oers14"/>
        <s v="About to start #OERS14 bring on the discussions!"/>
        <s v="Across countries, student truancy is linked to student engagement #PISA #OERS14"/>
        <s v="After the threshold, it becomes a question of where the resources are used. #OERS14"/>
        <s v="Again - theme of relationships surfacing. How do we address in a non-superficial and &quot;workshoppy&quot; way? Paradigm shifts needed. #OERS14"/>
        <s v="Aite, that's a wrap for me at #OERS14 - Until tomorrow then! Cheers to an awesome day :)"/>
        <s v="Alan Luke: don't uncritically extrapolate situated, contextualized understandings about ed reform #oers14"/>
        <s v="Allan Luke teacher -student relations and quality of pedagogy matter most.#oers14"/>
        <s v="Allan Luke we need to build cultural strength #oers14"/>
        <s v="Allan Luke: &quot;there is difference betwn knowing THAT &amp;amp; knowing HOW&quot; in indigenous education. #oers14 #wlufoe Applicable to tech integration?"/>
        <s v="Allen Luke &amp;amp; Jean Phillips: 28 hours of travel to get here: dedication! #oers14"/>
        <s v="Amazing number of tweets going on here! #oers14"/>
        <s v="And a student video,&quot; I haven't skipped this class..&quot; Technology in the classroom #OERS14"/>
        <s v="And its lunchtime..we will be at our booth until 2 pm :) #OERS14 - Drop by."/>
        <s v="And old friends too :-) RT @ACooperKMb: #OERS14 Looking forward to meeting new people &amp;amp; discussing opportunities for collaborations!”"/>
        <s v="And you! @O3atORION: @CarolCampbell4 thanks for the #OERS14 RTs ! Have a good night.”"/>
        <s v="And, of course, collaboration as a skill! We are a tool for just that! #OERS14"/>
        <s v="Another important theme @ #OERS14 - one solution to complex issues? Nope! Back to &quot;no magic bullet&quot; from this am. One size does NOT fit all!"/>
        <s v="Anyone have the citation for the pre-service/year 3 reference? #OERS14"/>
        <s v="Are we talking politically correctly but in reality living in a culture of apartheid? Luke #oers14"/>
        <s v="As a board researcher, big issue to knowledge transfer and research in the classroom, is access to empirical articles/journals #oers14"/>
        <s v="As a classroom teacher I am excited at the ideas for research in the next 3-5 years thanks to the awesome people at #OERS14"/>
        <s v="Assessment for Learning - System accountability demands and teachers' classroom practices - they aren't contrary ideas #OERS14 #ResearchChat"/>
        <s v="Assessment For Learning language, shared success criteria, peer-feedback and to a lesser extent self-assessment. #OERS14 #ResearchChat"/>
        <s v="attendance does not necessarily  result in improved achievement: Luke's research #oers14"/>
        <s v="Attending #oers14 Ministry of Education's sharing research. Research mobilization in a different sector"/>
        <s v="Australian indigenous study at #oers14 shows deficit discourse is pervasive. Changed attitudes &amp;amp; pedagogy are required. #hcdsbequity"/>
        <s v="Avvisati explains the growth mindset as a process, the function of hard work, not a grade. This mindset diminishes learning anxiety. #oers14"/>
        <s v="Avvisati OECD: all students need to experience the struggle of learning not just our weak students #OERS14"/>
        <s v="Avvisati OECD: research shows that if students struggle through the learning process they value their learning more #OERS14"/>
        <s v="Avvisati: Schools have the capacity to build a trusting relationship w parents. Parent involvement is a public good. #oers14"/>
        <s v="Awesome discussion in the &quot;King&quot; Room about improving the achievement of students with special needs - rich conversations #oers14"/>
        <s v="Back post lunch #OERS14 .. Learning about promising practices towards student success"/>
        <s v="Big question:  how do we assess and evaluate 21st century skills? #OERS14"/>
        <s v="Blessed to present &quot;Improving Achievement &amp;amp; Well Being of Ss with Special Edu Needs&quot; with Zheng Xu (MOE) &amp;amp; Dr. Bennett (Prof) #oers14"/>
        <s v="Bookworm club #OERS14 ... There is no age to when reading begins. Love this approach."/>
        <s v="Bruce Ferguson_x000a_Educators are responsible for education and well-being.  But what does “well-being” mean? #OERS14"/>
        <s v="Bruce Ferguson, Sick Kids: Our classrooms are the emergency rooms for the social problems in our society. #OERS14 #studentwellbeing"/>
        <s v="Bruce Ferguson: We tend to value the things we measure or measure the things we value #OERS14 #ResearchChat"/>
        <s v="But still guide the way RT @O3atORION: Educators need to get out of the students' way! #OERS14"/>
        <s v="C Campbell &amp;amp; K Pollock from @KNAER_RECRAE are sharing awesome resources and discussing an important aspect of research: application #OERS14"/>
        <s v="Call it knowledge mobilizing or knowledge exchange #OERS14  philosophy to feast on..."/>
        <s v="Can our teachers name the First Nations communities within our board boundaries?  #oers14"/>
        <s v="Can you name the indigenous languages spoken by the community you teach in? #OERS14"/>
        <s v="Canada vs USA semis on at #OERS14 - Loser gets to keep Justin Bieber! #GoCanadaGo"/>
        <s v="Checked in, set up and logged on.  I'm ready for #OERS14"/>
        <s v="Children in care: lack of permanency (increased residential changes) = disengagement w/ school system= falling behind #OERS14"/>
        <s v="Clarification: I didn't mean to suggest logic models as an experimental design - rather a tool for observation and reflection #OERS14"/>
        <s v="Clyne: best sites for beststart child/family centres - attached to libraries, community/recreation centres,  parks-location matters #OERS14"/>
        <s v="Completely agree with @susanmdrake about brilliant teacher networks on Twitter #OERS14 @KNAER_RECRAE #KMb"/>
        <s v="Congrats OISE researcher @CarolCampbell4, &quot;Top Tweeter&quot; honours at #OERS14! https://t.co/Wh6RggVrZb #UofT"/>
        <s v="Congrats to the top #OERS14 tweeters @O3atOrion, @abbaspeaks and @CarolCampbell4"/>
        <s v="Congratulations to @DrKatinaPollock, our @KNAER_RECRAE co- director is a new member of Ontario Education Research Panel #oers14"/>
        <s v="core business is quality of relationships. Other stuff is means to the ends #oers14"/>
        <s v="Core business is teacher/student relations and pedagogy! - Alan Luke #OERS14"/>
        <s v="Core business of education centres on quality of relationships - Allan Luke speaking #OERS14 I agree!"/>
        <s v="Countries with high performance on PISA have students and families that value education and see it as accessible/applicable to them #OERS14"/>
        <s v="Currently at the Ontario Educational Research Symposium. Very informative and interesting. #oers14"/>
        <s v="Data hoarding as a barrier to KMb ... Another solid analysis  #OERS14"/>
        <s v="Day 2 at #OERS14 ... Looking forward to discussions and partnering around R &amp;amp; E . let's roll."/>
        <s v="Day 2 at #OERS14 Would like to see if any ON professional development online communities are around for teachers in digital tech."/>
        <s v="Default model of pedagogy is to &quot;dumb it down&quot; via workshops, drills, test prep Luke #OERS14 &quot;can't go back to basics when already there&quot;!"/>
        <s v="'Deficit discourse' is default (“blame the other” - blame the child, the family, the welfare) instead of blaming the pedagogy/system #OERS14"/>
        <s v="Deficit thinking = dumbed down basic skills emphasis for students Luke #oers14"/>
        <s v="Definitely say hello RT @rchids: If I see @CarolCampbell4 at #oers14 I will say hello....always nice to connect with #tllp leaders!”"/>
        <s v="Deputy Min. speaking about making curriculum relevant #oers14 Important to achieve for all our kids- that should be our goal as a country."/>
        <s v="Deputy Minister, Zegarac challenges educators&amp;amp;researchers by asking, how do we measure well-being? Avvisati answers part of that 1/3 #oers14"/>
        <s v="Discussing digital literacy in our workshop...interested in co learning relationships ! #OERS14"/>
        <s v="Discussing passive n active #KMb strategies #OERS14"/>
        <s v="Discussing use of teacher led projects to stimulate innovation &amp;amp; empower champions of change in Italy #OERS14 Sounds like #tllp @LindyAmato"/>
        <s v="Do #lms really provide opportunities for knowledge acquisition or do they just transfer content? #oers14"/>
        <s v="Do we equate 21st Century learning with digital literacy?  Missing the 3 Rs - rigor, relevance, real-world #oers14"/>
        <s v="Do we have a mapped out continuum of what it looks like to enter in as a novice and work through to an expert? #OERS14"/>
        <s v="Do you do your research before you do your research...my buddy @MGrantORION  just silenced the table with his definition of KMb #OERS14"/>
        <s v="Do you know when evidence is good?  Or good enough? #OERS14 #ResearchChat"/>
        <s v="Does Assessment For Learning look the same in the Math class as the Literacy Class?  Art Class?  #OERS14"/>
        <s v="Don't uncritically extrapolate - Allan Luke #OERS14 #AboriginalEducation"/>
        <s v="Doris McWhorter Welcome to the 9th Ontario Education Research Symposium #OERS14 Just wait to the 10th anniversary! Already planning #OERS15"/>
        <s v="Doris McWhorter: 3 goals for #OERS14. 1 quality evidence. 2 mobilize knowledge. 3 networking"/>
        <s v="Dr Luke, Indigenous pedagogy is far-reaching bc it views commodification of knowledge as that which cheapens cultures &amp;amp; traditions. #oers14"/>
        <s v="Dr Luke: In systems that talk social justice, the opinion of indigenous students is they are condescended...objects of study. #oers14"/>
        <s v="Dr. Francesco Avvisati speaking about PISA 2012 at #OERS14"/>
        <s v="Dr. Franzesco Avvisati (OECD) presenting at #OERS14"/>
        <s v="Education Minister, Liz Sandals, is sharing her thoughts on how we can improve our students math skills. #OERS14"/>
        <s v="Educators need to get out of the students' way! #OERS14"/>
        <s v="Empowering and engaging teachers through &quot;research literacy&quot;. Well-said! #oers14"/>
        <s v="Essence of Friere, Pedagogy ofthe Oppressed, in this talk. My fav keynote, hands down. Challenging info is what we need to mobilize. #oers14"/>
        <s v="Evidence of Assessment For Learning integration in classrooms include:  #OERS14 #ResearchChat"/>
        <s v="Excellent presentation Allan Luke and Jean Phillips #OERS14 #enligtened"/>
        <s v="Excited to be at #OERS14  Good morning everyone!"/>
        <s v="Excited to hear from &quot;growing up digital&quot; @dontapscott #oers14"/>
        <s v="Extreme childhood adversity and early physical aggression traits highly predictive of later life mental health vulnerabilities #OERS14"/>
        <s v="Facilitation, rather than teaching is key in knowledge building #oers14"/>
        <s v="Fantastic presentation from tdsb model schools:  The six conditions necessary to close the gap in inner city schools #oers14"/>
        <s v="Fascinating presentation by Allan Luke/Jean Phillips on why we need to change our mind set if we hope to close gaps in education! #OERS14"/>
        <s v="Feedback for technical skills looks and feels very different from feedback for interactions and relationships #OERS14 #ResearchChat"/>
        <s v="Finally made it to OERS..looking forward to hearing Allen Luke again #oers14"/>
        <s v="Finally....some quantitative data on 21st century learning... #OERS14 has it all."/>
        <s v="Flip the question: What are the messages you would give to researchers regarding how to make their research accessible to educators #OERS14"/>
        <s v="Focus on improving math instruction in Ontario - Minister Sandals at #OERS14"/>
        <s v="Focus on the pedagogy, not scores...Allan Luke #oers14"/>
        <s v="Following the feeds on some great education symposiums today #inspiringed #oers14 (and trying to squeeze in the olympics #Sochi2014!)"/>
        <s v="Framing math questions from perspective of students takes pressure to perform mathematically off teachers, enhances confidence. #oers14"/>
        <s v="Future PISA tests to include collaborative problem solving &amp;amp; global citizenship #oers14"/>
        <s v="Gap analysis...interesting self assessment exercise #oers14"/>
        <s v="Gender gap (girls lower mathematics performance, boys lower literacy performance) persists in the 2012 PISA results #OERS14"/>
        <s v="Getting information from the internet is like taking a drink from a fire hydrant... #OERS14 .. Think about it."/>
        <s v="Getting teachers to see that criterion-referenced assessment makes project-based learning easier is the work #oers14"/>
        <s v="Girls are particularly at risk of negative dispositions towards mathematics. (1:3 girls vs 1:5 boys) #OERS14"/>
        <s v="Glad to have made it to TO for #OERS14 Excited to be part of an #amdsb presentation on our work at #dcvi"/>
        <s v="Global Citizenship, Collaboration, Perseverance Should these be measured? #OERS14 F Avvisati answers @Anniekidder question"/>
        <s v="Gold medal for our hockey team! #Sochi #Hockey #Overtime #GoldMedalGame #GoCanadaGo #GreatGame #OERS14"/>
        <s v="Good morning everyone. We are off to #OERS14 today. Drop by our booth for a demo of our work."/>
        <s v="Good morning, all!  #OERS14"/>
        <s v="Good Morning..we are off to Day at #OERS14 drop by our booth. Today, Business Dev Rep @dossvk  will be around to engage you."/>
        <s v="Good point RT @CheyRatnam: I don't like this &quot;#AtRisk #youth&quot;. I like **At #Potential** or **Youth in &amp;amp;/or experiencing 'at risk'.** #OERS14"/>
        <s v="Good to hear that our local teaching practices are going global...glocalization ! #OERS14"/>
        <s v="Graham Clyne #oers14 &quot;We actually applied research...speak to my Research Director about methods, she will melt your minds!&quot; @KNAER_RECRAE"/>
        <s v="Graham Clyne: &quot;Some things we know for a fact anecdotally&quot; Not at #OERS14 &amp;amp; @KNAER_RECRAE @OISENews !"/>
        <s v="Great discussions at our workshop today on building KMb plans! @ShastaCH @DrKatinaPollock @CarolCampbell4 @OISENews @westernuEdu  #oers14"/>
        <s v="Great evening of rich conversations &amp;amp; connections with #OERS14 friends. Looking forward to tomorrow &amp;amp; sharing @KNAER_RECRAE #KMb activities."/>
        <s v="Great focus on making mathematic real and relevant for students.  Very important! #OERS14"/>
        <s v="Great news! Championing &amp;amp; mobilizing research RT @KNAER_RECRAE: #OERS14 Our own @DrKatinaPollock is one of the newest OERP members!”"/>
        <s v="Great practices on the ground re: edu. Refreshing to know some folks  operationalize #AOP (anti-oppressive practice). #OERS14"/>
        <s v="Great presentation by @Graham_Clyne dispelling myths using the research--yay! Using research to inform programming. #OERS14"/>
        <s v="Great questions in our workshop on IT support and teacher empowerment #OERS14"/>
        <s v="Great symposium. Thanks #oers14"/>
        <s v="Great talking to @ohmissacosta today at #oers14"/>
        <s v="Great time today at #OERS14!  Thanks @CarolCampbell4, @ShastaCH and @DrKatinaPollock for the great presentation on KMb plans!"/>
        <s v="Great to see so many people at COPA's kiosque who are excited to receive resources about their practical application at home &amp;amp; work! #OERS14"/>
        <s v="Had an amazing experience at #oers14. Cannot wait to connect with the remarkable education professionals I have met. #EarlyYearsOntario :)"/>
        <s v="Happy to be at #oers14 - professional learning at its best."/>
        <s v="Haven't been tweeting bc I'm listening to a panel that lights fireworks in my brain! #OERS14 #mentalhealth #intervention #prevention"/>
        <s v="Hearing from Allan Luke, Jean Phillips - confirming that it doesn't matter what we teach - it's all about relationships #OERS14"/>
        <s v="Hey @OISENews I'm a top tweeter! RT @ResearchChat: Congrats to the top #OERS14 tweeters @O3atOrion, @abbaspeaks and @CarolCampbell4”"/>
        <s v="Honoured to be featured at #OERS14. Looking forward to making your collaborations easier."/>
        <s v="How can current uses of technology allow for the least restrictive environment?by @EllisHeather et al generated much discussion! #OERS14"/>
        <s v="How do we define and measure student success and well being? #OERS14 #ResearchChat"/>
        <s v="How do we engage lower achieving/higher risk students with new technologies #oers14"/>
        <s v="How do we give students opportunities to practice the 21st Century skills? #oers14"/>
        <s v="How many 15 year olds in PISA work for pay?  More than 15 hours of work a week can have a deleterious impact on achievement #OERS14"/>
        <s v="how much aboriginal education  for awareness is in our pre-service training? #oers14"/>
        <s v="How often do we use deficit discourse about our students? Phillips #oers14"/>
        <s v="How often in the last month have you had a conversation with an Indigenous person?  How often have you had a meal? asked of teachers #OERS14"/>
        <s v="How to keep research &quot;off the shelf&quot;? How can we integrate research into practice? #OERS14"/>
        <s v="How you spend your time is the most influential factor (aside from DNA) in how your brain develops (from 8 to 18). #OERS14 #ResearchChat"/>
        <s v="I am a midwife for other peoples imagination ... Hahaha someone just defined a knowledge mobilizer as that #OERS14 #nojokes"/>
        <s v="I am at the #OERS14 conference today and tomorrow. Highly recommend following the hashtag - some interesting analysis on Higher Ed."/>
        <s v="I am in #Toronto for the Ontario Education Research Symposium this week. Looking forward to every sec of it. Follow the discussion: #OERS14"/>
        <s v="I am so happy that we are talking about Pedagogical Documentation at #oers14"/>
        <s v="I don’t like term virtual to mean online. Doesn’t virtual mean “not real”. We can’t think that online is not real. #OERS14"/>
        <s v="I don't like this &quot;#AtRisk #youth&quot; thing. I like **At #Potential** or **Youth in &amp;amp;/or experiencing 'at risk' situations.** #language #OERS14"/>
        <s v="I like it - The goal is to combine high performance with equitable opportunities for success. Francesco Avvisati at #oers14"/>
        <s v="I like where this invocation to 'wisdom' is going ... #OERS14"/>
        <s v="I think self-efficacy, motivation, empowerment, and the love of learning are aspects of well being. #OERS14"/>
        <s v="If I see @CarolCampbell4 at #oers14 I will say hello....always nice to connect with #tllp leaders!"/>
        <s v="If the technology fails...the bandwidth fails...the whole point of digital literacy fails.. @ORIONNetwork  makes sure u never fail! #OERS14"/>
        <s v="If workshop tweets included identifiers (i.e. A8, B1 etc.) they could be grouped (would be more coherent/useful when reviewed) #OERS14"/>
        <s v="If you are at #OERS14 be sure to stop by the DUG poster and say 'Hi' #ResearchChat"/>
        <s v="I'm already loving this morning's keynote on Australian Indigenous Education by Allan Luke and Jean Phillips #OERS14 #refreshing"/>
        <s v="I'm eager to hear about the extent to which philosophy &amp;amp; history will shape the educational vision for the future of ON education #OERS14"/>
        <s v="Important to get students (and teachers) to enjoy mathematics! #OERS14"/>
        <s v="In 2012 PISA focus was mathematics - longitudinal data (12 years) can see trends and trajectories #OERS14"/>
        <s v="In Dr Luke's study the experience of Indigenous people is that they are condescended to.  Feelings of being duped #OERS14"/>
        <s v="In PISA 2012, 50% of Ontario students reported arriving to class late. Wow! An area for research &amp;amp; improvement? #OERS14"/>
        <s v="Indigenous knowledge should be brought in COMPETENTLY - Elders, Leaders #OERS14"/>
        <s v="Indigenous studies-must be careful to not make the indigenous students subject of study Teachers need skills for this complex work #OERS14"/>
        <s v="Instructional Rounds - drawn from the medical model.  Collaborative, goal directed, co-plan/learn, observational #OERS14"/>
        <s v="Instructional Rounds: resource intensive, AFL-based leadership is still a concept &quot;under development&quot; #OERS14"/>
        <s v="Interesting to see how Canada's and Ontario's education stack up to the rest of the world. #oers14 #pisa"/>
        <s v="Is direct instruction in phonics really antithetical to culturally sensitive practices #oers14"/>
        <s v="Is there a prize for the 1000'th tweet of #OERS14 ?  - RT @BrendaCourey: there is no single pedagogical answer: so true"/>
        <s v="It's all about relationship. #OERS14"/>
        <s v="It's been a while since I've heard Alfred N. Whitehead cited.  I'm grateful for the philosophically minded introduction. _x000a_#oers14"/>
        <s v="Its dinner at #OERS14 We are at our booths. Drop by :)"/>
        <s v="Its your capacity to think, not recall - @dtapscott #aedt4130 #educ4703 #oers14 right @rolandvo :)"/>
        <s v="Just had a great conversation with @SofyaMalik  #OERS14 - Thank you for being such strong collaborators!"/>
        <s v="Just met with a colleague from #sociology #OERS14 ..lol how my tech life marries with academe? its complicated :P"/>
        <s v="Keynote now inviting questions to shape the presentation - LOVE this approach! #OERS14"/>
        <s v="Keynote speaker Don Tapscott about to talk, Rethinking education for an age of networked intelligence #oers14"/>
        <s v="KMb is not a linear process .. Agreed. #OERS14"/>
        <s v="KNAER next steps: looking at knowledge mobilization at the system level - tell us your thoughts! @DrKatinaPollock @CarolCampbell4 #OERS14"/>
        <s v="KNAER plenary talk by @DrKatinaPollock and @CarolCampbell4  right now! #oers14"/>
        <s v="knowledge is a gift, not a commodity. Cheapens the gift Luke #oers14"/>
        <s v="Learn how to build knowledge mobilization plans with us today at 1:40pm in trinity II #oers14"/>
        <s v="Learn how to make a knowledge mobilization plan at our workshop! 1:40 pm today in trinity II #oers14"/>
        <s v="Learning is the result of hard work not summative  assessment #OERS14 F. Avvisati"/>
        <s v="Let's collaborate!  @colwiz #OERS14 #colwiz @westernuEdu @OISENews @DrKatinaPollock @CarolCampbell4 @ShastaCH"/>
        <s v="Let's make it the highest! “@Anniekidder: #oers14 percentage of Canadian students who say they're happy at school is above OECD average.”"/>
        <s v="Let's take a moment from being dedicated educators &amp;amp; researchers to appreciate this evening's selection of desserts. #oers14"/>
        <s v="Listening to details on the Futures Forum project #OERS14"/>
        <s v="Listening to Education Minister Liz Sandals at #OERS14 #edchat"/>
        <s v="Lms for Ontario math curriculum -Dreambox. #oers14"/>
        <s v="Logic Models - If something is working, what would it look like?  What would you see in the classroom? #OERS14"/>
        <s v="Logic Modls &amp;amp; theories of action - not a strong research design but more meaningful approach when experimental design not possible #OERS14"/>
        <s v="Looking at digital learning practices in Alberta, BC, New Zealand and Finland. #oers14"/>
        <s v="Looking forward to #OERS14 @KNAER_RECRAE @dtapscott with focus on knowledge mobilization and great Ontario research"/>
        <s v="Looking forward to #OERS14!"/>
        <s v="Looking forward to attending #OERS14 ! Wondering what will be different from last yr."/>
        <s v="Looking forward to learning about some new collaborative platforms at #OERS14 ! Excited to learn new technology n pedagogy."/>
        <s v="Looking forward to seeing @dtapscott at #OERS14 tonight #westernedu"/>
        <s v="Looking forward to Workshop C - Improving Achievement and Well Being of Ss with Special Needs at #oers14"/>
        <s v="Love how Luke &amp;amp; Phillips are adapting their talk w what we want to know more about #oers14"/>
        <s v="Luke - re the magic bullet! You can't go back to basics if you are already there!!_x000a_#OERS14"/>
        <s v="Math strategy includes giving students space to wonder, try, make mistakes and persist!: J Morvan frm French Language Math Coaching #oers14"/>
        <s v="Math Teachers: reflective, adaptive and responsive-anchored in classroom-based research, enduring wonder and rigorous uncertainty.#OERS14"/>
        <s v="Measuring student well-being as well as student achievement is critical for healthy student dev-Thank you Dr. Ferguson @SickKidsNews #oers14"/>
        <s v="Measuring well-being as well as academic achievement is vital for healthy student development! Thanks, Bruce Ferguson from SickKids #OERS14"/>
        <s v="Minister of Education Liz Sandals, presenting at #OERS14"/>
        <s v="Minister Sandals:  &quot;Mathematics Learning and Teaching in Ontario:  a comprehensive and thoughtful approach is needed.&quot; #OERS14"/>
        <s v="Modifications to the Harvard Group approach: We do not identify problems of practice we identify the focus of learning #OERS14"/>
        <s v="Modifications: Clear supports for teachers so they get models of what would be exemplary practice #OERS14"/>
        <s v="Modifications: Descriptive feedback is provided locally not during rounds and comes from teacher request and inquiry #OERS14"/>
        <s v="Money makes a difference according to OECD's Dr. Francesco Avvisati speaking about PISA 2012 at #OERS14, but to what extent?"/>
        <s v="Money makes a difference....but only to a point (a threshold of $50,000).  #OERS14"/>
        <s v="More experienced teachers report less time on basic skills and fewer problems with behaviours #OERS14 (assist goes to @LKostuch )"/>
        <s v="More Professional Development (PD) today: Following the very interesting Tweets from the Ontario Education Research Symposium. #oers14"/>
        <s v="More tweet stats: Over the past two days 152 different people have tweeted to #OERS14"/>
        <s v="My Professional Development (PD) today means following the very interesting Tweets from the Ontario Education Research Symposium.  #oers14"/>
        <s v="Need to deal with what goes on in the classroom to affect student learning - need to look at the pedagogy - Dr. Luke #OERS14"/>
        <s v="need to give our FNMI efforts time to make a change - 4-5 year cycles, not 3 as in Ontario #oers14"/>
        <s v="Networking time...drop by our booth #OERS14"/>
        <s v="OERS commenced with video log of some of the key messages &amp;amp; observations from previous OERS. Liz Sandals  now giving opening remarks #OERS14"/>
        <s v="Off to our first workshop for the day! #OERS14"/>
        <s v="Off to our second workshop on 21st century teaching #OERS14"/>
        <s v="On April. 1, 2014 the PISA results on problem solving will be published on the PISA website #oers14"/>
        <s v="Once again, more caution against one size fits all innovation model #oers14"/>
        <s v="One lessons from #OERS14 Know that there is always something you do not know. Fascinated by the breath of discussions today!"/>
        <s v="One thing i'd like to see more discussions of at #OERS14 is managing time &amp;amp; interaction. The 24-7 classroom will be difficult to manage."/>
        <s v="ongoing debate as to just what the skills really are - do we have a common understanding yet? Lists don't help! #oers14"/>
        <s v="Online collaboration and security from a researcher's perspective..much needed topic #OERS14"/>
        <s v="Our director of Business Development @emoyer2009 is here at #OERS14 do say helo &amp;amp; discuss your thoughts on the day!"/>
        <s v="Our first workshop on #KMb ... Building our own mobilizing plans.... Interesting. And engaging. #OERS14"/>
        <s v="Oz indigenous study: Ps interacting with their communities makes a diff. Deep implementatn means changing curriculum. #oers14 #hcdsbequity"/>
        <s v="Parents need to be included in the planning for programming in early childhood programs! @Graham_Clyne #OERS14"/>
        <s v="Peer dialogue (asking questions) may be the best way to enter into self assessment.  #OERS14"/>
        <s v="People can be sympathetic but have no capacity and fall into deficit practices #OERS14"/>
        <s v="PISA 2012 and Student Engagement: The more classes skipped, the poorer the performance on PISA #OERS14"/>
        <s v="Pisa 2012: Evaluating School Systems to Improve Education  https://t.co/fqAvNI2MC7 #OERS14"/>
        <s v="PISA 2012: high parental expectations is positively associated with higher achievement. Students can live up to high expectations #OERS14"/>
        <s v="PISA results continue to improve in locations where the best teachers are supporting the most challenging situations #OERS14"/>
        <s v="PISA results show correlation between teacher salary and student performance #OERS14 @teachdigitalLAB"/>
        <s v="PISA:  Canada is in the region where socio-economic status does not greatly affect high mathematics performance #OERS14"/>
        <s v="PISA: 2 hour test in math, reading and science.  Can students extrapolate what they were told and apply it to unfamiliar situations? #OERS14"/>
        <s v="Powerful messages by Dr.Jenkins on the benefits of FDK and developmental health. Wow. #OERS14"/>
        <s v="Ppl talking about #diversity &amp;amp; #equity yet  also speak about cultural competency. #CONTRADICTIONS #OERS14 Let's talk about Cultural HUMILITY"/>
        <s v="Presentation complete! Thanks for all of the positive comments and questions #OERS14 participants! #effective feedback"/>
        <s v="pre-service teachers say &quot;my fault&quot;.  3 yr teachers say &quot;their fault&quot; blaming students, not themselves. #oers14"/>
        <s v="Pre-service teachers tend to blame themselves. By year 3 they tend to blame the kids #OERS14 Dr. Luke"/>
        <s v="Problems or Challenges?  Does challenge suggest a more collaborative approach or am I overthinking it? #OERS14 #ResearchChat"/>
        <s v="Professional development continues to be an issue in encouraging blended learning #OERS14"/>
        <s v="Professional Learning models include: centralized expert led workshop models; train-the-trainer workshop model... #OERS14 #ResearchChat"/>
        <s v="Professionals working together at a school is what makes a different #OERS14"/>
        <s v="Qualitative data has its best value when it fits with your own narrative and experience. #OERS14"/>
        <s v="Ready to hear about 21st Century higher order skills across the curriculum #oers14"/>
        <s v="Recognition justice advocates culturalization. Redistributive justice aims to close the achievement gap. What do we prioritize? #oers14"/>
        <s v="redistributed social justice -let's get the white man's skills; recognitive social justice -embed Indigenous knwldg in curriculum #OERS14"/>
        <s v="Research producers and users are now involved in knowledge exchange throughout research. #KMb #OERS14"/>
        <s v="Research shared with teachers should connect to three questions: 1) how is it better for students.. 2) how is it better for teachers #OERS14"/>
        <s v="Research-based insurance policy to ensure social/emotional well-being in children:   'ROOTS OF EMPATHY' in every school. #OERS14"/>
        <s v="RT @_DrDi: Another important theme @ #OERS14 - one solution to complex issues? Nope! Back to &quot;no magic bullet&quot; from this am. One size does …"/>
        <s v="RT @_DrDi: Great presentation by @Graham_Clyne dispelling myths using the research--yay! Using research to inform programming. #OERS14"/>
        <s v="RT @_DrDi: How to keep research &quot;off the shelf&quot;? How can we integrate research into practice? #OERS14"/>
        <s v="RT @_DrDi: The &quot;gifting&quot; vs &quot;commodification&quot; of knowledge. Allan Luke #OERS14"/>
        <s v="RT @_DrDi: Theme of &quot;relationships&quot; weaved throughout #OERS14 presentations thus far. #connection #safety"/>
        <s v="RT @_DrDi: Very articulate and insightful student speaker on the #OERS14 panel -&quot;mobilizing evidence as a catalyst for learning&quot;"/>
        <s v="RT @_DrDi: Yep we're Canadian--women's gold medal game on the big screen during our #OERS14 lunch! Go Canada!"/>
        <s v="RT @abbaspeaks: #OERS14 oh how we so underrate the role parents play in student success...#OERS14"/>
        <s v="RT @abbaspeaks: @CheyRatnam very powerful observation #OERS14 labelling can impact progress and perception."/>
        <s v="RT @abbaspeaks: @ShastaCH thank you for the #KMb session today - your workshop was engaging and interactive. Very well done! #oers14"/>
        <s v="RT @abbaspeaks: Day 2 at #OERS14 Would like to see if any ON professional development online communities are around for teachers in digital…"/>
        <s v="RT @abbaspeaks: Thanks! A mobile mobilizing experience indeed ! @OISENews @CarolCampbell4 @ResearchChat @O3atORION  #OERS14"/>
        <s v="RT @abbaspeaks: Using computing devices is a natural impulse for today's student. #OERS14 again though. Equity issues come up."/>
        <s v="RT @ACooperKMb: #oers14 I wonder how many of the top performing countries for PISA attend school 6 days a week? Do all countries spend same…"/>
        <s v="RT @adrossis: @abbaspeaks @jmuellertate All boils down to using good pedagogical approaches for teaching! #OERS14"/>
        <s v="RT @adrossis: @abbaspeaks The physics coming out in me - using words and their actual meaning. Thinking we need a new term-lets make up a w…"/>
        <s v="RT @adrossis: @CarolCampbell4 speaks at #OERS14"/>
        <s v="RT @adrossis: @KNAER_RECRAE moving from implementation to knowledge mobilization - Awesome! #OERS14"/>
        <s v="RT @adrossis: @ShastaCH @O3atORION needs to be relevant to work in the classroom, just like  teachers lesson needs to be relevant to the st…"/>
        <s v="RT @adrossis: Big question:  how do we assess and evaluate 21st century skills? #OERS14"/>
        <s v="RT @adrossis: Bruce Ferguson_x000a_Educators are responsible for education and well-being.  But what does “well-being” mean? #OERS14"/>
        <s v="RT @adrossis: But still guide the way RT @O3atORION: Educators need to get out of the students' way! #OERS14"/>
        <s v="RT @adrossis: Need to deal with what goes on in the classroom to affect student learning - need to look at the pedagogy - Dr. Luke #OERS14"/>
        <s v="RT @adrossis: Parents need to be included in the planning for programming in early childhood programs! @Graham_Clyne #OERS14"/>
        <s v="RT @adrossis: Students today have a 3 minute attention span…What about adults? #OERS14"/>
        <s v="RT @adrossis: Thanks @SamKloetstra RT @dberrill: #OERS14 Sam K: the audience is rapt- we all want to learn from this very articulate First …"/>
        <s v="RT @AlexCWiseman: C Campbell &amp;amp; K Pollock from @KNAER_RECRAE are sharing awesome resources and discussing an important aspect of research: a…"/>
        <s v="RT @AmaniElrofaie: Avvisati: Schools have the capacity to build a trusting relationship w parents. Parent involvement is a public good. #oe…"/>
        <s v="RT @AmaniElrofaie: Dr Luke: In systems that talk social justice, the opinion of indigenous students is they are condescended...objects of s…"/>
        <s v="RT @AmaniElrofaie: Let's take a moment from being dedicated educators &amp;amp; researchers to appreciate this evening's selection of desserts. #oe…"/>
        <s v="RT @AngelaMercier1: @SamKloetstra, so impressed with your enthusiasm for, and your dedication to, your research with Aboriginal Youth.  #oe…"/>
        <s v="RT @annemariepetras: #OERS14 What 3 key messages would you give to educators regarding how to access and apply research and evidence? Panel…"/>
        <s v="RT @annemariepetras: #OERS14 working and learning are the same thing for students of today - D. Tapscott"/>
        <s v="RT @Anniekidder: #oers14 Avvisati from OECD says if it doesn't get measured it doesn't get taught or valued."/>
        <s v="RT @Anniekidder: #oers14 Avvisati from OECD says if it doesn't get measured it doesn't get taught or valued. #asba"/>
        <s v="RT @Anniekidder: #oers14 Avvisati OECD: &quot;problem-solving skills not related to math.&quot; It's capacity to solve problems you've never encounte…"/>
        <s v="RT @Anniekidder: #oers14 Dr. Bruce Ferguson says &quot;our classrooms are emergency rooms for the social problems in our society.&quot;"/>
        <s v="RT @Anniekidder: #oers14 Dr. Bruce Ferguson says &quot;our classrooms are emergency rooms for the social problems in our society.&quot; #p4ed"/>
        <s v="RT @Anniekidder: #oers14 Important to remember when looking at PISA that many of the top &quot;countries&quot; are actually cities. Comparison is app…"/>
        <s v="RT @Anniekidder: #oers14 OECD data show no correlation between hours in school and performance. Quality not quantity. #OntEd"/>
        <s v="RT @Anniekidder: #oers14 OECD research showed it's crucial that one staff person - not the teacher - is responsible for reaching out to/eng…"/>
        <s v="RT @Anniekidder: #oers14 OECD says spending money reducing class size not most effective spending. More important: spend on teachers/resour…"/>
        <s v="RT @Anniekidder: #oers14 OECD: Vital to recognize learning is result of hard work. We need tasks with &quot;room inside&quot; for more questions, for…"/>
        <s v="RT @Anniekidder: #oers14 OECD's Francesco Avvisati says problem-solving skills less related to socio-economic status than math."/>
        <s v="RT @Anniekidder: #oers14 percentage of Canadian students who say they're happy at school is above OECD average."/>
        <s v="RT @Anniekidder: #oers14 Students of parents who have high expectations report higher perseverance, motivation, confidence and greater enga…"/>
        <s v="RT @BrendaCourey: Allen Luke &amp;amp; Jean Phillips: 28 hours of travel to get here: dedication! #oers14"/>
        <s v="RT @BrendaCourey: Can our teachers name the First Nations communities within our board boundaries?  #oers14"/>
        <s v="RT @BrendaCourey: How do we give students opportunities to practice the 21st Century skills? #oers14"/>
        <s v="RT @BrendaCourey: knowledge is a gift, not a commodity. Cheapens the gift Luke #oers14"/>
        <s v="RT @BrendaCourey: Love how Luke &amp;amp; Phillips are adapting their talk w what we want to know more about #oers14"/>
        <s v="RT @BrendaCourey: Ready to hear about 21st Century higher order skills across the curriculum #oers14"/>
        <s v="RT @caileycraw: #oers14 &quot;Educational reform/renewal is never done.&quot; - Allan Luke."/>
        <s v="RT @candymcewan: @KNAER_RECRAE Thanks for info. Interested in your lesson plans. Love that you are applying the reams of educational resear…"/>
        <s v="RT @candymcewan: Bruce Ferguson, Sick Kids: Our classrooms are the emergency rooms for the social problems in our society. #OERS14 #student…"/>
        <s v="RT @candymcewan: Hearing from Allan Luke, Jean Phillips - confirming that it doesn't matter what we teach - it's all about relationships #O…"/>
        <s v="RT @CarolCampbell4: Attending #OERS14 ? Say hello to @KNAER_RECRAE team, we're giving KNAER update &amp;amp; workshop on #KMb tools @DrKatinaPolloc…"/>
        <s v="RT @CarolCampbell4: Completely agree with @susanmdrake about brilliant teacher networks on Twitter #OERS14 @KNAER_RECRAE #KMb"/>
        <s v="RT @CarolCampbell4: Congratulations to @DrKatinaPollock, our @KNAER_RECRAE co- director is a new member of Ontario Education Research Panel…"/>
        <s v="RT @CarolCampbell4: Discussing use of teacher led projects to stimulate innovation &amp;amp; empower champions of change in Italy #OERS14 Sounds li…"/>
        <s v="RT @CarolCampbell4: Doris McWhorter: 3 goals for #OERS14. 1 quality evidence. 2 mobilize knowledge. 3 networking"/>
        <s v="RT @CarolCampbell4: Future PISA tests to include collaborative problem solving &amp;amp; global citizenship #oers14"/>
        <s v="RT @CarolCampbell4: Good point RT @CheyRatnam: I don't like this &quot;#AtRisk #youth&quot;. I like **At #Potential** or **Youth in &amp;amp;/or experiencing…"/>
        <s v="RT @CarolCampbell4: Graham Clyne: &quot;Some things we know for a fact anecdotally&quot; Not at #OERS14 &amp;amp; @KNAER_RECRAE @OISENews !"/>
        <s v="RT @CarolCampbell4: Hey @OISENews I'm a top tweeter! RT @ResearchChat: Congrats to the top #OERS14 tweeters @O3atOrion, @abbaspeaks and @Ca…"/>
        <s v="RT @CarolCampbell4: Minister Sandals &quot;research has played an important role &amp;amp; will be instrumental in our journey forward&quot; #OERS14 #OntEd h…"/>
        <s v="RT @CarolCampbell4: See you soon @DrKatinaPollock: Getting excited about presenting at #OERS14 @KNAER_RECRAE@ShastaCH @OISENews @westernuEdu"/>
        <s v="RT @CarolCampbell4: Thanks @ResearchChat RT@OISENews: Congrats OISE researcher @CarolCampbell4, &quot;Top Tweeter&quot; honours at #OERS14! https://t…"/>
        <s v="RT @CarolCampbell4: Thoroughly enjoyed #oers14 Thx to @OntarioEDU, @KNAER_RECRAE &amp;amp; @OISENews teams, &amp;amp; all participants. Mobilizing knowledg…"/>
        <s v="RT @CarolCampbell4: Thx RT @OISENews: @CarolCampbell4 @ResearchChat @O3atORION @abbaspeaks Congrats #OERS14 top tweeters it's been a 'mobil…"/>
        <s v="RT @CarolCampbell4: Yay Twittersphere #KMb in action RT @ResearchChat: Congrats to the top #OERS14 tweeters @O3atOrion, @abbaspeaks and @Ca…"/>
        <s v="RT @CheyRatnam: I don't like this &quot;#AtRisk #youth&quot; thing. I like **At #Potential** or **Youth in &amp;amp;/or experiencing 'at risk' situations.** …"/>
        <s v="RT @cmorrissette1: #OERS14 Avvisati OECD: schools has a critical role in fostering parent's involvement early on in the school year to clos…"/>
        <s v="RT @cmorrissette1: @cmorrissette1: #oers14 Avvisati OECD: Collaboration, global citizenship and perseverance.... Competencies we are lookin…"/>
        <s v="RT @DanaStClair: #oers14 today is the day!!"/>
        <s v="RT @dberrill: #OERS14  Jean Phillips: In Australia, non-Indigenous teachers think of Indigenous people as not modern people. Let's look at …"/>
        <s v="RT @dberrill: #OERS14 Allan Luke &amp;amp; Jean Phillips: Wowza!! Hold onto your seats folks: this is already a zinger of a keynote address!!"/>
        <s v="RT @dberrill: #OERS14 Allan Lyke: attendance for Australian Indigenous youth is not necessarily linked to achievement. Stay tuned!"/>
        <s v="RT @dberrill: #OERS14 Graham Clyne, Peel &amp;amp; Children Youth. &quot;Some things we know for a fact anecdotally.&quot;"/>
        <s v="RT @dberrill: #OERS14 Luke: increased attendance does not increase achievement if the pedagogy used is not appropriate. Of course!!"/>
        <s v="RT @dberrill: #OERS14 re. indicators and measures of wellbeing: a cautionary that these truly address affect - engagement, belonging, pride."/>
        <s v="RT @dberrill: #OERS14 re. Parental expectations: we need to remember that many parents were ill-served by public education and are justifia…"/>
        <s v="RT @drcathybruce: #OERS14 #knaer knowledge mobilization efforts are terrific! Applying research - the impact is key!"/>
        <s v="RT @drcathybruce: #OERS14 @dtapscott coming up to push thinking about what learners need in today's world and tomorrow"/>
        <s v="RT @drcathybruce: #OERS14 Student efficacy (belief that they can do well) is crucial to math performance - #PISA results 2012"/>
        <s v="RT @drcathybruce: #OERS14 Summary of findings from December math research forum by Liz Sandals - early math an excellent predictor of overa…"/>
        <s v="RT @drcathybruce: @CarolCampbell4 @KNAER_RECRAE   @ShastaCH @DrKatinaPollock Tx for helping us consider diff kinds of KMb impact: Activity …"/>
        <s v="RT @drcathybruce: “@AmaniElrofaie: The future is not something to be predicted; it's something we achieve. — Dr Don Tapscott #oers14” @dtap…"/>
        <s v="RT @drcathybruce: “@ResearchChat: Today at #OERS14 123 people 715 tweets and shared 170 links.” Now 716 tweets &amp;amp; link 171 math research htt…"/>
        <s v="RT @drcathybruce: Looking forward to #OERS14 @KNAER_RECRAE @dtapscott with focus on knowledge mobilization and great Ontario research"/>
        <s v="RT @DrKatinaPollock: Allan Luke we need to build cultural strength #oers14"/>
        <s v="RT @emoyer2009: #OERS14 assessment is learning move from feedback to feed-forward"/>
        <s v="RT @emoyer2009: #OERS14 pen and paper is still a very useful technology in the classroom today - need to make sure we aren't too dependent …"/>
        <s v="RT @fdelk_nmc: Social and emotional dimensions matter!  Engagement + Adversity + Success + Encouragement = Student Efficacy       #OERS14"/>
        <s v="RT @fdelk_nmc: Without content knowledge and an inquiry stance, the Math Curr Doc will forever be doomed to 'checklist' rather than 'spring…"/>
        <s v="RT @GerriGershon: #oers14 Just heard about french language math coaching -now hearing from Jim Grieve about the Early Years at Research Sym…"/>
        <s v="RT @GerriGershon: #oers14 Money does make a difference in Pisa results- up to a certain amount. More important is how the money is spent."/>
        <s v="RT @GerriGershon: #oers14 There is a direct relation to kids skipping classes and lower results on PISA"/>
        <s v="RT @giannahelling: #OERS14 @KNAER_RECRAE What is knowledge mobilization?  How does research inform practice and how is it informed by pract…"/>
        <s v="RT @giannahelling: #OERS14 Don Tapscott- Work Learning Collaboration- all the same thing"/>
        <s v="RT @giannahelling: #OERS14 Liz Sandals -Students who believe they will be successful in Mathematics persist through obstacles."/>
        <s v="RT @giannahelling: #OERS14 Research priorities and opportunities for collaboration between school boards and universities- Establishing Suc…"/>
        <s v="RT @JacquiStrachan: RT @Anniekidder: #oers14 Dr. Bruce Ferguson says &quot;our classrooms are emergency rooms for the social problems in our soc…"/>
        <s v="RT @jipraios: I'm eager to hear about the extent to which philosophy &amp;amp; history will shape the educational vision for the future of ON educa…"/>
        <s v="RT @jipraios: It's been a while since I've heard Alfred N. Whitehead cited.  I'm grateful for the philosophically minded introduction. _x000a_#oe…"/>
        <s v="RT @jmuellertate: #oers14 collaborative prob solving needs to be assessed. beyond tech integration to assessment of 21st century skills @te…"/>
        <s v="RT @jmuellertate: #oers14 Deputy Minister Zegarac: need to &quot;quickly drop what doesn't work&quot; and institutionalize what does."/>
        <s v="RT @jmuellertate: #oers14 Minister of Ed Liz Sandals speaking about mathematics education. Lets talk about &quot;understanding&quot; rather than &quot;per…"/>
        <s v="RT @jmuellertate: Allan Luke: &quot;there is difference betwn knowing THAT &amp;amp; knowing HOW&quot; in indigenous education. #oers14 #wlufoe Applicable to…"/>
        <s v="RT @jmuellertate: PISA results show correlation between teacher salary and student performance #OERS14 @teachdigitalLAB"/>
        <s v="RT @KNAER_RECRAE: #OERS14 Here we go again! We're about to get started with keynote: Allan Luke &amp;amp; Jean Phillips from Queensland U on Indige…"/>
        <s v="RT @KNAER_RECRAE: #OERS14 what a great couple of days! made new connections, learned and shared a lot! Great keynote by Sandra Nutley to ca…"/>
        <s v="RT @KNAER_RECRAE: Great discussions at our workshop today on building KMb plans! @ShastaCH @DrKatinaPollock @CarolCampbell4 @OISENews @west…"/>
        <s v="RT @KNAER_RECRAE: KNAER next steps: looking at knowledge mobilization at the system level - tell us your thoughts! @DrKatinaPollock @CarolC…"/>
        <s v="RT @KNAER_RECRAE: KNAER plenary talk by @DrKatinaPollock and @CarolCampbell4  right now! #oers14"/>
        <s v="RT @KNAER_RECRAE: Learn how to build knowledge mobilization plans with us today at 1:40pm in trinity II #oers14"/>
        <s v="RT @KNAER_RECRAE: Let's collaborate!  @colwiz #OERS14 #colwiz @westernuEdu @OISENews @DrKatinaPollock @CarolCampbell4 @ShastaCH"/>
        <s v="RT @KNAER_RECRAE: Workshop on building knowledge mobilization plans starting in ten minutes! Join us in Trinity II! #OERS14"/>
        <s v="RT @lisacollimore: @SamKloetstra great job speaking at #OERS14 ... Great example of student voice in action !"/>
        <s v="RT @lisacollimore: Thanks for sharing your stories about Beyond 3:30 #OERS14 #studentvoice"/>
        <s v="RT @LKostuch: #oers14  Don Tapscott asks if technology / the internet open doors to knowledge or if they are self-fulfilling echo chambers …"/>
        <s v="RT @LStevens2511: Fantastic presentation from tdsb model schools:  The six conditions necessary to close the gap in inner city schools #oer…"/>
        <s v="RT @LStevens2511: Is direct instruction in phonics really antithetical to culturally sensitive practices #oers14"/>
        <s v="RT @maryinkenora: #oers14 I have to go home and change everything about my way of thinking after being impacted by Dr. Allan Luke and Jean …"/>
        <s v="RT @mathtech: #OERS14 Some Twitter facts from Ontario Education Research. Wonderful presentation from @dtapscott last evening. Still discus…"/>
        <s v="RT @menardenis: #oers14 don't miss the French Math coaching presentation in 5 minutes! a success story"/>
        <s v="RT @NWalterRowan: Don't uncritically extrapolate - Allan Luke #OERS14 #AboriginalEducation"/>
        <s v="RT @O3atORION @brandy_doan great point #OERS14 do drop by @ORIONNetwork booth..we've got some solutions and examples of this."/>
        <s v="RT @O3atORION: &quot;@ResearchChat: &quot;Blaming the internet is like blaming the library for ignorance&quot; #OERS14&quot;  sound bytes from Don Tapscott!"/>
        <s v="RT @O3atORION: @DrKatinaPollock excited to meet you and being today's workshop. #OERS14"/>
        <s v="RT @O3atORION: @professor_jess #digital agreed! Better study of analytics as well !#dontblametheinternet #oers14"/>
        <s v="RT @O3atORION: @TCDSB Project NeXt - something to look into following discussions at #OERS14 https://t.co/Qrp90saUFR"/>
        <s v="RT @O3atORION: Discussing passive n active #KMb strategies #OERS14"/>
        <s v="RT @O3atORION: Good to hear that our local teaching practices are going global...glocalization ! #OERS14"/>
        <s v="RT @O3atORION: If the technology fails...the bandwidth fails...the whole point of digital literacy fails.. @ORIONNetwork  makes sure u neve…"/>
        <s v="RT @O3atORION: KMb is not a linear process .. Agreed. #OERS14"/>
        <s v="RT @O3atORION: Looking forward to learning about some new collaborative platforms at #OERS14 ! Excited to learn new technology n pedagogy."/>
        <s v="RT @O3atORION: Our first workshop on #KMb ... Building our own mobilizing plans.... Interesting. And engaging. #OERS14"/>
        <s v="RT @O3atORION: Target Audience in KMb is not a top down model. Knowledge moves in both directions.#OERS14"/>
        <s v="RT @O3atORION: Teachers come to school as learners..one implication of 21st century tools #OERS14"/>
        <s v="RT @O3atORION: Technology in the class room facilitates peer coaching. Learning networks is the same as professional networks #OERS14"/>
        <s v="RT @O3atORION: The role of data in achieving student success..#OERS14 Glad that our platform also has analytics to generate such data."/>
        <s v="RT @O3atORION: Thoroughly enjoyed the talk on #KMb tools with @KNAER_RECRAE  @CarolCampbell4 #OERS14 Glad we have some tools to support suc…"/>
        <s v="RT @O3atORION: We are working on a definition of #KMb.. Activating research. #OERS14 we like that."/>
        <s v="RT @OhMissAcosta: &quot;[How] does adding the label “evidence-based” to a research report affect its uptake by policy-makers?” Sandra Nutley #OE…"/>
        <s v="RT @OhMissAcosta: &quot;Feedback should not be an autopsy.&quot; #OERS14"/>
        <s v="RT @OhMissAcosta: &quot;It ain't what you don't know that gets you into trouble. It's what you know for sure that just ain't so.” Mark Twain #OE…"/>
        <s v="RT @OhMissAcosta: &quot;Some things we know for a fact, some things we know a-fac-dotally” Graham Clyne #OERS14"/>
        <s v="RT @OhMissAcosta: &quot;Teachers who read and participate in new research are in a unique position to authentically mobilize it” Nicole Walter R…"/>
        <s v="RT @OhMissAcosta: “Getting information off the Internet is like taking a drink from a fire hydrant” Mitchell Kapor #OERS14"/>
        <s v="RT @OhMissAcosta: 50% of Ontario students arrive late to class; 12% skip class (within 2 wks leading up to PISA); Attendance was linked to …"/>
        <s v="RT @OhMissAcosta: Across countries, student truancy is linked to student engagement #PISA #OERS14"/>
        <s v="RT @OhMissAcosta: 'Deficit discourse' is default (“blame the other” - blame the child, the family, the welfare) instead of blaming the peda…"/>
        <s v="RT @OhMissAcosta: Flip the question: What are the messages you would give to researchers regarding how to make their research accessible to…"/>
        <s v="RT @OISENews: @CarolCampbell4 @ResearchChat @O3atORION @abbaspeaks Congrats to all #OERS14 top tweeters it's been a 'mobilizing' experience!"/>
        <s v="RT @PamelaOsmond: Great time today at #OERS14!  Thanks @CarolCampbell4, @ShastaCH and @DrKatinaPollock for the great presentation on KMb pl…"/>
        <s v="RT @peachyteachy: &quot;Are we a culture of grading or a culture of learning?&quot; Ask this Q at your next staff meeting, and then discuss! #OERS14"/>
        <s v="RT @peachyteachy: #OERS14 Assessment should be a triage, not an autopsy. #ResearchChat"/>
        <s v="RT @peachyteachy: #OERS14 Assessment should be a triage, not an autopsy. LOVE this quote!"/>
        <s v="RT @peachyteachy: #OERS14 I think our presentation went well. Good q's! Plugged @UPMathKH 's presentation for tomorrow. @PereymaMath @Durha…"/>
        <s v="RT @peachyteachy: Who is going to #oers14 ? Presenting on how iPads remove barriers to accessing the curriculum. #nervous"/>
        <s v="RT @professor_jess: Do #lms really provide opportunities for knowledge acquisition or do they just transfer content? #oers14"/>
        <s v="RT @rchids: @LStevens2511 you create a plan, jump in, then adjust based on feedback from your Ss....#oers14"/>
        <s v="RT @ResearchChat: &quot;Blaming the internet is like blaming the library for ignorance&quot; #OERS14"/>
        <s v="RT @ResearchChat: Anyone have the citation for the pre-service/year 3 reference? #OERS14"/>
        <s v="RT @ResearchChat: Bruce Ferguson: We tend to value the things we measure or measure the things we value #OERS14 #ResearchChat"/>
        <s v="RT @ResearchChat: Can you name the indigenous languages spoken by the community you teach in? #OERS14"/>
        <s v="RT @ResearchChat: Countries with high performance on PISA have students and families that value education and see it as accessible/applicab…"/>
        <s v="RT @ResearchChat: Do you know when evidence is good?  Or good enough? #OERS14 #ResearchChat"/>
        <s v="RT @ResearchChat: Dr. Franzesco Avvisati (OECD) presenting at #OERS14"/>
        <s v="RT @ResearchChat: Feedback for technical skills looks and feels very different from feedback for interactions and relationships #OERS14 #Re…"/>
        <s v="RT @ResearchChat: Gender gap (girls lower mathematics performance, boys lower literacy performance) persists in the 2012 PISA results #OERS…"/>
        <s v="RT @ResearchChat: How you spend your time is the most influential factor (aside from DNA) in how your brain develops (from 8 to 18). #OERS1…"/>
        <s v="RT @ResearchChat: If you are at #OERS14 be sure to stop by the DUG poster and say 'Hi' #ResearchChat"/>
        <s v="RT @ResearchChat: Last day of #OERS14.  So far there have been 883 tweets and 231 links shared.  An archive of tweets and summary here http…"/>
        <s v="RT @ResearchChat: Minister of Education Liz Sandals, presenting at #OERS14"/>
        <s v="RT @ResearchChat: People can be sympathetic but have no capacity and fall into deficit practices #OERS14"/>
        <s v="RT @ResearchChat: PISA results continue to improve in locations where the best teachers are supporting the most challenging situations #OER…"/>
        <s v="RT @ResearchChat: Pre-service teachers tend to blame themselves. By year 3 they tend to blame the kids #OERS14 Dr. Luke"/>
        <s v="RT @ResearchChat: redistributed social justice -let's get the white man's skills; recognitive social justice -embed Indigenous knwldg in cu…"/>
        <s v="RT @ResearchChat: The future is not something to be predicted, it is something to be achieved. Don Tapscott #OERS14 #ResearchChat"/>
        <s v="RT @ResearchChat: The new models of pedagogy are student focused, multi-way, customized and collaborative #OERS14 #ResearchChat"/>
        <s v="RT @ResearchChat: The single solution that you can buy from a publisher is &quot;Bull&quot; Dr. Luke at #OERS14"/>
        <s v="RT @ResearchChat: The third model of social justice is representative social justice. #OERS14"/>
        <s v="RT @ResearchChat: Today at #OERS14 123 people have made 715 tweets and have shared 170 links."/>
        <s v="RT @ResearchChat: You can't go back to the basics if you are already at the basics #OERS14"/>
        <s v="RT @RogerKClarke: @RCDSB SWST Anne George giving table response on key mssg for educators on how to access and apply research. #OERS14 http…"/>
        <s v="RT @RogerKClarke: Fascinating presentation by Allan Luke/Jean Phillips on why we need to change our mind set if we hope to close gaps in ed…"/>
        <s v="RT @SamKloetstra: Interesting to see how Canada's and Ontario's education stack up to the rest of the world. #oers14 #pisa"/>
        <s v="RT @ShastaCH: #OERS14 #KMb Question: What are three key messages you would give to educators regarding how to access and apply research evi…"/>
        <s v="RT @ShastaCH: Wonderful to hear such articulate students describe the positive impact that Beyond 330 has had on their lives!! #oers14"/>
        <s v="RT @shelleylaskin: Dr Avvisati now taking #oers14 Key to test is not just what they know but if they can extrapolate and apply"/>
        <s v="RT @shelleylaskin: Reading to children before they come to school and having dinner together are two critical factors in success in school …"/>
        <s v="RT @shelleylaskin: True legacy, according to EDU DM Zegarac is closing gap so all students can succeed-Not just the best &amp;amp;brightest #oers14"/>
        <s v="RT @Stephen_Hurley: @ShastaCH wish I were there #oers14"/>
        <s v="RT @taniasterling: @LStevens2511 GREAT question... does IT give them a voice to be heard in new ways like never before? #oers14"/>
        <s v="RT @taniasterling: @professor_jess Agree-not all #LMS are created equal. One's that foster construction of new ideas thru collaboration and…"/>
        <s v="RT @vespakristen: “@westernulibsEDU: My  (PD) today means following the very interesting Tweets from the Ontario Education Research Symposi…"/>
        <s v="RT @westernulibsEDU: My Professional Development (PD) today means following the very interesting Tweets from the Ontario Education Research…"/>
        <s v="Score score score.. Its 2 2...woot woot..#oers14 !"/>
        <s v="See you there RT @ResearchChat: If you are at #OERS14 be sure to stop by the DUG poster and say 'Hi' #ResearchChat”"/>
        <s v="Shoutout to #OERS14 organizers. Thank you for bringing perspectives from across the province!"/>
        <s v="So how do we attract the best teachers to the most challenging situations? #OERS14"/>
        <s v="Social and cultural awareness as a 21st century learning skills! #OERS14"/>
        <s v="Social and emotional dimensions matter!  Engagement + Adversity + Success + Encouragement = Student Efficacy       #OERS14"/>
        <s v="Some interesting findings in regards to FDK at #OERS14."/>
        <s v="Spot on_x000a_&quot;Kids can't learn unless they feel both physically and psychologically safe&quot; Bruce Ferguson at #OERS14"/>
        <s v="Startling...&quot;42-44% of children in care in Ontario completed secondary school as compared with the provincial average of 83%.&quot; #oers14"/>
        <s v="Student employment is available but through a different data set #OERS14"/>
        <s v="Students today have a 3 minute attention span…What about adults? #OERS14"/>
        <s v="Super excited about the exhibits at #OERS14 !! Can't wait to see everyone next week :)"/>
        <s v="Target Audience in KMb is not a top down model. Knowledge moves in both directions.#OERS14"/>
        <s v="Tchrs who use assess. for learning more effectively had greater background and more inclined to invite people into their classrooms #OERS14"/>
        <s v="Teacher self efficacy, teaching practices, and student achievement...understanding the complexities of program implementation #oers14"/>
        <s v="Teachers come to school as learners..one implication of 21st century tools #OERS14"/>
        <s v="Teachers report greater benefits from Assessment For Learning than principals #OERS14"/>
        <s v="Technology in the class room facilitates peer coaching. Learning networks is the same as professional networks #OERS14"/>
        <s v="Thank you everyone for the kind words. Feel free to ask me questions during the day! #oers14"/>
        <s v="Thanks @ResearchChat RT@OISENews: Congrats OISE researcher @CarolCampbell4, &quot;Top Tweeter&quot; honours at #OERS14! https://t.co/964LP4wkq4 #UofT”"/>
        <s v="Thanks @SamKloetstra RT @dberrill: #OERS14 Sam K: the audience is rapt- we all want to learn from this very articulate First Nation student."/>
        <s v="Thanks everyone at #OERS14 this was awesome."/>
        <s v="Thanks for dropping by our desk @atomickitty #OERS14 - we will connect with you about our database idea."/>
        <s v="thanks for joining us RT @O3atORION: On our way to attend your workahop @CarolCampbell4 @KNAER_RECRAE” #OERS14"/>
        <s v="Thanks for sharing your stories about Beyond 3:30 #OERS14 #studentvoice"/>
        <s v="Thanks RT @candymcewan: @KNAER_RECRAE Thanks for info. Interested in your lesson plans. Love that you are applying edu research. #OERS14”"/>
        <s v="Thanks! A mobile mobilizing experience indeed ! @OISENews @CarolCampbell4 @ResearchChat @O3atORION  #OERS14"/>
        <s v="Thanks! RT @AlexCWiseman: C Campbell &amp;amp; K Pollock @KNAER_RECRAE are sharing awesome resources &amp;amp; discussing research application #OERS14”"/>
        <s v="Thanks! RT @LynneCharette: Pisa 2012: Evaluating School Systems to Improve Education  https://t.co/fy8VzsNDaY #OERS14"/>
        <s v="Thanks! RT @PamelaOsmond: Great time at #OERS14!  Thanks @CarolCampbell4 @ShastaCH @DrKatinaPollock for great presentation on KMb plans!"/>
        <s v="That's the perfect end to #OERS14 Game Canada...See ya people!"/>
        <s v="The &quot;gifting&quot; vs &quot;commodification&quot; of knowledge. Allan Luke #OERS14"/>
        <s v="The difference between a strategy and a tool #OERS14 #KMb discussions"/>
        <s v="The errors on our platform have been resolved! Sorry for that. Back to #OERS14"/>
        <s v="The future is not something to be predicted, it is something to be achieved. Don Tapscott #OERS14 #ResearchChat"/>
        <s v="The future is not something to be predicted; it's something we achieve. — Dr Don Tapscott #oers14"/>
        <s v="The idea of co learning to replace that of teaching and learning #OERS14"/>
        <s v="The Instructional rounds approach is probably not a good starting point.  Begin with the school culture.  #OERS14 #ResearchChat"/>
        <s v="The issue of education will not decline in importance, it will soar in importance #OERS14"/>
        <s v="The key question re: what counts as evidence is not “does it work,” but “does it work here? #OERS14"/>
        <s v="The new models of pedagogy are student focused, multi-way, customized and collaborative #OERS14 #ResearchChat"/>
        <s v="The official discourse has changes, but in the classroom, the discourse of students and teachers remains the same. #allanluke #OERS14"/>
        <s v="The Ontario Education Research Symposium 2014 begins tonight.  Follow the discussion at #OERS14"/>
        <s v="The role of data in achieving student success..#OERS14 Glad that our platform also has analytics to generate such data."/>
        <s v="The single solution that you can buy from a publisher is &quot;Bull&quot; Dr. Luke at #OERS14"/>
        <s v="The third model of social justice is representative social justice. #OERS14"/>
        <s v="The type of feedback is also incredibly important, we shouldn't be afraid of discourse #OERS14"/>
        <s v="Theme of &quot;relationships&quot; weaved throughout #OERS14 presentations thus far. #connection #safety"/>
        <s v="there is no single pedagogical answer: so true #oers14"/>
        <s v="Thoroughly enjoyed #oers14 Thx to @OntarioEDU, @KNAER_RECRAE &amp;amp; @OISENews teams, &amp;amp; all participants. Mobilizing knowledge, applying evidence!"/>
        <s v="Thoroughly enjoyed the talk on #KMb tools with @KNAER_RECRAE  @CarolCampbell4 #OERS14 Glad we have some tools to support such work"/>
        <s v="Thx for your great work RT @drcathybruce: @CarolCampbell4 @KNAER_RECRAE @ShastaCH @DrKatinaPollock Tx for helping us consider impact #OERS14"/>
        <s v="Thx RT @OISENews: @CarolCampbell4 @ResearchChat @O3atORION @abbaspeaks Congrats #OERS14 top tweeters it's been a 'mobilizing' experience!”"/>
        <s v="To what extent are PD or project &quot;events&quot; changing school cultures? How do you know?  #OERS14"/>
        <s v="Today at #OERS14 123 people have made 715 tweets and have shared 170 links."/>
        <s v="Use video to capture student thinking in math - important for teachers to review. Love that tech we have now can support this #OERS14"/>
        <s v="Using computing devices is a natural impulse for today's student. #OERS14 again though. Equity issues come up."/>
        <s v="Very articulate and insightful student speaker on the #OERS14 panel -&quot;mobilizing evidence as a catalyst for learning&quot;"/>
        <s v="Very impressive policy, practice &amp;amp; research for results RT @menardenis: #oers14 Great Job Paule, Francis &amp;amp; Jhonel! Proof is in the numbers!”"/>
        <s v="Was nice seeing you at #OERS14 @atomickitty  Let's grab a coffee tomorrow, see what's brewing. Which workshop u at?"/>
        <s v="We also have our Director @emoyer2009  at our desk! Looking forward to lunch time discussions! #OERS14"/>
        <s v="We are on our way to #OERS14 .. exciting to setup and meet the community."/>
        <s v="We are working on a definition of #KMb.. Activating research. #OERS14 we like that."/>
        <s v="We are wrapping up! Thank you for an amazing 2 days :) #oers14"/>
        <s v="We must focus on student well-being in ON schools. Does this include the whole school well-being? #OERS14"/>
        <s v="We need data to support claims that are made about the #digital generation #dontblametheinternet #oers14"/>
        <s v="We need STEM, but what we  really need is STEAM. Think about how important it is to put the arts in there @dtapscott  #OERS14"/>
        <s v="We need to make mental health an open topic of discussion . . . for everyone. #OERS14"/>
        <s v="We shouldn't be transmitting data to students @dtapscott  #oers14 sounds like #aedt to me :) #pblchat"/>
        <s v="We're excited! RT @adrossis: @KNAER_RECRAE moving from implementation to knowledge mobilization - Awesome! #OERS14”"/>
        <s v="We've started! RT @KNAER_RECRAE: Workshops starting late. Join us in trinity II! @DrKatinaPollock @CarolCampbell4  @ShastaCH  #oers14”"/>
        <s v="What does balance and moderation look like for high frequency tech users in this digital age? How do we measure it? #oers14"/>
        <s v="What does effective professional learning look like re: 21st Century learning? $M dollar question  #oers14"/>
        <s v="What does it mean to be achievers in a globalized world...how's that for a topic for a paper. #oers14"/>
        <s v="What matters?  Is there ever a time when this isn't worth asking? #OERS14"/>
        <s v="what works: high expectations, community engagement, staffing innovation, leadership: Luke #oers14"/>
        <s v="When people watch a really good teacher you hear &quot;Wow, that works!&quot; and then often &quot;I could never do that.&quot;  #OERS14 #ResearchChat"/>
        <s v="Who is going to #oers14 ? Presenting on how iPads remove barriers to accessing the curriculum. #nervous"/>
        <s v="With @KNAER_RECRAE  at their #OERS14 workshop on #KMb .. Packed session."/>
        <s v="Without content knowledge and an inquiry stance, the Math Curr Doc will forever be doomed to 'checklist' rather than 'springboard' #OERS14"/>
        <s v="Wonderful to hear such articulate students describe the positive impact that Beyond 330 has had on their lives!! #oers14"/>
        <s v="Work, learning, collaboration and having fun - they're all the same thing. #oers14"/>
        <s v="Workshop on building knowledge mobilization plans starting in ten minutes! Join us in Trinity II! #OERS14"/>
        <s v="Workshops starting a bit late. Join us in trinity II to learn how to build a KM plan! @DrKatinaPollock @CarolCampbell4  @ShastaCH  #oers14"/>
        <s v="Yay Twittersphere #KMb in action RT @ResearchChat: Congrats to the top #OERS14 tweeters @O3atOrion, @abbaspeaks and @CarolCampbell4”"/>
        <s v="Yep we're Canadian--women's gold medal game on the big screen during our #OERS14 lunch! Go Canada!"/>
        <s v="You can't go back to the basics if you are already at the basics #OERS14"/>
      </sharedItems>
    </cacheField>
    <cacheField name="created_at" numFmtId="0">
      <sharedItems containsBlank="1"/>
    </cacheField>
    <cacheField name="time" numFmtId="0">
      <sharedItems containsNonDate="0" containsDate="1" containsString="0" containsBlank="1" minDate="2014-02-11T14:04:32" maxDate="2014-02-20T22:30:24"/>
    </cacheField>
    <cacheField name="geo_coordinates" numFmtId="0">
      <sharedItems containsBlank="1"/>
    </cacheField>
    <cacheField name="user_lang" numFmtId="0">
      <sharedItems containsBlank="1"/>
    </cacheField>
    <cacheField name="in_reply_to_user_id_str" numFmtId="0">
      <sharedItems containsString="0" containsBlank="1" containsNumber="1" containsInteger="1" minValue="14996156" maxValue="2351930730"/>
    </cacheField>
    <cacheField name="in_reply_to_screen_name" numFmtId="0">
      <sharedItems containsBlank="1"/>
    </cacheField>
    <cacheField name="from_user_id_str" numFmtId="0">
      <sharedItems containsString="0" containsBlank="1" containsNumber="1" containsInteger="1" minValue="13210942" maxValue="2351930730"/>
    </cacheField>
    <cacheField name="in_reply_to_status_id_str" numFmtId="0">
      <sharedItems containsBlank="1"/>
    </cacheField>
    <cacheField name="source" numFmtId="0">
      <sharedItems containsBlank="1"/>
    </cacheField>
    <cacheField name="profile_image_url" numFmtId="0">
      <sharedItems containsBlank="1"/>
    </cacheField>
    <cacheField name="user_followers_count" numFmtId="0">
      <sharedItems containsString="0" containsBlank="1" containsNumber="1" containsInteger="1" minValue="1" maxValue="11332"/>
    </cacheField>
    <cacheField name="user_friends_count" numFmtId="0">
      <sharedItems containsString="0" containsBlank="1" containsNumber="1" containsInteger="1" minValue="1" maxValue="3531"/>
    </cacheField>
    <cacheField name="user_utc_offset" numFmtId="0">
      <sharedItems containsString="0" containsBlank="1" containsNumber="1" containsInteger="1" minValue="-36000" maxValue="3600"/>
    </cacheField>
    <cacheField name="status_url" numFmtId="0">
      <sharedItems containsBlank="1"/>
    </cacheField>
    <cacheField name="entities_str" numFmtId="0">
      <sharedItems containsBlank="1" longText="1"/>
    </cacheField>
    <cacheField name="Retweets (Begins with RT)" numFmtId="0">
      <sharedItems containsBlank="1"/>
    </cacheField>
    <cacheField name="DummyCode Retweet" numFmtId="0">
      <sharedItems containsBlank="1" containsMixedTypes="1" containsNumber="1" containsInteger="1" minValue="1" maxValue="1"/>
    </cacheField>
    <cacheField name="MostRetweets" numFmtId="0">
      <sharedItems containsBlank="1"/>
    </cacheField>
    <cacheField name="DummyCodeLink" numFmtId="0">
      <sharedItems containsBlank="1" containsMixedTypes="1" containsNumber="1" containsInteger="1" minValue="1" maxValue="1"/>
    </cacheField>
    <cacheField name="url" numFmtId="0">
      <sharedItems containsBlank="1" count="152">
        <s v="http://t.co/pSlqeokEX3"/>
        <s v="http://t.co/y2YW9fW7It"/>
        <s v="http://t.co/2IABmapFZ4"/>
        <s v="http://t.co/SbCdr28yWb"/>
        <s v="http://t.co/uTNS16a2is"/>
        <s v="http://t.co/FNq5aTkrOK"/>
        <s v="http://t.co/ks8tlCEbok"/>
        <s v="http://t.co/kHaMZ9jmMl"/>
        <s v="http://t.co/auMv9LikKo - getting kids excited about science and technology"/>
        <s v="http:/ 3 others) http://t.co/T8corpDFme"/>
        <s v="http://t.co/pjVbNA662P"/>
        <s v="http://t.co/nuxcuMatyo"/>
        <s v="http://t.co/rRh5nb6cJ0 learning about problem based learning"/>
        <s v="http://t.co/WUJMctzQZu"/>
        <s v="http://t.co/IuRFqXJiDX"/>
        <s v="http://t.co/zYhQaYgcJh"/>
        <s v="http://t.co/FP9LeCIITW http://t.co/JVGcMN3yJb”"/>
        <s v="http://t.co/ayC8lZcV08"/>
        <s v="http://t.co/20vmJfKRt6"/>
        <s v="http://t.co/CWIf7knjFu Stay tuned for live updates &amp;amp; maybe even some photos @DrKatinaPollock @ShastaCH @CarolCampbell4"/>
        <s v="http://t.co/yqhhB5WhB3"/>
        <s v="http://t.co/hbITrwqKaQ"/>
        <s v="http://t.co/7Oe334jzg4"/>
        <s v="http://t.co/85I6SoT1UP  #sd36learn http://t.co/0L2UHzL9Nk"/>
        <s v="http://t.co/BX4LzwXn3J #oers14"/>
        <s v="http://t.co/MS5x9hxiGF #OERS14"/>
        <s v="http://t.co/KsM1D3l5Kw"/>
        <s v="http://t.co/So2kKllmZ6"/>
        <s v="http://t.co/cgT8GhFqxG"/>
        <s v="http://t.co/gbbUISGTHI"/>
        <s v="http://t.co/TNNUfqAnaO"/>
        <s v="http://t.co/G7E9bUAXeg  #OERS14 #sd36learn"/>
        <s v="http://t.co/zkLCs91vAD"/>
        <s v="http://t.co/iNDG2STuVZ from the @researchimpact  wordpress blog! #OERS14 #KMb"/>
        <s v="http://t.co/eUKGUOdp6N"/>
        <s v="http://t.co/XghsY1kfUr"/>
        <s v="http://t.co/bURncs78xA"/>
        <s v="http://t.co/1az0s5gdQF  #1to1techat” #eu530 #oers14 #wlumih"/>
        <s v="http://t.co/viXs5qOe6z"/>
        <s v="http://t.co/8xEl7E5e6l  http://t.co/ynJqQZW3H6 #oers14"/>
        <s v="http://t.co/KbeCgzVVaK #OERS14"/>
        <s v="http://t.co/Yy9AkQeVef #OERS14"/>
        <s v="http://t.co/8VxEAcE6L2"/>
        <s v="http://t.co/aiE1VeJIBx"/>
        <s v="http://t.co/F9Xoz2aPw8"/>
        <s v="http://t.co/QWLymEVrbB #OERS14 #ResearchChat"/>
        <s v="http://t.co/yx6y7q5oh7 #OERS14"/>
        <s v="http://t.co/0mUZkGDuSW"/>
        <s v="http://t.co/1yzvbTyoB3"/>
        <s v="http://t.co/0vOI9BYwfw  #OERS14 #ResearchChat"/>
        <s v="http://t.co/FmN1jThTRg"/>
        <s v="http://t.co/fzllbWWkOl #ResearchChat #learningoutcomes"/>
        <s v="http://t.co/AW3dnx6JZL introduced promoting collaboration between school boards and universities #OERS14"/>
        <s v="http://t.co/rHeC0ADVuu"/>
        <s v="http://t.co/okaj3GeM3T #OERS14 #ResearchChat"/>
        <s v="http://t.co/lRnlhH5rnM"/>
        <s v="http://t.co/gdNJ9ULSpA"/>
        <s v="http://t.co/XVnqvk3vD7"/>
        <s v="http://t.co/0Sbc1M03L8"/>
        <s v="http://t.co/jaVC3ORH61"/>
        <s v="http://t.co/5OvjAEhGUS"/>
        <s v="http://t.co/PfrCDa8g4f #OERS14 #ResearchChat"/>
        <s v="http://t.co/QulEU2Sz1l #OERS14 #ResearchChat"/>
        <s v="http://t.co/zyPuBjCRrE  #OERS14"/>
        <s v="http://t.co/6I5wZByVCt this piece is a nice intro to #KMb by @KMbYork"/>
        <s v="http://t.co/rhltvth4Fc"/>
        <s v="http://t.co/iEq6YcJpLR"/>
        <s v="http://t.co/4PqWWStb7h Stay tuned for live updates @OISENews @westernuEdu”"/>
        <s v="http://t.co/CaJpQEg9Ff"/>
        <s v="http://t.co/jw0YcNI1wL #OERS14 #westernedu"/>
        <s v="http://t.co/BIDaAykJR7"/>
        <s v="http://t.co/YigaizwuSP”"/>
        <s v="http://t.co/mq6P8wGQyC"/>
        <s v="http://t.co/3hlnymjhzA&quot;"/>
        <s v="http://t.co/Gk9OMHonkn"/>
        <s v="http://t.co/IoA8WpmcVy #OERS14"/>
        <s v="http:/Ow8M4TPWR0 is one solution for helping teachers use pedagogy to teach 21st century skills #edtech #OERS14"/>
        <s v="http:/W4giwwvENr - interesting approach to problem-based learning.  #oers14 http://t.co/oYJ40Flpjf"/>
        <s v="http:/zRDzi3btY8 launched @ #OERS14 - &quot;collaborative wisdom&quot;"/>
        <s v="http://t.co/NPG1AqXfa2"/>
        <s v="http://t.co/wtYfeU7ING"/>
        <s v="http://t.co/v9ZjT6L9Hi"/>
        <s v="http://t.co/XwySdaifii #OERS14"/>
        <s v="http://t.co/CR1fWHCWaU"/>
        <s v="http://t.co/0vOI9BYwfw"/>
        <s v="http://t.co/xyWLSBZ0S2 #OERS14 #ResearchChat"/>
        <s v="http://t.co/FuW90QYehd #OERS14 #ResearchChat"/>
        <s v="http://t.co/42D69TVnRK  #OERS14"/>
        <s v="http://t.co/V8WTC9XEzy"/>
        <s v="http://t.co/v8Gq4djTs8"/>
        <s v="http://t.co/zlnPXIMNlH #oers14 @OISENews @westernuEdu"/>
        <s v="http://t.co/0vOI9BYwfw #ResearchChat"/>
        <s v="http://t.co/4PqWWStb7h Updates from @DrKatinaPollock @ShastaCH @CarolCampbell4 #onted"/>
        <s v="http://t.co/bTHkyLn6mi"/>
        <s v="http://t.co/aUf7TCMtm8 and here's another one with a system for rewards:  DIY http://t.co/Nn73hBtX8H  #OERS14"/>
        <s v="http://t.co/iYl1jO4UTM"/>
        <s v="http://t.co/Pvv6Dl3TOc"/>
        <s v="http://t.co/7Clc88HQrj"/>
        <s v="http://www.colwiz,com #OERS14"/>
        <s v="http://t.co/a3YCvb1d2V #OERS14"/>
        <s v="http://t.co/ZpE5TZ3Vkf #OERS14"/>
        <s v="http://t.co/PaNMSEbCQi"/>
        <s v="http://t.co/26dARb9jaP"/>
        <s v="http://t.co/Su9nq3WV6y"/>
        <s v="http://t.co/0fCW14LYLQ … #OERS14"/>
        <s v="http://t.co/7bysR9LJnB #OERS14 #ResearchChat"/>
        <s v="http://t.co/nnFgZH7Boz did I mention it is free? #OERS14"/>
        <s v="http://t.co/zRDzi3btY8 launched @ #OERS14 - &quot;collaborative wisdom&quot;"/>
        <s v="http://t.c…"/>
        <s v="http://t…"/>
        <s v="http://t.co/1yzvbT…"/>
        <s v="http://t.co/oNm3dfhonX http://t.co/WCiWGYkZlm"/>
        <s v="http://…"/>
        <e v="#VALUE!"/>
        <s v="http://t.co/4PqWWStb7h Stay tuned for live updates @OIS…"/>
        <s v="http://t.co/wtYf…"/>
        <s v="http://t.co/4PqWWStb7h Updates from @DrKatinaPollock @ShastaCH @…"/>
        <s v="http://t.co/WUJM…"/>
        <s v="http://t.co/4YH7Ac1…"/>
        <s v="http://t.co/CWIf7knjFu Stay tuned for live updates &amp;amp; maybe even some photos @DrKatinaPollock @ShastaCH…"/>
        <s v="http://t.co/W4giwwvENr - interesting approach to problem-based learning.  #oers14 http://t.co/oYJ40Flpjf"/>
        <s v="http://t.co/zlnPXIMNlH #oers14 @OISENews @wester…"/>
        <s v="http://t.co/CWIf7knjFu Stay tuned for live updates &amp;amp; maybe even some photos @OISENews @wes…"/>
        <s v="http://t.co/MMK3D8JhNK"/>
        <s v="http://t.co/jaVC3OR…"/>
        <s v="http://t.co/hP6NNe0sTc #OERS14"/>
        <s v="http://t.co/7…"/>
        <s v="http://t.co/AO65XGKGKU"/>
        <s v="http://t.co…"/>
        <s v="http://t.co/0fCW1…"/>
        <s v="http://t.co/TlCkJxLr1E #OERS14"/>
        <s v="http://t.co/8xEl7E5e6l  http://t.co/ynJqQZ…"/>
        <s v="http://t.co/QdRsECdLQa"/>
        <s v="http://t.co/0vOI9BYwfw  #OERS14 …"/>
        <s v="http://t.co/0vOI9BYwfw #ResearchCh…"/>
        <s v="http://t.co/oNm3dfhonX http://t.co/W…"/>
        <s v="http://t.co/Gqoywl7oWf”"/>
        <s v="http://t.co/cg…"/>
        <s v="http://t.co/4YH7Ac1Uhg #oers14"/>
        <s v="http://t.co/fzllbWWkOl #ResearchChat #learningoutc…"/>
        <s v="http://t.co/HzV8M7Zp6W #OERS14"/>
        <s v="http://t.co/3JEr7mU1DO #OERS14"/>
        <s v="http://t.co/jnirGXmmL7"/>
        <s v="http://t.co/7SsEOxwSNC"/>
        <s v="http://t.co/Hp7RWd6UFH #OERS14"/>
        <s v="http://t.co/cG4brqSavu"/>
        <s v="http://t.co/l563D3ZKIP #bced #OERS14 #bcparents"/>
        <s v="http://t.co/6B6Laheycb”"/>
        <s v="http://t.co/CWIf7knjFu Stay tuned for live updates &amp;amp; maybe even some photos @OISENews @westernuEdu"/>
        <s v="http://t.co/WgAw8QfNEB"/>
        <s v="http://t.co/RjOHfnFiof @OISENews"/>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320">
  <r>
    <n v="838"/>
    <s v="436295512942080000"/>
    <s v="dberrill"/>
    <x v="0"/>
    <s v="Thu Feb 20 00:25:30 +0000 2014"/>
    <d v="2014-02-20T00:25:30"/>
    <m/>
    <s v="en"/>
    <m/>
    <m/>
    <n v="513860172"/>
    <m/>
    <s v="&lt;a href=&quot;http://twitter.com/download/iphone&quot; rel=&quot;nofollow&quot;&gt;Twitter for iPhone&lt;/a&gt;"/>
    <s v="http://pbs.twimg.com/profile_images/3157212336/d1b0ae9af87b2eb4337416c4ad73773b_normal.jpeg"/>
    <n v="20"/>
    <n v="6"/>
    <n v="-18000"/>
    <s v="http://twitter.com/dberrill/statuses/436295512942080000"/>
    <s v="{&quot;symbols&quot;:[],&quot;urls&quot;:[{&quot;expanded_url&quot;:&quot;http://m.youtube.com/watch?v\u003dh11u3vtcpaY&quot;,&quot;indices&quot;:[74,96],&quot;display_url&quot;:&quot;m.youtube.com/watch?v\u003dh11u3v\u2026&quot;,&quot;url&quot;:&quot;http://t.co/pSlqeokEX3&quot;}],&quot;hashtags&quot;:[{&quot;text&quot;:&quot;OERS14&quot;,&quot;indices&quot;:[0,7]}],&quot;user_mentions&quot;:[]}"/>
    <s v="#OE"/>
    <e v="#VALUE!"/>
    <s v="#OERS14  check out Logan LaPlante- "/>
    <n v="1"/>
    <x v="0"/>
  </r>
  <r>
    <n v="776"/>
    <s v="436284688110333952"/>
    <s v="dberrill"/>
    <x v="1"/>
    <s v="Wed Feb 19 23:42:30 +0000 2014"/>
    <d v="2014-02-19T23:42:30"/>
    <m/>
    <s v="en"/>
    <m/>
    <m/>
    <n v="513860172"/>
    <m/>
    <s v="&lt;a href=&quot;http://twitter.com/download/iphone&quot; rel=&quot;nofollow&quot;&gt;Twitter for iPhone&lt;/a&gt;"/>
    <s v="http://pbs.twimg.com/profile_images/3157212336/d1b0ae9af87b2eb4337416c4ad73773b_normal.jpeg"/>
    <n v="20"/>
    <n v="6"/>
    <n v="-18000"/>
    <s v="http://twitter.com/dberrill/statuses/436284688110333952"/>
    <s v="{&quot;symbols&quot;:[],&quot;urls&quot;:[],&quot;hashtags&quot;:[{&quot;text&quot;:&quot;OERS14&quot;,&quot;indices&quot;:[0,7]}],&quot;media&quot;:[{&quot;sizes&quot;:{&quot;small&quot;:{&quot;w&quot;:340,&quot;resize&quot;:&quot;fit&quot;,&quot;h&quot;:453},&quot;thumb&quot;:{&quot;w&quot;:150,&quot;resize&quot;:&quot;crop&quot;,&quot;h&quot;:150},&quot;large&quot;:{&quot;w&quot;:768,&quot;resize&quot;:&quot;fit&quot;,&quot;h&quot;:1024},&quot;medium&quot;:{&quot;w&quot;:600,&quot;resize&quot;:&quot;fit&quot;,&quot;h&quot;:800}},&quot;id&quot;:436284687888023552,&quot;media_url_https&quot;:&quot;https://pbs.twimg.com/media/Bg3-nLKCAAAGrSc.jpg&quot;,&quot;media_url&quot;:&quot;http://pbs.twimg.com/media/Bg3-nLKCAAAGrSc.jpg&quot;,&quot;expanded_url&quot;:&quot;http://twitter.com/dberrill/status/436284688110333952/photo/1&quot;,&quot;indices&quot;:[116,138],&quot;id_str&quot;:&quot;436284687888023552&quot;,&quot;type&quot;:&quot;photo&quot;,&quot;display_url&quot;:&quot;pic.twitter.com/y2YW9fW7It&quot;,&quot;url&quot;:&quot;http://t.co/y2YW9fW7It&quot;}],&quot;user_mentions&quot;:[]}"/>
    <s v="#OE"/>
    <e v="#VALUE!"/>
    <s v="#OERS14  Don Tapscott. Interesting "/>
    <n v="1"/>
    <x v="1"/>
  </r>
  <r>
    <n v="299"/>
    <s v="436146885670481920"/>
    <s v="dberrill"/>
    <x v="2"/>
    <s v="Wed Feb 19 14:34:55 +0000 2014"/>
    <d v="2014-02-19T14:34:55"/>
    <m/>
    <s v="en"/>
    <m/>
    <m/>
    <n v="513860172"/>
    <m/>
    <s v="&lt;a href=&quot;http://twitter.com/download/iphone&quot; rel=&quot;nofollow&quot;&gt;Twitter for iPhone&lt;/a&gt;"/>
    <s v="http://pbs.twimg.com/profile_images/3157212336/d1b0ae9af87b2eb4337416c4ad73773b_normal.jpeg"/>
    <n v="17"/>
    <n v="6"/>
    <n v="-18000"/>
    <s v="http://twitter.com/dberrill/statuses/436146885670481920"/>
    <s v="{&quot;symbols&quot;:[],&quot;urls&quot;:[{&quot;expanded_url&quot;:&quot;http://Www.oecd.org/pisaproducts/pisainfocus/PISA-in-Focus-N36-(eng)-FINAL.pdf&quot;,&quot;indices&quot;:[91,113],&quot;display_url&quot;:&quot;oecd.org/pisaproducts/p\u2026&quot;,&quot;url&quot;:&quot;http://t.co/2IABmapFZ4&quot;}],&quot;hashtags&quot;:[{&quot;text&quot;:&quot;OERS14&quot;,&quot;indices&quot;:[0,7]}],&quot;user_mentions&quot;:[]}"/>
    <s v="#OE"/>
    <e v="#VALUE!"/>
    <s v="#OERS14  Impact of parent occupatio"/>
    <n v="1"/>
    <x v="2"/>
  </r>
  <r>
    <n v="30"/>
    <s v="435858392943722496"/>
    <s v="abbaspeaks"/>
    <x v="3"/>
    <s v="Tue Feb 18 19:28:33 +0000 2014"/>
    <d v="2014-02-18T19:28:33"/>
    <s v="loc: 43.6546536,-79.382658"/>
    <s v="en"/>
    <m/>
    <m/>
    <n v="203543496"/>
    <m/>
    <s v="&lt;a href=&quot;http://foursquare.com&quot; rel=&quot;nofollow&quot;&gt;foursquare&lt;/a&gt;"/>
    <s v="http://pbs.twimg.com/profile_images/420650358310838272/SYeVCvzi_normal.jpeg"/>
    <n v="389"/>
    <n v="531"/>
    <n v="-28800"/>
    <s v="http://twitter.com/abbaspeaks/statuses/435858392943722496"/>
    <s v="{&quot;symbols&quot;:[],&quot;urls&quot;:[{&quot;expanded_url&quot;:&quot;http://4sq.com/1mrzHjS&quot;,&quot;indices&quot;:[67,89],&quot;display_url&quot;:&quot;4sq.com/1mrzHjS&quot;,&quot;url&quot;:&quot;http://t.co/SbCdr28yWb&quot;}],&quot;hashtags&quot;:[{&quot;text&quot;:&quot;OERS14&quot;,&quot;indices&quot;:[0,7]}],&quot;user_mentions&quot;:[{&quot;id&quot;:14140913,&quot;name&quot;:&quot;Marriott Internat\u0027l&quot;,&quot;indices&quot;:[52,65],&quot;screen_name&quot;:&quot;MarriottIntl&quot;,&quot;id_str&quot;:&quot;14140913&quot;}]}"/>
    <s v="#OE"/>
    <e v="#VALUE!"/>
    <s v="#OERS14 (@ Toronto Marriott Downtow"/>
    <n v="1"/>
    <x v="3"/>
  </r>
  <r>
    <n v="274"/>
    <s v="436145110737514496"/>
    <s v="dberrill"/>
    <x v="4"/>
    <s v="Wed Feb 19 14:27:52 +0000 2014"/>
    <d v="2014-02-19T14:27:52"/>
    <m/>
    <s v="en"/>
    <m/>
    <m/>
    <n v="513860172"/>
    <m/>
    <s v="&lt;a href=&quot;http://twitter.com/download/iphone&quot; rel=&quot;nofollow&quot;&gt;Twitter for iPhone&lt;/a&gt;"/>
    <s v="http://pbs.twimg.com/profile_images/3157212336/d1b0ae9af87b2eb4337416c4ad73773b_normal.jpeg"/>
    <n v="17"/>
    <n v="6"/>
    <n v="-18000"/>
    <s v="http://twitter.com/dberrill/statuses/436145110737514496"/>
    <s v="{&quot;symbols&quot;:[],&quot;urls&quot;:[],&quot;hashtags&quot;:[{&quot;text&quot;:&quot;OERS14&quot;,&quot;indices&quot;:[0,7]}],&quot;media&quot;:[{&quot;sizes&quot;:{&quot;small&quot;:{&quot;w&quot;:340,&quot;resize&quot;:&quot;fit&quot;,&quot;h&quot;:453},&quot;thumb&quot;:{&quot;w&quot;:150,&quot;resize&quot;:&quot;crop&quot;,&quot;h&quot;:150},&quot;large&quot;:{&quot;w&quot;:768,&quot;resize&quot;:&quot;fit&quot;,&quot;h&quot;:1024},&quot;medium&quot;:{&quot;w&quot;:600,&quot;resize&quot;:&quot;fit&quot;,&quot;h&quot;:800}},&quot;id&quot;:436145110557130752,&quot;media_url_https&quot;:&quot;https://pbs.twimg.com/media/Bg1_qtFIAAAsPX-.jpg&quot;,&quot;media_url&quot;:&quot;http://pbs.twimg.com/media/Bg1_qtFIAAAsPX-.jpg&quot;,&quot;expanded_url&quot;:&quot;http://twitter.com/dberrill/status/436145110737514496/photo/1&quot;,&quot;indices&quot;:[102,124],&quot;id_str&quot;:&quot;436145110557130752&quot;,&quot;type&quot;:&quot;photo&quot;,&quot;display_url&quot;:&quot;pic.twitter.com/uTNS16a2is&quot;,&quot;url&quot;:&quot;http://t.co/uTNS16a2is&quot;}],&quot;user_mentions&quot;:[]}"/>
    <s v="#OE"/>
    <e v="#VALUE!"/>
    <s v="#OERS14 : Francesco Avvisati,OECD, "/>
    <n v="1"/>
    <x v="4"/>
  </r>
  <r>
    <n v="537"/>
    <s v="436183169893548032"/>
    <s v="ACooperKMb"/>
    <x v="5"/>
    <s v="Wed Feb 19 16:59:06 +0000 2014"/>
    <d v="2014-02-19T16:59:06"/>
    <m/>
    <s v="en"/>
    <m/>
    <m/>
    <n v="67037243"/>
    <m/>
    <s v="&lt;a href=&quot;http://www.apple.com&quot; rel=&quot;nofollow&quot;&gt;iOS&lt;/a&gt;"/>
    <s v="http://pbs.twimg.com/profile_images/3538870985/d24bd9d1625fa95cdf7651d84891e8c3_normal.jpeg"/>
    <n v="219"/>
    <n v="293"/>
    <n v="-21600"/>
    <s v="http://twitter.com/ACooperKMb/statuses/436183169893548032"/>
    <s v="{&quot;symbols&quot;:[],&quot;urls&quot;:[{&quot;expanded_url&quot;:&quot;http://www.jove.com/&quot;,&quot;indices&quot;:[108,130],&quot;display_url&quot;:&quot;jove.com&quot;,&quot;url&quot;:&quot;http://t.co/FNq5aTkrOK&quot;}],&quot;hashtags&quot;:[{&quot;text&quot;:&quot;oers14&quot;,&quot;indices&quot;:[0,7]}],&quot;user_mentions&quot;:[{&quot;id&quot;:1264968134,&quot;name&quot;:&quot;Cathy Bruce&quot;,&quot;indices&quot;:[8,21],&quot;screen_name&quot;:&quot;drcathybruce&quot;,&quot;id_str&quot;:&quot;1264968134&quot;}]}"/>
    <s v="#OE"/>
    <e v="#VALUE!"/>
    <s v="#oers14 @drcathybruce Have you seen"/>
    <n v="1"/>
    <x v="5"/>
  </r>
  <r>
    <n v="1184"/>
    <s v="436539895168131072"/>
    <s v="cmorrissette1"/>
    <x v="6"/>
    <s v="Thu Feb 20 16:36:36 +0000 2014"/>
    <d v="2014-02-20T16:36:36"/>
    <m/>
    <s v="fr"/>
    <m/>
    <m/>
    <n v="91436396"/>
    <m/>
    <s v="&lt;a href=&quot;http://twitter.com/#!/download/ipad&quot; rel=&quot;nofollow&quot;&gt;Twitter for iPad&lt;/a&gt;"/>
    <s v="http://pbs.twimg.com/profile_images/1118845406/Qu_bec2007_011_normal.jpg"/>
    <n v="299"/>
    <n v="409"/>
    <n v="-21600"/>
    <s v="http://twitter.com/cmorrissette1/statuses/436539895168131072"/>
    <s v="{&quot;symbols&quot;:[],&quot;urls&quot;:[{&quot;expanded_url&quot;:&quot;http://www.social-consciousness.com/2013/03/hackschooling-makes-me-happy-13yo-logan-laplante.html&quot;,&quot;indices&quot;:[47,69],&quot;display_url&quot;:&quot;social-consciousness.com/2013/03/hacksc\u2026&quot;,&quot;url&quot;:&quot;http://t.co/ks8tlCEbok&quot;}],&quot;hashtags&quot;:[{&quot;text&quot;:&quot;oers14&quot;,&quot;indices&quot;:[0,7]}],&quot;user_mentions&quot;:[]}"/>
    <s v="#OE"/>
    <e v="#VALUE!"/>
    <s v="#oers14 a 13 year old is hacking hi"/>
    <n v="1"/>
    <x v="6"/>
  </r>
  <r>
    <n v="451"/>
    <s v="436171226713968641"/>
    <s v="GerriGershon"/>
    <x v="7"/>
    <s v="Wed Feb 19 16:11:38 +0000 2014"/>
    <d v="2014-02-19T16:11:38"/>
    <m/>
    <s v="en"/>
    <m/>
    <m/>
    <n v="50501959"/>
    <m/>
    <s v="&lt;a href=&quot;http://www.hootsuite.com&quot; rel=&quot;nofollow&quot;&gt;HootSuite&lt;/a&gt;"/>
    <s v="http://pbs.twimg.com/profile_images/1131057578/GerriGershoncoloursmall_normal.jpg"/>
    <n v="554"/>
    <n v="261"/>
    <n v="-18000"/>
    <s v="http://twitter.com/GerriGershon/statuses/436171226713968641"/>
    <s v="{&quot;symbols&quot;:[],&quot;urls&quot;:[{&quot;expanded_url&quot;:&quot;http://www.knaer-recrae.ca&quot;,&quot;indices&quot;:[115,137],&quot;display_url&quot;:&quot;knaer-recrae.ca&quot;,&quot;url&quot;:&quot;http://t.co/kHaMZ9jmMl&quot;}],&quot;hashtags&quot;:[{&quot;text&quot;:&quot;oers14&quot;,&quot;indices&quot;:[0,7]}],&quot;user_mentions&quot;:[]}"/>
    <s v="#OE"/>
    <e v="#VALUE!"/>
    <s v="#oers14 Carol Campbell &amp;amp;Katrina"/>
    <n v="1"/>
    <x v="7"/>
  </r>
  <r>
    <n v="824"/>
    <s v="436291646935027712"/>
    <s v="lalandej"/>
    <x v="8"/>
    <s v="Thu Feb 20 00:10:09 +0000 2014"/>
    <d v="2014-02-20T00:10:09"/>
    <m/>
    <s v="en"/>
    <m/>
    <m/>
    <n v="222191753"/>
    <m/>
    <s v="&lt;a href=&quot;http://twitter.com/download/iphone&quot; rel=&quot;nofollow&quot;&gt;Twitter for iPhone&lt;/a&gt;"/>
    <s v="http://pbs.twimg.com/profile_images/436169976542953472/e0_blocn_normal.jpeg"/>
    <n v="23"/>
    <n v="76"/>
    <m/>
    <s v="http://twitter.com/lalandej/statuses/436291646935027712"/>
    <s v="{&quot;symbols&quot;:[],&quot;urls&quot;:[{&quot;expanded_url&quot;:&quot;http://www.firstlegoleague.org&quot;,&quot;indices&quot;:[48,70],&quot;display_url&quot;:&quot;firstlegoleague.org&quot;,&quot;url&quot;:&quot;http://t.co/auMv9LikKo&quot;}],&quot;hashtags&quot;:[{&quot;text&quot;:&quot;OERS14&quot;,&quot;indices&quot;:[0,7]}],&quot;user_mentions&quot;:[]}"/>
    <s v="#OE"/>
    <e v="#VALUE!"/>
    <s v="#OERS14 Check out the First Lego Le"/>
    <n v="1"/>
    <x v="8"/>
  </r>
  <r>
    <n v="193"/>
    <s v="436137537493794816"/>
    <s v="abbaspeaks"/>
    <x v="9"/>
    <s v="Wed Feb 19 13:57:46 +0000 2014"/>
    <d v="2014-02-19T13:57:46"/>
    <s v="loc: 43.6546536,-79.382658"/>
    <s v="en"/>
    <m/>
    <m/>
    <n v="203543496"/>
    <m/>
    <s v="&lt;a href=&quot;http://foursquare.com&quot; rel=&quot;nofollow&quot;&gt;foursquare&lt;/a&gt;"/>
    <s v="http://pbs.twimg.com/profile_images/420650358310838272/SYeVCvzi_normal.jpeg"/>
    <n v="390"/>
    <n v="531"/>
    <n v="-28800"/>
    <s v="http://twitter.com/abbaspeaks/statuses/436137537493794816"/>
    <s v="{&quot;symbols&quot;:[],&quot;urls&quot;:[{&quot;expanded_url&quot;:&quot;http://4sq.com/1blkH25&quot;,&quot;indices&quot;:[85,107],&quot;display_url&quot;:&quot;4sq.com/1blkH25&quot;,&quot;url&quot;:&quot;http://t.co/T8corpDFme&quot;}],&quot;hashtags&quot;:[{&quot;text&quot;:&quot;OERS14&quot;,&quot;indices&quot;:[0,7]}],&quot;user_mentions&quot;:[{&quot;id&quot;:14140913,&quot;name&quot;:&quot;Marriott Internat\u0027l&quot;,&quot;indices&quot;:[58,71],&quot;screen_name&quot;:&quot;MarriottIntl&quot;,&quot;id_str&quot;:&quot;14140913&quot;}]}"/>
    <s v="#OE"/>
    <e v="#VALUE!"/>
    <s v="#OERS14 day 2 (@ Toronto Marriott D"/>
    <n v="1"/>
    <x v="9"/>
  </r>
  <r>
    <n v="655"/>
    <s v="436236148952670209"/>
    <s v="giannahelling"/>
    <x v="10"/>
    <s v="Wed Feb 19 20:29:37 +0000 2014"/>
    <d v="2014-02-19T20:29:37"/>
    <m/>
    <s v="en"/>
    <m/>
    <m/>
    <n v="466897873"/>
    <m/>
    <s v="&lt;a href=&quot;http://blackberry.com/twitter&quot; rel=&quot;nofollow&quot;&gt;Twitter for BlackBerry®&lt;/a&gt;"/>
    <s v="http://pbs.twimg.com/profile_images/378800000758246288/011cbb98d5f24fca0c24dd77cdf31fdd_normal.jpeg"/>
    <n v="60"/>
    <n v="128"/>
    <n v="-21600"/>
    <s v="http://twitter.com/giannahelling/statuses/436236148952670209"/>
    <s v="{&quot;symbols&quot;:[],&quot;urls&quot;:[],&quot;hashtags&quot;:[{&quot;text&quot;:&quot;OERS14&quot;,&quot;indices&quot;:[0,7]}],&quot;media&quot;:[{&quot;sizes&quot;:{&quot;small&quot;:{&quot;w&quot;:340,&quot;resize&quot;:&quot;fit&quot;,&quot;h&quot;:255},&quot;thumb&quot;:{&quot;w&quot;:150,&quot;resize&quot;:&quot;crop&quot;,&quot;h&quot;:150},&quot;large&quot;:{&quot;w&quot;:640,&quot;resize&quot;:&quot;fit&quot;,&quot;h&quot;:480},&quot;medium&quot;:{&quot;w&quot;:600,&quot;resize&quot;:&quot;fit&quot;,&quot;h&quot;:450}},&quot;id&quot;:436236148835246080,&quot;media_url_https&quot;:&quot;https://pbs.twimg.com/media/Bg3Sd1GCYAAzmBm.jpg&quot;,&quot;media_url&quot;:&quot;http://pbs.twimg.com/media/Bg3Sd1GCYAAzmBm.jpg&quot;,&quot;expanded_url&quot;:&quot;http://twitter.com/giannahelling/status/436236148952670209/photo/1&quot;,&quot;indices&quot;:[117,139],&quot;id_str&quot;:&quot;436236148835246080&quot;,&quot;type&quot;:&quot;photo&quot;,&quot;display_url&quot;:&quot;pic.twitter.com/pjVbNA662P&quot;,&quot;url&quot;:&quot;http://t.co/pjVbNA662P&quot;}],&quot;user_mentions&quot;:[]}"/>
    <s v="#OE"/>
    <e v="#VALUE!"/>
    <s v="#OERS14 Dr. Elliott-Johns Perspecti"/>
    <n v="1"/>
    <x v="10"/>
  </r>
  <r>
    <n v="132"/>
    <s v="436129705809301504"/>
    <s v="giannahelling"/>
    <x v="11"/>
    <s v="Wed Feb 19 13:26:39 +0000 2014"/>
    <d v="2014-02-19T13:26:39"/>
    <m/>
    <s v="en"/>
    <m/>
    <m/>
    <n v="466897873"/>
    <m/>
    <s v="&lt;a href=&quot;http://blackberry.com/twitter&quot; rel=&quot;nofollow&quot;&gt;Twitter for BlackBerry®&lt;/a&gt;"/>
    <s v="http://pbs.twimg.com/profile_images/378800000758246288/011cbb98d5f24fca0c24dd77cdf31fdd_normal.jpeg"/>
    <n v="56"/>
    <n v="124"/>
    <n v="-21600"/>
    <s v="http://twitter.com/giannahelling/statuses/436129705809301504"/>
    <s v="{&quot;symbols&quot;:[],&quot;urls&quot;:[],&quot;hashtags&quot;:[{&quot;text&quot;:&quot;OERS14&quot;,&quot;indices&quot;:[0,7]}],&quot;media&quot;:[{&quot;sizes&quot;:{&quot;small&quot;:{&quot;w&quot;:340,&quot;resize&quot;:&quot;fit&quot;,&quot;h&quot;:255},&quot;thumb&quot;:{&quot;w&quot;:150,&quot;resize&quot;:&quot;crop&quot;,&quot;h&quot;:150},&quot;large&quot;:{&quot;w&quot;:640,&quot;resize&quot;:&quot;fit&quot;,&quot;h&quot;:480},&quot;medium&quot;:{&quot;w&quot;:600,&quot;resize&quot;:&quot;fit&quot;,&quot;h&quot;:450}},&quot;id&quot;:436129705574424577,&quot;media_url_https&quot;:&quot;https://pbs.twimg.com/media/Bg1xqBDCYAEO5Fy.jpg&quot;,&quot;media_url&quot;:&quot;http://pbs.twimg.com/media/Bg1xqBDCYAEO5Fy.jpg&quot;,&quot;expanded_url&quot;:&quot;http://twitter.com/giannahelling/status/436129705809301504/photo/1&quot;,&quot;indices&quot;:[45,67],&quot;id_str&quot;:&quot;436129705574424577&quot;,&quot;type&quot;:&quot;photo&quot;,&quot;display_url&quot;:&quot;pic.twitter.com/nuxcuMatyo&quot;,&quot;url&quot;:&quot;http://t.co/nuxcuMatyo&quot;}],&quot;user_mentions&quot;:[]}"/>
    <s v="#OE"/>
    <e v="#VALUE!"/>
    <s v="#OERS14 Good morning - beginning on"/>
    <n v="1"/>
    <x v="11"/>
  </r>
  <r>
    <n v="820"/>
    <s v="436290901661319168"/>
    <s v="emoyer2009"/>
    <x v="12"/>
    <s v="Thu Feb 20 00:07:11 +0000 2014"/>
    <d v="2014-02-20T00:07:11"/>
    <m/>
    <s v="en"/>
    <m/>
    <m/>
    <n v="29981187"/>
    <m/>
    <s v="&lt;a href=&quot;http://blackberry.com/twitter&quot; rel=&quot;nofollow&quot;&gt;Twitter for BlackBerry®&lt;/a&gt;"/>
    <s v="http://pbs.twimg.com/profile_images/3061134165/56d3d7982e201f9e68deadf246ebec4f_normal.jpeg"/>
    <n v="214"/>
    <n v="69"/>
    <n v="-21600"/>
    <s v="http://twitter.com/emoyer2009/statuses/436290901661319168"/>
    <s v="{&quot;symbols&quot;:[],&quot;urls&quot;:[{&quot;expanded_url&quot;:&quot;http://www.firstlegoleaugue.org&quot;,&quot;indices&quot;:[8,30],&quot;display_url&quot;:&quot;firstlegoleaugue.org&quot;,&quot;url&quot;:&quot;http://t.co/rRh5nb6cJ0&quot;}],&quot;hashtags&quot;:[{&quot;text&quot;:&quot;OERS14&quot;,&quot;indices&quot;:[0,7]}],&quot;user_mentions&quot;:[]}"/>
    <s v="#OE"/>
    <e v="#VALUE!"/>
    <s v="#OERS14 http://t.co/rRh5nb6cJ0 lear"/>
    <n v="1"/>
    <x v="12"/>
  </r>
  <r>
    <n v="492"/>
    <s v="436174158184321026"/>
    <s v="GerriGershon"/>
    <x v="13"/>
    <s v="Wed Feb 19 16:23:17 +0000 2014"/>
    <d v="2014-02-19T16:23:17"/>
    <m/>
    <s v="en"/>
    <m/>
    <m/>
    <n v="50501959"/>
    <m/>
    <s v="&lt;a href=&quot;http://www.hootsuite.com&quot; rel=&quot;nofollow&quot;&gt;HootSuite&lt;/a&gt;"/>
    <s v="http://pbs.twimg.com/profile_images/1131057578/GerriGershoncoloursmall_normal.jpg"/>
    <n v="554"/>
    <n v="261"/>
    <n v="-18000"/>
    <s v="http://twitter.com/GerriGershon/statuses/436174158184321026"/>
    <s v="{&quot;symbols&quot;:[],&quot;urls&quot;:[{&quot;expanded_url&quot;:&quot;http://ow.ly/i/4Efc5&quot;,&quot;indices&quot;:[105,127],&quot;display_url&quot;:&quot;ow.ly/i/4Efc5&quot;,&quot;url&quot;:&quot;http://t.co/WUJMctzQZu&quot;}],&quot;hashtags&quot;:[{&quot;text&quot;:&quot;oers14&quot;,&quot;indices&quot;:[0,7]}],&quot;user_mentions&quot;:[]}"/>
    <s v="#OE"/>
    <e v="#VALUE!"/>
    <s v="#oers14 Joan Green now moderating p"/>
    <n v="1"/>
    <x v="13"/>
  </r>
  <r>
    <n v="491"/>
    <s v="436174158184321026"/>
    <s v="GerriGershon"/>
    <x v="13"/>
    <s v="Wed Feb 19 16:23:17 +0000 2014"/>
    <d v="2014-02-19T16:23:17"/>
    <m/>
    <s v="en"/>
    <m/>
    <m/>
    <n v="50501959"/>
    <m/>
    <s v="&lt;a href=&quot;http://www.hootsuite.com&quot; rel=&quot;nofollow&quot;&gt;HootSuite&lt;/a&gt;"/>
    <s v="http://pbs.twimg.com/profile_images/1131057578/GerriGershoncoloursmall_normal.jpg"/>
    <n v="554"/>
    <n v="261"/>
    <n v="-18000"/>
    <s v="http://twitter.com/GerriGershon/statuses/436174158184321026"/>
    <s v="{&quot;symbols&quot;:[],&quot;urls&quot;:[{&quot;expanded_url&quot;:&quot;http://ow.ly/i/4Efc5&quot;,&quot;indices&quot;:[105,127],&quot;display_url&quot;:&quot;ow.ly/i/4Efc5&quot;,&quot;url&quot;:&quot;http://t.co/WUJMctzQZu&quot;}],&quot;hashtags&quot;:[{&quot;text&quot;:&quot;oers14&quot;,&quot;indices&quot;:[0,7]}],&quot;user_mentions&quot;:[]}"/>
    <s v="#OE"/>
    <e v="#VALUE!"/>
    <s v="#oers14 Joan Green now moderating p"/>
    <n v="1"/>
    <x v="13"/>
  </r>
  <r>
    <n v="434"/>
    <s v="436169622463594496"/>
    <s v="KNAER_RECRAE"/>
    <x v="14"/>
    <s v="Wed Feb 19 16:05:16 +0000 2014"/>
    <d v="2014-02-19T16:05:16"/>
    <m/>
    <s v="en"/>
    <m/>
    <m/>
    <n v="1020257364"/>
    <m/>
    <s v="&lt;a href=&quot;http://twitter.com/download/android&quot; rel=&quot;nofollow&quot;&gt;Twitter for Android&lt;/a&gt;"/>
    <s v="http://pbs.twimg.com/profile_images/2991816416/bfc82e11ecb1ae7933cf18dab2e03eb9_normal.png"/>
    <n v="200"/>
    <n v="248"/>
    <n v="-18000"/>
    <s v="http://twitter.com/KNAER_RECRAE/statuses/436169622463594496"/>
    <s v="{&quot;symbols&quot;:[],&quot;urls&quot;:[],&quot;hashtags&quot;:[{&quot;text&quot;:&quot;OERS14&quot;,&quot;indices&quot;:[0,7]}],&quot;media&quot;:[{&quot;sizes&quot;:{&quot;small&quot;:{&quot;w&quot;:339,&quot;resize&quot;:&quot;fit&quot;,&quot;h&quot;:191},&quot;thumb&quot;:{&quot;w&quot;:150,&quot;resize&quot;:&quot;crop&quot;,&quot;h&quot;:150},&quot;large&quot;:{&quot;w&quot;:1024,&quot;resize&quot;:&quot;fit&quot;,&quot;h&quot;:576},&quot;medium&quot;:{&quot;w&quot;:599,&quot;resize&quot;:&quot;fit&quot;,&quot;h&quot;:337}},&quot;id&quot;:436169622295818240,&quot;media_url_https&quot;:&quot;https://pbs.twimg.com/media/Bg2V9ebCMAAcNG2.jpg&quot;,&quot;media_url&quot;:&quot;http://pbs.twimg.com/media/Bg2V9ebCMAAcNG2.jpg&quot;,&quot;expanded_url&quot;:&quot;http://twitter.com/KNAER_RECRAE/status/436169622463594496/photo/1&quot;,&quot;indices&quot;:[64,86],&quot;id_str&quot;:&quot;436169622295818240&quot;,&quot;type&quot;:&quot;photo&quot;,&quot;display_url&quot;:&quot;pic.twitter.com/IuRFqXJiDX&quot;,&quot;url&quot;:&quot;http://t.co/IuRFqXJiDX&quot;}],&quot;user_mentions&quot;:[{&quot;id&quot;:636460073,&quot;name&quot;:&quot;Katina Pollock&quot;,&quot;indices&quot;:[27,43],&quot;screen_name&quot;:&quot;DrKatinaPollock&quot;,&quot;id_str&quot;:&quot;636460073&quot;},{&quot;id&quot;:300645437,&quot;name&quot;:&quot;Carol Campbell&quot;,&quot;indices&quot;:[48,63],&quot;screen_name&quot;:&quot;CarolCampbell4&quot;,&quot;id_str&quot;:&quot;300645437&quot;}]}"/>
    <s v="#OE"/>
    <e v="#VALUE!"/>
    <s v="#OERS14 KNAER plenary talk @DrKatin"/>
    <n v="1"/>
    <x v="14"/>
  </r>
  <r>
    <n v="1023"/>
    <s v="436508009355685889"/>
    <s v="dberrill"/>
    <x v="15"/>
    <s v="Thu Feb 20 14:29:54 +0000 2014"/>
    <d v="2014-02-20T14:29:54"/>
    <m/>
    <s v="en"/>
    <m/>
    <m/>
    <n v="513860172"/>
    <m/>
    <s v="&lt;a href=&quot;http://twitter.com/download/iphone&quot; rel=&quot;nofollow&quot;&gt;Twitter for iPhone&lt;/a&gt;"/>
    <s v="http://pbs.twimg.com/profile_images/3157212336/d1b0ae9af87b2eb4337416c4ad73773b_normal.jpeg"/>
    <n v="21"/>
    <n v="1"/>
    <n v="-18000"/>
    <s v="http://twitter.com/dberrill/statuses/436508009355685889"/>
    <s v="{&quot;symbols&quot;:[],&quot;urls&quot;:[],&quot;hashtags&quot;:[{&quot;text&quot;:&quot;OERS14&quot;,&quot;indices&quot;:[0,7]}],&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508009171152896,&quot;media_url_https&quot;:&quot;https://pbs.twimg.com/media/Bg7JuLxCcAAx4eI.jpg&quot;,&quot;media_url&quot;:&quot;http://pbs.twimg.com/media/Bg7JuLxCcAAx4eI.jpg&quot;,&quot;expanded_url&quot;:&quot;http://twitter.com/dberrill/status/436508009355685889/photo/1&quot;,&quot;indices&quot;:[76,98],&quot;id_str&quot;:&quot;436508009171152896&quot;,&quot;type&quot;:&quot;photo&quot;,&quot;display_url&quot;:&quot;pic.twitter.com/zYhQaYgcJh&quot;,&quot;url&quot;:&quot;http://t.co/zYhQaYgcJh&quot;}],&quot;user_mentions&quot;:[]}"/>
    <s v="#OE"/>
    <e v="#VALUE!"/>
    <s v="#OERS14 Luke &amp;amp; Phillips: key is"/>
    <n v="1"/>
    <x v="15"/>
  </r>
  <r>
    <n v="113"/>
    <s v="436103674734342144"/>
    <s v="CarolCampbell4"/>
    <x v="16"/>
    <s v="Wed Feb 19 11:43:13 +0000 2014"/>
    <d v="2014-02-19T11:43:13"/>
    <m/>
    <s v="en"/>
    <n v="1020257364"/>
    <s v="KNAER_RECRAE"/>
    <n v="300645437"/>
    <s v="435403041865342976"/>
    <s v="&lt;a href=&quot;http://twitter.com/#!/download/ipad&quot; rel=&quot;nofollow&quot;&gt;Twitter for iPad&lt;/a&gt;"/>
    <s v="http://pbs.twimg.com/profile_images/3691905443/d17541206d2df83dd49f40e17076abbc_normal.jpeg"/>
    <n v="741"/>
    <n v="317"/>
    <n v="-18000"/>
    <s v="http://twitter.com/CarolCampbell4/statuses/436103674734342144"/>
    <s v="{&quot;symbols&quot;:[],&quot;urls&quot;:[{&quot;expanded_url&quot;:&quot;http://bit.ly/1fsVlLt&quot;,&quot;indices&quot;:[89,111],&quot;display_url&quot;:&quot;bit.ly/1fsVlLt&quot;,&quot;url&quot;:&quot;http://t.co/FP9LeCIITW&quot;}],&quot;hashtags&quot;:[{&quot;text&quot;:&quot;OERS14&quot;,&quot;indices&quot;:[0,7]}],&quot;media&quot;:[{&quot;sizes&quot;:{&quot;thumb&quot;:{&quot;w&quot;:150,&quot;resize&quot;:&quot;crop&quot;,&quot;h&quot;:150},&quot;small&quot;:{&quot;w&quot;:340,&quot;resize&quot;:&quot;fit&quot;,&quot;h&quot;:247},&quot;large&quot;:{&quot;w&quot;:827,&quot;resize&quot;:&quot;fit&quot;,&quot;h&quot;:601},&quot;medium&quot;:{&quot;w&quot;:600,&quot;resize&quot;:&quot;fit&quot;,&quot;h&quot;:436}},&quot;media_url&quot;:&quot;http://pbs.twimg.com/media/Bgrcwn0CIAIVC_p.png&quot;,&quot;type&quot;:&quot;photo&quot;,&quot;display_url&quot;:&quot;pic.twitter.com/JVGcMN3yJb&quot;,&quot;url&quot;:&quot;http://t.co/JVGcMN3yJb&quot;,&quot;id&quot;:435403041873731586,&quot;media_url_https&quot;:&quot;https://pbs.twimg.com/media/Bgrcwn0CIAIVC_p.png&quot;,&quot;expanded_url&quot;:&quot;http://twitter.com/KNAER_RECRAE/status/435403041865342976/photo/1&quot;,&quot;source_status_id_str&quot;:&quot;435403041865342976&quot;,&quot;indices&quot;:[112,134],&quot;source_status_id&quot;:435403041865342976,&quot;id_str&quot;:&quot;435403041873731586&quot;}],&quot;user_mentions&quot;:[{&quot;id&quot;:1020257364,&quot;name&quot;:&quot;KNAER-RECRAE&quot;,&quot;indices&quot;:[11,24],&quot;screen_name&quot;:&quot;KNAER_RECRAE&quot;,&quot;id_str&quot;:&quot;1020257364&quot;}]}"/>
    <s v="#OE"/>
    <e v="#VALUE!"/>
    <s v="#OERS14 RT @KNAER_RECRAE: Explore r"/>
    <n v="1"/>
    <x v="16"/>
  </r>
  <r>
    <n v="112"/>
    <s v="436103674734342144"/>
    <s v="CarolCampbell4"/>
    <x v="16"/>
    <s v="Wed Feb 19 11:43:13 +0000 2014"/>
    <d v="2014-02-19T11:43:13"/>
    <m/>
    <s v="en"/>
    <n v="1020257364"/>
    <s v="KNAER_RECRAE"/>
    <n v="300645437"/>
    <s v="435403041865342976"/>
    <s v="&lt;a href=&quot;http://twitter.com/#!/download/ipad&quot; rel=&quot;nofollow&quot;&gt;Twitter for iPad&lt;/a&gt;"/>
    <s v="http://pbs.twimg.com/profile_images/3691905443/d17541206d2df83dd49f40e17076abbc_normal.jpeg"/>
    <n v="741"/>
    <n v="317"/>
    <n v="-18000"/>
    <s v="http://twitter.com/CarolCampbell4/statuses/436103674734342144"/>
    <s v="{&quot;symbols&quot;:[],&quot;urls&quot;:[{&quot;expanded_url&quot;:&quot;http://bit.ly/1fsVlLt&quot;,&quot;indices&quot;:[89,111],&quot;display_url&quot;:&quot;bit.ly/1fsVlLt&quot;,&quot;url&quot;:&quot;http://t.co/FP9LeCIITW&quot;}],&quot;hashtags&quot;:[{&quot;text&quot;:&quot;OERS14&quot;,&quot;indices&quot;:[0,7]}],&quot;media&quot;:[{&quot;sizes&quot;:{&quot;thumb&quot;:{&quot;w&quot;:150,&quot;resize&quot;:&quot;crop&quot;,&quot;h&quot;:150},&quot;small&quot;:{&quot;w&quot;:340,&quot;resize&quot;:&quot;fit&quot;,&quot;h&quot;:247},&quot;large&quot;:{&quot;w&quot;:827,&quot;resize&quot;:&quot;fit&quot;,&quot;h&quot;:601},&quot;medium&quot;:{&quot;w&quot;:600,&quot;resize&quot;:&quot;fit&quot;,&quot;h&quot;:436}},&quot;media_url&quot;:&quot;http://pbs.twimg.com/media/Bgrcwn0CIAIVC_p.png&quot;,&quot;type&quot;:&quot;photo&quot;,&quot;display_url&quot;:&quot;pic.twitter.com/JVGcMN3yJb&quot;,&quot;url&quot;:&quot;http://t.co/JVGcMN3yJb&quot;,&quot;id&quot;:435403041873731586,&quot;media_url_https&quot;:&quot;https://pbs.twimg.com/media/Bgrcwn0CIAIVC_p.png&quot;,&quot;expanded_url&quot;:&quot;http://twitter.com/KNAER_RECRAE/status/435403041865342976/photo/1&quot;,&quot;source_status_id_str&quot;:&quot;435403041865342976&quot;,&quot;indices&quot;:[112,134],&quot;source_status_id&quot;:435403041865342976,&quot;id_str&quot;:&quot;435403041873731586&quot;}],&quot;user_mentions&quot;:[{&quot;id&quot;:1020257364,&quot;name&quot;:&quot;KNAER-RECRAE&quot;,&quot;indices&quot;:[11,24],&quot;screen_name&quot;:&quot;KNAER_RECRAE&quot;,&quot;id_str&quot;:&quot;1020257364&quot;}]}"/>
    <s v="#OE"/>
    <e v="#VALUE!"/>
    <s v="#OERS14 RT @KNAER_RECRAE: Explore r"/>
    <n v="1"/>
    <x v="16"/>
  </r>
  <r>
    <n v="833"/>
    <s v="436293819433500672"/>
    <s v="dberrill"/>
    <x v="17"/>
    <s v="Thu Feb 20 00:18:47 +0000 2014"/>
    <d v="2014-02-20T00:18:47"/>
    <m/>
    <s v="en"/>
    <m/>
    <m/>
    <n v="513860172"/>
    <m/>
    <s v="&lt;a href=&quot;http://twitter.com/download/iphone&quot; rel=&quot;nofollow&quot;&gt;Twitter for iPhone&lt;/a&gt;"/>
    <s v="http://pbs.twimg.com/profile_images/3157212336/d1b0ae9af87b2eb4337416c4ad73773b_normal.jpeg"/>
    <n v="20"/>
    <n v="6"/>
    <n v="-18000"/>
    <s v="http://twitter.com/dberrill/statuses/436293819433500672"/>
    <s v="{&quot;symbols&quot;:[],&quot;urls&quot;:[{&quot;expanded_url&quot;:&quot;http://Miketissenbaum.com&quot;,&quot;indices&quot;:[85,107],&quot;display_url&quot;:&quot;Miketissenbaum.com&quot;,&quot;url&quot;:&quot;http://t.co/ayC8lZcV08&quot;}],&quot;hashtags&quot;:[{&quot;text&quot;:&quot;OERS14&quot;,&quot;indices&quot;:[0,7]}],&quot;user_mentions&quot;:[]}"/>
    <s v="#OE"/>
    <e v="#VALUE!"/>
    <s v="#OERS14 Smart classrooms: Orchestra"/>
    <n v="1"/>
    <x v="17"/>
  </r>
  <r>
    <n v="364"/>
    <s v="436153262941954048"/>
    <s v="GerriGershon"/>
    <x v="18"/>
    <s v="Wed Feb 19 15:00:15 +0000 2014"/>
    <d v="2014-02-19T15:00:15"/>
    <m/>
    <s v="en"/>
    <m/>
    <m/>
    <n v="50501959"/>
    <m/>
    <s v="&lt;a href=&quot;http://www.hootsuite.com&quot; rel=&quot;nofollow&quot;&gt;HootSuite&lt;/a&gt;"/>
    <s v="http://pbs.twimg.com/profile_images/1131057578/GerriGershoncoloursmall_normal.jpg"/>
    <n v="553"/>
    <n v="261"/>
    <n v="-18000"/>
    <s v="http://twitter.com/GerriGershon/statuses/436153262941954048"/>
    <s v="{&quot;symbols&quot;:[],&quot;urls&quot;:[{&quot;expanded_url&quot;:&quot;http://ow.ly/i/4Ebff&quot;,&quot;indices&quot;:[68,90],&quot;display_url&quot;:&quot;ow.ly/i/4Ebff&quot;,&quot;url&quot;:&quot;http://t.co/20vmJfKRt6&quot;}],&quot;hashtags&quot;:[{&quot;text&quot;:&quot;oers14&quot;,&quot;indices&quot;:[0,7]}],&quot;user_mentions&quot;:[]}"/>
    <s v="#OE"/>
    <e v="#VALUE!"/>
    <s v="#oers14 Students working for pay ca"/>
    <n v="1"/>
    <x v="18"/>
  </r>
  <r>
    <n v="4"/>
    <s v="435254220770377728"/>
    <s v="KNAER_RECRAE"/>
    <x v="19"/>
    <s v="Mon Feb 17 03:27:47 +0000 2014"/>
    <d v="2014-02-17T03:27:47"/>
    <m/>
    <s v="en"/>
    <m/>
    <m/>
    <n v="1020257364"/>
    <m/>
    <s v="web"/>
    <s v="http://pbs.twimg.com/profile_images/2991816416/bfc82e11ecb1ae7933cf18dab2e03eb9_normal.png"/>
    <n v="193"/>
    <n v="247"/>
    <n v="-18000"/>
    <s v="http://twitter.com/KNAER_RECRAE/statuses/435254220770377728"/>
    <s v="{&quot;symbols&quot;:[],&quot;urls&quot;:[{&quot;expanded_url&quot;:&quot;http://bit.ly/M5mKeG&quot;,&quot;indices&quot;:[19,41],&quot;display_url&quot;:&quot;bit.ly/M5mKeG&quot;,&quot;url&quot;:&quot;http://t.co/CWIf7knjFu&quot;}],&quot;hashtags&quot;:[{&quot;text&quot;:&quot;OERS14&quot;,&quot;indices&quot;:[0,7]}],&quot;user_mentions&quot;:[{&quot;id&quot;:636460073,&quot;name&quot;:&quot;Katina Pollock&quot;,&quot;indices&quot;:[99,115],&quot;screen_name&quot;:&quot;DrKatinaPollock&quot;,&quot;id_str&quot;:&quot;636460073&quot;},{&quot;id&quot;:129585627,&quot;name&quot;:&quot;Shasta Carr-Harris&quot;,&quot;indices&quot;:[116,125],&quot;screen_name&quot;:&quot;ShastaCH&quot;,&quot;id_str&quot;:&quot;129585627&quot;},{&quot;id&quot;:300645437,&quot;name&quot;:&quot;Carol Campbell&quot;,&quot;indices&quot;:[126,141],&quot;screen_name&quot;:&quot;CarolCampbell4&quot;,&quot;id_str&quot;:&quot;300645437&quot;}]}"/>
    <s v="#OE"/>
    <e v="#VALUE!"/>
    <s v="#OERS14 this week! http://t.co/CWIf"/>
    <n v="1"/>
    <x v="19"/>
  </r>
  <r>
    <n v="1080"/>
    <s v="436514685450715136"/>
    <s v="dberrill"/>
    <x v="20"/>
    <s v="Thu Feb 20 14:56:25 +0000 2014"/>
    <d v="2014-02-20T14:56:25"/>
    <m/>
    <s v="en"/>
    <m/>
    <m/>
    <n v="513860172"/>
    <m/>
    <s v="&lt;a href=&quot;http://twitter.com/download/iphone&quot; rel=&quot;nofollow&quot;&gt;Twitter for iPhone&lt;/a&gt;"/>
    <s v="http://pbs.twimg.com/profile_images/3157212336/d1b0ae9af87b2eb4337416c4ad73773b_normal.jpeg"/>
    <n v="21"/>
    <n v="1"/>
    <n v="-18000"/>
    <s v="http://twitter.com/dberrill/statuses/436514685450715136"/>
    <s v="{&quot;symbols&quot;:[],&quot;urls&quot;:[],&quot;hashtags&quot;:[{&quot;text&quot;:&quot;OERS14&quot;,&quot;indices&quot;:[0,7]}],&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514685282975744,&quot;media_url_https&quot;:&quot;https://pbs.twimg.com/media/Bg7PyyOIgAA8JLv.jpg&quot;,&quot;media_url&quot;:&quot;http://pbs.twimg.com/media/Bg7PyyOIgAA8JLv.jpg&quot;,&quot;expanded_url&quot;:&quot;http://twitter.com/dberrill/status/436514685450715136/photo/1&quot;,&quot;indices&quot;:[113,135],&quot;id_str&quot;:&quot;436514685282975744&quot;,&quot;type&quot;:&quot;photo&quot;,&quot;display_url&quot;:&quot;pic.twitter.com/yqhhB5WhB3&quot;,&quot;url&quot;:&quot;http://t.co/yqhhB5WhB3&quot;}],&quot;user_mentions&quot;:[]}"/>
    <s v="#OE"/>
    <e v="#VALUE!"/>
    <s v="#OERS14 Untrained white teachers ca"/>
    <n v="1"/>
    <x v="20"/>
  </r>
  <r>
    <n v="1014"/>
    <s v="436505536872587264"/>
    <s v="abbaspeaks"/>
    <x v="21"/>
    <s v="Thu Feb 20 14:20:04 +0000 2014"/>
    <d v="2014-02-20T14:20:04"/>
    <s v="loc: 43.6546536,-79.382658"/>
    <s v="en"/>
    <m/>
    <m/>
    <n v="203543496"/>
    <m/>
    <s v="&lt;a href=&quot;http://foursquare.com&quot; rel=&quot;nofollow&quot;&gt;foursquare&lt;/a&gt;"/>
    <s v="http://pbs.twimg.com/profile_images/420650358310838272/SYeVCvzi_normal.jpeg"/>
    <n v="396"/>
    <n v="539"/>
    <n v="-28800"/>
    <s v="http://twitter.com/abbaspeaks/statuses/436505536872587264"/>
    <s v="{&quot;symbols&quot;:[],&quot;urls&quot;:[{&quot;expanded_url&quot;:&quot;http://4sq.com/1h05GlT&quot;,&quot;indices&quot;:[73,95],&quot;display_url&quot;:&quot;4sq.com/1h05GlT&quot;,&quot;url&quot;:&quot;http://t.co/hbITrwqKaQ&quot;}],&quot;hashtags&quot;:[{&quot;text&quot;:&quot;OERS14&quot;,&quot;indices&quot;:[0,7]}],&quot;user_mentions&quot;:[{&quot;id&quot;:14140913,&quot;name&quot;:&quot;Marriott Internat\u0027l&quot;,&quot;indices&quot;:[58,71],&quot;screen_name&quot;:&quot;MarriottIntl&quot;,&quot;id_str&quot;:&quot;14140913&quot;}]}"/>
    <s v="#OE"/>
    <e v="#VALUE!"/>
    <s v="#OERS14,day 2 (@ Toronto Marriott D"/>
    <n v="1"/>
    <x v="21"/>
  </r>
  <r>
    <n v="40"/>
    <s v="435912316224151552"/>
    <s v="CarolCampbell4"/>
    <x v="22"/>
    <s v="Tue Feb 18 23:02:49 +0000 2014"/>
    <d v="2014-02-18T23:02:49"/>
    <m/>
    <s v="en"/>
    <m/>
    <m/>
    <n v="300645437"/>
    <m/>
    <s v="&lt;a href=&quot;http://twitter.com/#!/download/ipad&quot; rel=&quot;nofollow&quot;&gt;Twitter for iPad&lt;/a&gt;"/>
    <s v="http://pbs.twimg.com/profile_images/3691905443/d17541206d2df83dd49f40e17076abbc_normal.jpeg"/>
    <n v="736"/>
    <n v="316"/>
    <n v="-18000"/>
    <s v="http://twitter.com/CarolCampbell4/statuses/435912316224151552"/>
    <s v="{&quot;symbols&quot;:[],&quot;urls&quot;:[],&quot;hashtags&quot;:[{&quot;text&quot;:&quot;oise&quot;,&quot;indices&quot;:[0,5]},{&quot;text&quot;:&quot;UofT&quot;,&quot;indices&quot;:[6,11]},{&quot;text&quot;:&quot;OERS14&quot;,&quot;indices&quot;:[55,62]}],&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id&quot;:435912316010250240,&quot;media_url_https&quot;:&quot;https://pbs.twimg.com/media/Bgyr8R0CQAA4pem.jpg&quot;,&quot;media_url&quot;:&quot;http://pbs.twimg.com/media/Bgyr8R0CQAA4pem.jpg&quot;,&quot;expanded_url&quot;:&quot;http://twitter.com/CarolCampbell4/status/435912316224151552/photo/1&quot;,&quot;indices&quot;:[100,122],&quot;id_str&quot;:&quot;435912316010250240&quot;,&quot;type&quot;:&quot;photo&quot;,&quot;display_url&quot;:&quot;pic.twitter.com/7Oe334jzg4&quot;,&quot;url&quot;:&quot;http://t.co/7Oe334jzg4&quot;}],&quot;user_mentions&quot;:[{&quot;id&quot;:120129298,&quot;name&quot;:&quot;OISE News&quot;,&quot;indices&quot;:[80,89],&quot;screen_name&quot;:&quot;OISENews&quot;,&quot;id_str&quot;:&quot;120129298&quot;},{&quot;id&quot;:109046256,&quot;name&quot;:&quot;UofT News&quot;,&quot;indices&quot;:[90,99],&quot;screen_name&quot;:&quot;UofTNews&quot;,&quot;id_str&quot;:&quot;109046256&quot;}]}"/>
    <s v="#oi"/>
    <e v="#VALUE!"/>
    <s v="#oise #UofT is at Ontario Education"/>
    <n v="1"/>
    <x v="22"/>
  </r>
  <r>
    <n v="954"/>
    <s v="436346919309164544"/>
    <s v="kstef2"/>
    <x v="23"/>
    <s v="Thu Feb 20 03:49:47 +0000 2014"/>
    <d v="2014-02-20T03:49:47"/>
    <m/>
    <s v="en"/>
    <n v="67037243"/>
    <s v="ACooperKMb"/>
    <n v="207210518"/>
    <s v="436183169893548032"/>
    <s v="web"/>
    <s v="http://pbs.twimg.com/profile_images/2752678453/c88aef24755d826eef182ec7348f3f19_normal.png"/>
    <n v="1246"/>
    <n v="967"/>
    <n v="-18000"/>
    <s v="http://twitter.com/kstef2/statuses/436346919309164544"/>
    <s v="{&quot;symbols&quot;:[],&quot;urls&quot;:[{&quot;expanded_url&quot;:&quot;http://www.jove.com&quot;,&quot;indices&quot;:[76,98],&quot;display_url&quot;:&quot;jove.com&quot;,&quot;url&quot;:&quot;http://t.co/85I6SoT1UP&quot;}],&quot;hashtags&quot;:[{&quot;text&quot;:&quot;oers14&quot;,&quot;indices&quot;:[68,75]},{&quot;text&quot;:&quot;sd36learn&quot;,&quot;indices&quot;:[100,110]}],&quot;media&quot;:[{&quot;sizes&quot;:{&quot;thumb&quot;:{&quot;w&quot;:150,&quot;resize&quot;:&quot;crop&quot;,&quot;h&quot;:150},&quot;small&quot;:{&quot;w&quot;:340,&quot;resize&quot;:&quot;fit&quot;,&quot;h&quot;:254},&quot;medium&quot;:{&quot;w&quot;:600,&quot;resize&quot;:&quot;fit&quot;,&quot;h&quot;:448},&quot;large&quot;:{&quot;w&quot;:752,&quot;resize&quot;:&quot;fit&quot;,&quot;h&quot;:562}},&quot;id&quot;:436346919313358851,&quot;media_url_https&quot;:&quot;https://pbs.twimg.com/media/Bg43NhSCQAMytqd.png&quot;,&quot;media_url&quot;:&quot;http://pbs.twimg.com/media/Bg43NhSCQAMytqd.png&quot;,&quot;expanded_url&quot;:&quot;http://twitter.com/kstef2/status/436346919309164544/photo/1&quot;,&quot;indices&quot;:[111,133],&quot;id_str&quot;:&quot;436346919313358851&quot;,&quot;type&quot;:&quot;photo&quot;,&quot;display_url&quot;:&quot;pic.twitter.com/0L2UHzL9Nk&quot;,&quot;url&quot;:&quot;http://t.co/0L2UHzL9Nk&quot;}],&quot;user_mentions&quot;:[{&quot;id&quot;:67037243,&quot;name&quot;:&quot;Amanda Cooper&quot;,&quot;indices&quot;:[0,11],&quot;screen_name&quot;:&quot;ACooperKMb&quot;,&quot;id_str&quot;:&quot;67037243&quot;}]}"/>
    <s v="@AC"/>
    <e v="#VALUE!"/>
    <s v="@ACooperKMb This is fabulous! Love "/>
    <n v="1"/>
    <x v="23"/>
  </r>
  <r>
    <n v="711"/>
    <s v="436252904564211712"/>
    <s v="brandy_doan"/>
    <x v="24"/>
    <s v="Wed Feb 19 21:36:12 +0000 2014"/>
    <d v="2014-02-19T21:36:12"/>
    <m/>
    <s v="en"/>
    <n v="903959510"/>
    <s v="AndrewKwiecien"/>
    <n v="2180447343"/>
    <m/>
    <s v="web"/>
    <s v="http://pbs.twimg.com/profile_images/378800000738874344/b3997fc9d21243d2987d25ddc75fe680_normal.png"/>
    <n v="222"/>
    <n v="389"/>
    <n v="-18000"/>
    <s v="http://twitter.com/brandy_doan/statuses/436252904564211712"/>
    <s v="{&quot;symbols&quot;:[],&quot;urls&quot;:[{&quot;expanded_url&quot;:&quot;http://www.edugains.ca/newsite/21stCenturyLearning/index.html&quot;,&quot;indices&quot;:[56,78],&quot;display_url&quot;:&quot;edugains.ca/newsite/21stCe\u2026&quot;,&quot;url&quot;:&quot;http://t.co/BX4LzwXn3J&quot;}],&quot;hashtags&quot;:[{&quot;text&quot;:&quot;oers14&quot;,&quot;indices&quot;:[79,86]}],&quot;user_mentions&quot;:[{&quot;id&quot;:903959510,&quot;name&quot;:&quot;Andrew Kwiecien&quot;,&quot;indices&quot;:[0,15],&quot;screen_name&quot;:&quot;AndrewKwiecien&quot;,&quot;id_str&quot;:&quot;903959510&quot;}]}"/>
    <s v="@An"/>
    <e v="#VALUE!"/>
    <s v="@AndrewKwiecien I assume you are fa"/>
    <n v="1"/>
    <x v="24"/>
  </r>
  <r>
    <n v="436"/>
    <s v="436170025590722560"/>
    <s v="OhMissAcosta"/>
    <x v="25"/>
    <s v="Wed Feb 19 16:06:52 +0000 2014"/>
    <d v="2014-02-19T16:06:52"/>
    <m/>
    <s v="en"/>
    <n v="1020257364"/>
    <s v="KNAER_RECRAE"/>
    <n v="317175652"/>
    <m/>
    <s v="web"/>
    <s v="http://pbs.twimg.com/profile_images/2288215422/hpsgpfs8m7eeqnaprzjq_normal.jpeg"/>
    <n v="125"/>
    <n v="251"/>
    <n v="-18000"/>
    <s v="http://twitter.com/OhMissAcosta/statuses/436170025590722560"/>
    <s v="{&quot;symbols&quot;:[],&quot;urls&quot;:[{&quot;expanded_url&quot;:&quot;http://www.knaer-recrae.ca/index.php&quot;,&quot;indices&quot;:[114,136],&quot;display_url&quot;:&quot;knaer-recrae.ca/index.php&quot;,&quot;url&quot;:&quot;http://t.co/MS5x9hxiGF&quot;}],&quot;hashtags&quot;:[{&quot;text&quot;:&quot;OERS14&quot;,&quot;indices&quot;:[137,144]}],&quot;user_mentions&quot;:[{&quot;id&quot;:1020257364,&quot;name&quot;:&quot;KNAER-RECRAE&quot;,&quot;indices&quot;:[0,13],&quot;screen_name&quot;:&quot;KNAER_RECRAE&quot;,&quot;id_str&quot;:&quot;1020257364&quot;}]}"/>
    <s v="@KN"/>
    <e v="#VALUE!"/>
    <s v="@KNAER_RECRAE facilitates the devel"/>
    <n v="1"/>
    <x v="25"/>
  </r>
  <r>
    <n v="671"/>
    <s v="436243585256923136"/>
    <s v="CarolCampbell4"/>
    <x v="26"/>
    <s v="Wed Feb 19 20:59:10 +0000 2014"/>
    <d v="2014-02-19T20:59:10"/>
    <m/>
    <s v="en"/>
    <n v="1020257364"/>
    <s v="KNAER_RECRAE"/>
    <n v="300645437"/>
    <m/>
    <s v="&lt;a href=&quot;http://twitter.com/#!/download/ipad&quot; rel=&quot;nofollow&quot;&gt;Twitter for iPad&lt;/a&gt;"/>
    <s v="http://pbs.twimg.com/profile_images/3691905443/d17541206d2df83dd49f40e17076abbc_normal.jpeg"/>
    <n v="747"/>
    <n v="318"/>
    <n v="-18000"/>
    <s v="http://twitter.com/CarolCampbell4/statuses/436243585256923136"/>
    <s v="{&quot;symbols&quot;:[],&quot;urls&quot;:[],&quot;hashtags&quot;:[{&quot;text&quot;:&quot;oers14&quot;,&quot;indices&quot;:[22,29]}],&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43585118519296,&quot;media_url_https&quot;:&quot;https://pbs.twimg.com/media/Bg3ZOraIQAAKIWm.jpg&quot;,&quot;media_url&quot;:&quot;http://pbs.twimg.com/media/Bg3ZOraIQAAKIWm.jpg&quot;,&quot;expanded_url&quot;:&quot;http://twitter.com/CarolCampbell4/status/436243585256923136/photo/1&quot;,&quot;indices&quot;:[77,99],&quot;id_str&quot;:&quot;436243585118519296&quot;,&quot;type&quot;:&quot;photo&quot;,&quot;display_url&quot;:&quot;pic.twitter.com/KsM1D3l5Kw&quot;,&quot;url&quot;:&quot;http://t.co/KsM1D3l5Kw&quot;}],&quot;user_mentions&quot;:[{&quot;id&quot;:1020257364,&quot;name&quot;:&quot;KNAER-RECRAE&quot;,&quot;indices&quot;:[0,13],&quot;screen_name&quot;:&quot;KNAER_RECRAE&quot;,&quot;id_str&quot;:&quot;1020257364&quot;},{&quot;id&quot;:120129298,&quot;name&quot;:&quot;OISE News&quot;,&quot;indices&quot;:[30,39],&quot;screen_name&quot;:&quot;OISENews&quot;,&quot;id_str&quot;:&quot;120129298&quot;},{&quot;id&quot;:20601500,&quot;name&quot;:&quot;Western University&quot;,&quot;indices&quot;:[40,49],&quot;screen_name&quot;:&quot;westernu&quot;,&quot;id_str&quot;:&quot;20601500&quot;},{&quot;id&quot;:129585627,&quot;name&quot;:&quot;Shasta Carr-Harris&quot;,&quot;indices&quot;:[50,59],&quot;screen_name&quot;:&quot;ShastaCH&quot;,&quot;id_str&quot;:&quot;129585627&quot;},{&quot;id&quot;:636460073,&quot;name&quot;:&quot;Katina Pollock&quot;,&quot;indices&quot;:[60,76],&quot;screen_name&quot;:&quot;DrKatinaPollock&quot;,&quot;id_str&quot;:&quot;636460073&quot;}]}"/>
    <s v="@KN"/>
    <e v="#VALUE!"/>
    <s v="@KNAER_RECRAE team at #oers14 @OISE"/>
    <n v="1"/>
    <x v="26"/>
  </r>
  <r>
    <n v="465"/>
    <s v="436172239822544897"/>
    <s v="ShastaCH"/>
    <x v="27"/>
    <s v="Wed Feb 19 16:15:40 +0000 2014"/>
    <d v="2014-02-19T16:15:40"/>
    <s v="loc: 43.65489776,-79.38290062"/>
    <s v="en"/>
    <n v="1020257364"/>
    <s v="KNAER_RECRAE"/>
    <n v="129585627"/>
    <m/>
    <s v="&lt;a href=&quot;http://twitter.com/download/iphone&quot; rel=&quot;nofollow&quot;&gt;Twitter for iPhone&lt;/a&gt;"/>
    <s v="http://pbs.twimg.com/profile_images/2272274611/5wd7gucvwq2weh35c02q_normal.jpeg"/>
    <n v="155"/>
    <n v="97"/>
    <n v="-21600"/>
    <s v="http://twitter.com/ShastaCH/statuses/436172239822544897"/>
    <s v="{&quot;symbols&quot;:[],&quot;urls&quot;:[],&quot;hashtags&quot;:[{&quot;text&quot;:&quot;oers14&quot;,&quot;indices&quot;:[93,100]}],&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72239629586432,&quot;media_url_https&quot;:&quot;https://pbs.twimg.com/media/Bg2YV0wCEAARagK.jpg&quot;,&quot;media_url&quot;:&quot;http://pbs.twimg.com/media/Bg2YV0wCEAARagK.jpg&quot;,&quot;expanded_url&quot;:&quot;http://twitter.com/ShastaCH/status/436172239822544897/photo/1&quot;,&quot;indices&quot;:[101,123],&quot;id_str&quot;:&quot;436172239629586432&quot;,&quot;type&quot;:&quot;photo&quot;,&quot;display_url&quot;:&quot;pic.twitter.com/So2kKllmZ6&quot;,&quot;url&quot;:&quot;http://t.co/So2kKllmZ6&quot;}],&quot;user_mentions&quot;:[{&quot;id&quot;:1020257364,&quot;name&quot;:&quot;KNAER-RECRAE&quot;,&quot;indices&quot;:[0,13],&quot;screen_name&quot;:&quot;KNAER_RECRAE&quot;,&quot;id_str&quot;:&quot;1020257364&quot;}]}"/>
    <s v="@KN"/>
    <e v="#VALUE!"/>
    <s v="@KNAER_RECRAE update: interested in"/>
    <n v="1"/>
    <x v="27"/>
  </r>
  <r>
    <n v="452"/>
    <s v="436171327129391104"/>
    <s v="ShastaCH"/>
    <x v="28"/>
    <s v="Wed Feb 19 16:12:02 +0000 2014"/>
    <d v="2014-02-19T16:12:02"/>
    <s v="loc: 43.65486517,-79.38300342"/>
    <s v="en"/>
    <n v="1020257364"/>
    <s v="KNAER_RECRAE"/>
    <n v="129585627"/>
    <m/>
    <s v="&lt;a href=&quot;http://twitter.com/download/iphone&quot; rel=&quot;nofollow&quot;&gt;Twitter for iPhone&lt;/a&gt;"/>
    <s v="http://pbs.twimg.com/profile_images/2272274611/5wd7gucvwq2weh35c02q_normal.jpeg"/>
    <n v="154"/>
    <n v="97"/>
    <n v="-21600"/>
    <s v="http://twitter.com/ShastaCH/statuses/436171327129391104"/>
    <s v="{&quot;symbols&quot;:[],&quot;urls&quot;:[],&quot;hashtags&quot;:[{&quot;text&quot;:&quot;KMb&quot;,&quot;indices&quot;:[89,93]},{&quot;text&quot;:&quot;oers14&quot;,&quot;indices&quot;:[103,110]}],&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71326986792961,&quot;media_url_https&quot;:&quot;https://pbs.twimg.com/media/Bg2Xgs5CMAEHNeq.jpg&quot;,&quot;media_url&quot;:&quot;http://pbs.twimg.com/media/Bg2Xgs5CMAEHNeq.jpg&quot;,&quot;expanded_url&quot;:&quot;http://twitter.com/ShastaCH/status/436171327129391104/photo/1&quot;,&quot;indices&quot;:[111,133],&quot;id_str&quot;:&quot;436171326986792961&quot;,&quot;type&quot;:&quot;photo&quot;,&quot;display_url&quot;:&quot;pic.twitter.com/cgT8GhFqxG&quot;,&quot;url&quot;:&quot;http://t.co/cgT8GhFqxG&quot;}],&quot;user_mentions&quot;:[{&quot;id&quot;:1020257364,&quot;name&quot;:&quot;KNAER-RECRAE&quot;,&quot;indices&quot;:[0,13],&quot;screen_name&quot;:&quot;KNAER_RECRAE&quot;,&quot;id_str&quot;:&quot;1020257364&quot;}]}"/>
    <s v="@KN"/>
    <e v="#VALUE!"/>
    <s v="@KNAER_RECRAE update: now in 4th ye"/>
    <n v="1"/>
    <x v="28"/>
  </r>
  <r>
    <n v="32"/>
    <s v="435873315186421760"/>
    <s v="O3atORION"/>
    <x v="29"/>
    <s v="Tue Feb 18 20:27:51 +0000 2014"/>
    <d v="2014-02-18T20:27:51"/>
    <m/>
    <s v="en"/>
    <n v="925946222"/>
    <s v="MGrantORION"/>
    <n v="40576448"/>
    <m/>
    <s v="&lt;a href=&quot;http://twitter.com/download/android&quot; rel=&quot;nofollow&quot;&gt;Twitter for Android&lt;/a&gt;"/>
    <s v="http://pbs.twimg.com/profile_images/2631441533/dd0ebcbc33a90ccdddc419f43d06c8f4_normal.jpeg"/>
    <n v="801"/>
    <n v="1452"/>
    <n v="-18000"/>
    <s v="http://twitter.com/O3atORION/statuses/435873315186421760"/>
    <s v="{&quot;symbols&quot;:[],&quot;urls&quot;:[],&quot;hashtags&quot;:[{&quot;text&quot;:&quot;OERS14&quot;,&quot;indices&quot;:[80,87]}],&quot;media&quot;:[{&quot;sizes&quot;:{&quot;small&quot;:{&quot;w&quot;:340,&quot;resize&quot;:&quot;fit&quot;,&quot;h&quot;:453},&quot;thumb&quot;:{&quot;w&quot;:150,&quot;resize&quot;:&quot;crop&quot;,&quot;h&quot;:150},&quot;medium&quot;:{&quot;w&quot;:600,&quot;resize&quot;:&quot;fit&quot;,&quot;h&quot;:800},&quot;large&quot;:{&quot;w&quot;:1024,&quot;resize&quot;:&quot;fit&quot;,&quot;h&quot;:1365}},&quot;id&quot;:435873314670538752,&quot;media_url_https&quot;:&quot;https://pbs.twimg.com/media/BgyIeGgCcAAu-AT.jpg&quot;,&quot;media_url&quot;:&quot;http://pbs.twimg.com/media/BgyIeGgCcAAu-AT.jpg&quot;,&quot;expanded_url&quot;:&quot;http://twitter.com/O3atORION/status/435873315186421760/photo/1&quot;,&quot;indices&quot;:[88,110],&quot;id_str&quot;:&quot;435873314670538752&quot;,&quot;type&quot;:&quot;photo&quot;,&quot;display_url&quot;:&quot;pic.twitter.com/gbbUISGTHI&quot;,&quot;url&quot;:&quot;http://t.co/gbbUISGTHI&quot;}],&quot;user_mentions&quot;:[{&quot;id&quot;:925946222,&quot;name&quot;:&quot;Mark Grant&quot;,&quot;indices&quot;:[0,12],&quot;screen_name&quot;:&quot;MGrantORION&quot;,&quot;id_str&quot;:&quot;925946222&quot;}]}"/>
    <s v="@MG"/>
    <e v="#VALUE!"/>
    <s v="@MGrantORION  at our booth. We will"/>
    <n v="1"/>
    <x v="29"/>
  </r>
  <r>
    <n v="636"/>
    <s v="436223968693862402"/>
    <s v="RogerKClarke"/>
    <x v="30"/>
    <s v="Wed Feb 19 19:41:13 +0000 2014"/>
    <d v="2014-02-19T19:41:13"/>
    <m/>
    <s v="en"/>
    <n v="567528864"/>
    <s v="RCDSB"/>
    <n v="420403872"/>
    <m/>
    <s v="&lt;a href=&quot;http://www.twitter.com&quot; rel=&quot;nofollow&quot;&gt;Twitter for BlackBerry&lt;/a&gt;"/>
    <s v="http://pbs.twimg.com/profile_images/1655612135/roger_clarkeTWEET_normal.jpg"/>
    <n v="231"/>
    <n v="247"/>
    <n v="-18000"/>
    <s v="http://twitter.com/RogerKClarke/statuses/436223968693862402"/>
    <s v="{&quot;symbols&quot;:[],&quot;urls&quot;:[],&quot;hashtags&quot;:[{&quot;text&quot;:&quot;OERS14&quot;,&quot;indices&quot;:[109,116]}],&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223968530272257,&quot;media_url_https&quot;:&quot;https://pbs.twimg.com/media/Bg3HY17CEAEfcRs.jpg&quot;,&quot;media_url&quot;:&quot;http://pbs.twimg.com/media/Bg3HY17CEAEfcRs.jpg&quot;,&quot;expanded_url&quot;:&quot;http://twitter.com/RogerKClarke/status/436223968693862402/photo/1&quot;,&quot;indices&quot;:[117,139],&quot;id_str&quot;:&quot;436223968530272257&quot;,&quot;type&quot;:&quot;photo&quot;,&quot;display_url&quot;:&quot;pic.twitter.com/TNNUfqAnaO&quot;,&quot;url&quot;:&quot;http://t.co/TNNUfqAnaO&quot;}],&quot;user_mentions&quot;:[{&quot;id&quot;:567528864,&quot;name&quot;:&quot;RCDSB&quot;,&quot;indices&quot;:[0,6],&quot;screen_name&quot;:&quot;RCDSB&quot;,&quot;id_str&quot;:&quot;567528864&quot;}]}"/>
    <s v="@RC"/>
    <e v="#VALUE!"/>
    <s v="@RCDSB SWST Anne George giving tabl"/>
    <n v="1"/>
    <x v="30"/>
  </r>
  <r>
    <n v="957"/>
    <s v="436348806041325568"/>
    <s v="kstef2"/>
    <x v="31"/>
    <s v="Thu Feb 20 03:57:16 +0000 2014"/>
    <d v="2014-02-20T03:57:16"/>
    <m/>
    <s v="en"/>
    <n v="30002337"/>
    <s v="ResearchChat"/>
    <n v="207210518"/>
    <s v="436169994981113857"/>
    <s v="web"/>
    <s v="http://pbs.twimg.com/profile_images/2752678453/c88aef24755d826eef182ec7348f3f19_normal.png"/>
    <n v="1246"/>
    <n v="967"/>
    <n v="-18000"/>
    <s v="http://twitter.com/kstef2/statuses/436348806041325568"/>
    <s v="{&quot;symbols&quot;:[],&quot;urls&quot;:[{&quot;expanded_url&quot;:&quot;http://www.knaer-recrae.ca/&quot;,&quot;indices&quot;:[48,70],&quot;display_url&quot;:&quot;knaer-recrae.ca&quot;,&quot;url&quot;:&quot;http://t.co/G7E9bUAXeg&quot;}],&quot;hashtags&quot;:[{&quot;text&quot;:&quot;OERS14&quot;,&quot;indices&quot;:[72,79]},{&quot;text&quot;:&quot;sd36learn&quot;,&quot;indices&quot;:[80,90]}],&quot;user_mentions&quot;:[{&quot;id&quot;:30002337,&quot;name&quot;:&quot;Chris Conley&quot;,&quot;indices&quot;:[0,13],&quot;screen_name&quot;:&quot;ResearchChat&quot;,&quot;id_str&quot;:&quot;30002337&quot;}]}"/>
    <s v="@Re"/>
    <e v="#VALUE!"/>
    <s v="@ResearchChat Thanks for sharing: K"/>
    <n v="1"/>
    <x v="31"/>
  </r>
  <r>
    <n v="625"/>
    <s v="436221389578592256"/>
    <s v="CarolCampbell4"/>
    <x v="32"/>
    <s v="Wed Feb 19 19:30:58 +0000 2014"/>
    <d v="2014-02-19T19:30:58"/>
    <m/>
    <s v="en"/>
    <n v="129585627"/>
    <s v="ShastaCH"/>
    <n v="300645437"/>
    <m/>
    <s v="&lt;a href=&quot;http://twitter.com/#!/download/ipad&quot; rel=&quot;nofollow&quot;&gt;Twitter for iPad&lt;/a&gt;"/>
    <s v="http://pbs.twimg.com/profile_images/3691905443/d17541206d2df83dd49f40e17076abbc_normal.jpeg"/>
    <n v="747"/>
    <n v="318"/>
    <n v="-18000"/>
    <s v="http://twitter.com/CarolCampbell4/statuses/436221389578592256"/>
    <s v="{&quot;symbols&quot;:[],&quot;urls&quot;:[],&quot;hashtags&quot;:[{&quot;text&quot;:&quot;oers14&quot;,&quot;indices&quot;:[65,72]},{&quot;text&quot;:&quot;KMb&quot;,&quot;indices&quot;:[119,123]}],&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21389423382528,&quot;media_url_https&quot;:&quot;https://pbs.twimg.com/media/Bg3FCuACEAA0GLA.jpg&quot;,&quot;media_url&quot;:&quot;http://pbs.twimg.com/media/Bg3FCuACEAA0GLA.jpg&quot;,&quot;expanded_url&quot;:&quot;http://twitter.com/CarolCampbell4/status/436221389578592256/photo/1&quot;,&quot;indices&quot;:[124,146],&quot;id_str&quot;:&quot;436221389423382528&quot;,&quot;type&quot;:&quot;photo&quot;,&quot;display_url&quot;:&quot;pic.twitter.com/zkLCs91vAD&quot;,&quot;url&quot;:&quot;http://t.co/zkLCs91vAD&quot;}],&quot;user_mentions&quot;:[{&quot;id&quot;:129585627,&quot;name&quot;:&quot;Shasta Carr-Harris&quot;,&quot;indices&quot;:[0,9],&quot;screen_name&quot;:&quot;ShastaCH&quot;,&quot;id_str&quot;:&quot;129585627&quot;},{&quot;id&quot;:1020257364,&quot;name&quot;:&quot;KNAER-RECRAE&quot;,&quot;indices&quot;:[42,55],&quot;screen_name&quot;:&quot;KNAER_RECRAE&quot;,&quot;id_str&quot;:&quot;1020257364&quot;}]}"/>
    <s v="@Sh"/>
    <e v="#VALUE!"/>
    <s v="@ShastaCH &amp;amp; Kelly Bairos in act"/>
    <n v="1"/>
    <x v="32"/>
  </r>
  <r>
    <n v="750"/>
    <s v="436279161234022402"/>
    <s v="abbaspeaks"/>
    <x v="33"/>
    <s v="Wed Feb 19 23:20:32 +0000 2014"/>
    <d v="2014-02-19T23:20:32"/>
    <m/>
    <s v="en"/>
    <n v="129585627"/>
    <s v="ShastaCH"/>
    <n v="203543496"/>
    <m/>
    <s v="&lt;a href=&quot;https://about.twitter.com/products/tweetdeck&quot; rel=&quot;nofollow&quot;&gt;TweetDeck&lt;/a&gt;"/>
    <s v="http://pbs.twimg.com/profile_images/420650358310838272/SYeVCvzi_normal.jpeg"/>
    <n v="391"/>
    <n v="538"/>
    <n v="-28800"/>
    <s v="http://twitter.com/abbaspeaks/statuses/436279161234022402"/>
    <s v="{&quot;symbols&quot;:[],&quot;urls&quot;:[{&quot;expanded_url&quot;:&quot;http://researchimpact.wordpress.com/2014/02/12/practicing-the-fine-art-of-doing-nothing-a-knowledge-mobilizers-introduction-to-open-space-facilitation-lart-subtil-de-ne-rien-faire-lanimation-dun-forum-ouver/&quot;,&quot;indices&quot;:[43,65],&quot;display_url&quot;:&quot;researchimpact.wordpress.com/2014/02/12/pra\u2026&quot;,&quot;url&quot;:&quot;http://t.co/iNDG2STuVZ&quot;}],&quot;hashtags&quot;:[{&quot;text&quot;:&quot;OERS14&quot;,&quot;indices&quot;:[108,115]},{&quot;text&quot;:&quot;KMb&quot;,&quot;indices&quot;:[116,120]}],&quot;user_mentions&quot;:[{&quot;id&quot;:129585627,&quot;name&quot;:&quot;Shasta Carr-Harris&quot;,&quot;indices&quot;:[0,9],&quot;screen_name&quot;:&quot;ShastaCH&quot;,&quot;id_str&quot;:&quot;129585627&quot;},{&quot;id&quot;:37030356,&quot;name&quot;:&quot;ResearchImpact&quot;,&quot;indices&quot;:[75,90],&quot;screen_name&quot;:&quot;researchimpact&quot;,&quot;id_str&quot;:&quot;37030356&quot;}]}"/>
    <s v="@Sh"/>
    <e v="#VALUE!"/>
    <s v="@ShastaCH i think you will enjoy th"/>
    <n v="1"/>
    <x v="33"/>
  </r>
  <r>
    <n v="34"/>
    <s v="435876667400015872"/>
    <s v="giannahelling"/>
    <x v="34"/>
    <s v="Tue Feb 18 20:41:10 +0000 2014"/>
    <d v="2014-02-18T20:41:10"/>
    <m/>
    <s v="en"/>
    <n v="388424709"/>
    <s v="TCDSB"/>
    <n v="466897873"/>
    <m/>
    <s v="&lt;a href=&quot;http://blackberry.com/twitter&quot; rel=&quot;nofollow&quot;&gt;Twitter for BlackBerry®&lt;/a&gt;"/>
    <s v="http://pbs.twimg.com/profile_images/378800000758246288/011cbb98d5f24fca0c24dd77cdf31fdd_normal.jpeg"/>
    <n v="55"/>
    <n v="123"/>
    <n v="-21600"/>
    <s v="http://twitter.com/giannahelling/statuses/435876667400015872"/>
    <s v="{&quot;symbols&quot;:[],&quot;urls&quot;:[],&quot;hashtags&quot;:[{&quot;text&quot;:&quot;OERS14&quot;,&quot;indices&quot;:[7,14]}],&quot;media&quot;:[{&quot;sizes&quot;:{&quot;small&quot;:{&quot;w&quot;:340,&quot;resize&quot;:&quot;fit&quot;,&quot;h&quot;:255},&quot;thumb&quot;:{&quot;w&quot;:150,&quot;resize&quot;:&quot;crop&quot;,&quot;h&quot;:150},&quot;large&quot;:{&quot;w&quot;:640,&quot;resize&quot;:&quot;fit&quot;,&quot;h&quot;:480},&quot;medium&quot;:{&quot;w&quot;:600,&quot;resize&quot;:&quot;fit&quot;,&quot;h&quot;:450}},&quot;id&quot;:435876667295154176,&quot;media_url_https&quot;:&quot;https://pbs.twimg.com/media/BgyLhQACQAAfmAZ.jpg&quot;,&quot;media_url&quot;:&quot;http://pbs.twimg.com/media/BgyLhQACQAAfmAZ.jpg&quot;,&quot;expanded_url&quot;:&quot;http://twitter.com/giannahelling/status/435876667400015872/photo/1&quot;,&quot;indices&quot;:[108,130],&quot;id_str&quot;:&quot;435876667295154176&quot;,&quot;type&quot;:&quot;photo&quot;,&quot;display_url&quot;:&quot;pic.twitter.com/eUKGUOdp6N&quot;,&quot;url&quot;:&quot;http://t.co/eUKGUOdp6N&quot;}],&quot;user_mentions&quot;:[{&quot;id&quot;:388424709,&quot;name&quot;:&quot;Toronto Catholic DSB&quot;,&quot;indices&quot;:[0,6],&quot;screen_name&quot;:&quot;TCDSB&quot;,&quot;id_str&quot;:&quot;388424709&quot;}]}"/>
    <s v="@TC"/>
    <e v="#VALUE!"/>
    <s v="@TCDSB #OERS14  with Dr. Elliott-Jo"/>
    <n v="1"/>
    <x v="34"/>
  </r>
  <r>
    <n v="519"/>
    <s v="436180058965700609"/>
    <s v="TVDSB_RandA"/>
    <x v="35"/>
    <s v="Wed Feb 19 16:46:44 +0000 2014"/>
    <d v="2014-02-19T16:46:44"/>
    <m/>
    <s v="en"/>
    <n v="1673882262"/>
    <s v="TVDSB_RandA"/>
    <n v="1673882262"/>
    <m/>
    <s v="&lt;a href=&quot;https://mobile.twitter.com&quot; rel=&quot;nofollow&quot;&gt;Mobile Web (M5)&lt;/a&gt;"/>
    <s v="http://pbs.twimg.com/profile_images/378800000304010620/22f4207be35c123895eb18f4ef8c0a06_normal.png"/>
    <n v="87"/>
    <n v="31"/>
    <n v="-18000"/>
    <s v="http://twitter.com/TVDSB_RandA/statuses/436180058965700609"/>
    <s v="{&quot;symbols&quot;:[],&quot;urls&quot;:[],&quot;hashtags&quot;:[{&quot;text&quot;:&quot;OERS14&quot;,&quot;indices&quot;:[28,35]}],&quot;media&quot;:[{&quot;sizes&quot;:{&quot;small&quot;:{&quot;w&quot;:340,&quot;resize&quot;:&quot;fit&quot;,&quot;h&quot;:253},&quot;thumb&quot;:{&quot;w&quot;:150,&quot;resize&quot;:&quot;crop&quot;,&quot;h&quot;:150},&quot;medium&quot;:{&quot;w&quot;:598,&quot;resize&quot;:&quot;fit&quot;,&quot;h&quot;:447},&quot;large&quot;:{&quot;w&quot;:1023,&quot;resize&quot;:&quot;fit&quot;,&quot;h&quot;:764}},&quot;id&quot;:436180058760179712,&quot;media_url_https&quot;:&quot;https://pbs.twimg.com/media/Bg2fc9SCcAAgRMj.jpg&quot;,&quot;media_url&quot;:&quot;http://pbs.twimg.com/media/Bg2fc9SCcAAgRMj.jpg&quot;,&quot;expanded_url&quot;:&quot;http://twitter.com/TVDSB_RandA/status/436180058965700609/photo/1&quot;,&quot;indices&quot;:[36,58],&quot;id_str&quot;:&quot;436180058760179712&quot;,&quot;type&quot;:&quot;photo&quot;,&quot;display_url&quot;:&quot;pic.twitter.com/XghsY1kfUr&quot;,&quot;url&quot;:&quot;http://t.co/XghsY1kfUr&quot;}],&quot;user_mentions&quot;:[{&quot;id&quot;:1673882262,&quot;name&quot;:&quot;TVDSB R\u0026A&quot;,&quot;indices&quot;:[0,12],&quot;screen_name&quot;:&quot;TVDSB_RandA&quot;,&quot;id_str&quot;:&quot;1673882262&quot;}]}"/>
    <s v="@TV"/>
    <e v="#VALUE!"/>
    <s v="@TVDSB_RandA FNMI poster at #OERS14"/>
    <n v="1"/>
    <x v="35"/>
  </r>
  <r>
    <n v="523"/>
    <s v="436180672894345216"/>
    <s v="TVDSB_RandA"/>
    <x v="36"/>
    <s v="Wed Feb 19 16:49:10 +0000 2014"/>
    <d v="2014-02-19T16:49:10"/>
    <m/>
    <s v="en"/>
    <n v="1673882262"/>
    <s v="TVDSB_RandA"/>
    <n v="1673882262"/>
    <m/>
    <s v="&lt;a href=&quot;https://mobile.twitter.com&quot; rel=&quot;nofollow&quot;&gt;Mobile Web (M5)&lt;/a&gt;"/>
    <s v="http://pbs.twimg.com/profile_images/378800000304010620/22f4207be35c123895eb18f4ef8c0a06_normal.png"/>
    <n v="87"/>
    <n v="31"/>
    <n v="-18000"/>
    <s v="http://twitter.com/TVDSB_RandA/statuses/436180672894345216"/>
    <s v="{&quot;symbols&quot;:[],&quot;urls&quot;:[],&quot;hashtags&quot;:[{&quot;text&quot;:&quot;OERS14&quot;,&quot;indices&quot;:[36,43]}],&quot;media&quot;:[{&quot;sizes&quot;:{&quot;small&quot;:{&quot;w&quot;:340,&quot;resize&quot;:&quot;fit&quot;,&quot;h&quot;:253},&quot;thumb&quot;:{&quot;w&quot;:150,&quot;resize&quot;:&quot;crop&quot;,&quot;h&quot;:150},&quot;medium&quot;:{&quot;w&quot;:598,&quot;resize&quot;:&quot;fit&quot;,&quot;h&quot;:447},&quot;large&quot;:{&quot;w&quot;:1023,&quot;resize&quot;:&quot;fit&quot;,&quot;h&quot;:764}},&quot;id&quot;:436180672588156928,&quot;media_url_https&quot;:&quot;https://pbs.twimg.com/media/Bg2gAr-CEAAqEsv.jpg&quot;,&quot;media_url&quot;:&quot;http://pbs.twimg.com/media/Bg2gAr-CEAAqEsv.jpg&quot;,&quot;expanded_url&quot;:&quot;http://twitter.com/TVDSB_RandA/status/436180672894345216/photo/1&quot;,&quot;indices&quot;:[44,66],&quot;id_str&quot;:&quot;436180672588156928&quot;,&quot;type&quot;:&quot;photo&quot;,&quot;display_url&quot;:&quot;pic.twitter.com/bURncs78xA&quot;,&quot;url&quot;:&quot;http://t.co/bURncs78xA&quot;}],&quot;user_mentions&quot;:[{&quot;id&quot;:1673882262,&quot;name&quot;:&quot;TVDSB R\u0026A&quot;,&quot;indices&quot;:[0,12],&quot;screen_name&quot;:&quot;TVDSB_RandA&quot;,&quot;id_str&quot;:&quot;1673882262&quot;}]}"/>
    <s v="@TV"/>
    <e v="#VALUE!"/>
    <s v="@TVDSB_RandA Safe Schools poster at"/>
    <n v="1"/>
    <x v="36"/>
  </r>
  <r>
    <n v="1152"/>
    <s v="436526889281134592"/>
    <s v="jmuellertate"/>
    <x v="37"/>
    <s v="Thu Feb 20 15:44:55 +0000 2014"/>
    <d v="2014-02-20T15:44:55"/>
    <m/>
    <s v="en"/>
    <n v="605866697"/>
    <s v="Katie_M_Ritter"/>
    <n v="40351425"/>
    <s v="436332991736860672"/>
    <s v="&lt;a href=&quot;http://twitter.com/download/iphone&quot; rel=&quot;nofollow&quot;&gt;Twitter for iPhone&lt;/a&gt;"/>
    <s v="http://pbs.twimg.com/profile_images/3571870892/563ebd36370795bc1b7e7d20913881c3_normal.jpeg"/>
    <n v="251"/>
    <n v="368"/>
    <n v="-18000"/>
    <s v="http://twitter.com/jmuellertate/statuses/436526889281134592"/>
    <s v="{&quot;symbols&quot;:[],&quot;urls&quot;:[{&quot;expanded_url&quot;:&quot;http://bit.ly/1oUcoOx&quot;,&quot;indices&quot;:[66,88],&quot;display_url&quot;:&quot;bit.ly/1oUcoOx&quot;,&quot;url&quot;:&quot;http://t.co/1az0s5gdQF&quot;}],&quot;hashtags&quot;:[{&quot;text&quot;:&quot;1to1techat&quot;,&quot;indices&quot;:[90,101]},{&quot;text&quot;:&quot;eu530&quot;,&quot;indices&quot;:[103,109]},{&quot;text&quot;:&quot;oers14&quot;,&quot;indices&quot;:[110,117]},{&quot;text&quot;:&quot;wlumih&quot;,&quot;indices&quot;:[118,125]}],&quot;user_mentions&quot;:[{&quot;id&quot;:605866697,&quot;name&quot;:&quot;Katie Ritter&quot;,&quot;indices&quot;:[1,16],&quot;screen_name&quot;:&quot;Katie_M_Ritter&quot;,&quot;id_str&quot;:&quot;605866697&quot;},{&quot;id&quot;:5753742,&quot;name&quot;:&quot;Kathy Schrock&quot;,&quot;indices&quot;:[22,35],&quot;screen_name&quot;:&quot;kathyschrock&quot;,&quot;id_str&quot;:&quot;5753742&quot;}]}"/>
    <s v="“@K"/>
    <e v="#VALUE!"/>
    <s v="“@Katie_M_Ritter: A5: @kathyschrock"/>
    <n v="1"/>
    <x v="37"/>
  </r>
  <r>
    <n v="764"/>
    <s v="436282834970353664"/>
    <s v="drcathybruce"/>
    <x v="38"/>
    <s v="Wed Feb 19 23:35:08 +0000 2014"/>
    <d v="2014-02-19T23:35:08"/>
    <m/>
    <s v="en"/>
    <n v="30002337"/>
    <s v="ResearchChat"/>
    <n v="1264968134"/>
    <s v="436281771093942273"/>
    <s v="&lt;a href=&quot;http://twitter.com/download/iphone&quot; rel=&quot;nofollow&quot;&gt;Twitter for iPhone&lt;/a&gt;"/>
    <s v="http://pbs.twimg.com/profile_images/432644858201657344/yt5yBNO9_normal.png"/>
    <n v="592"/>
    <n v="378"/>
    <m/>
    <s v="http://twitter.com/drcathybruce/statuses/436282834970353664"/>
    <s v="{&quot;symbols&quot;:[],&quot;urls&quot;:[{&quot;expanded_url&quot;:&quot;http://www.tmerc.ca&quot;,&quot;indices&quot;:[122,144],&quot;display_url&quot;:&quot;tmerc.ca&quot;,&quot;url&quot;:&quot;http://t.co/viXs5qOe6z&quot;}],&quot;hashtags&quot;:[{&quot;text&quot;:&quot;OERS14&quot;,&quot;indices&quot;:[25,32]}],&quot;user_mentions&quot;:[{&quot;id&quot;:30002337,&quot;name&quot;:&quot;Chris Conley&quot;,&quot;indices&quot;:[1,14],&quot;screen_name&quot;:&quot;ResearchChat&quot;,&quot;id_str&quot;:&quot;30002337&quot;}]}"/>
    <s v="“@R"/>
    <e v="#VALUE!"/>
    <s v="“@ResearchChat: Today at #OERS14 12"/>
    <n v="1"/>
    <x v="38"/>
  </r>
  <r>
    <n v="905"/>
    <s v="436331670614994945"/>
    <s v="rchids"/>
    <x v="39"/>
    <s v="Thu Feb 20 02:49:11 +0000 2014"/>
    <d v="2014-02-20T02:49:11"/>
    <m/>
    <s v="en"/>
    <n v="87501938"/>
    <s v="TeachersApps"/>
    <n v="236515608"/>
    <s v="436325336595582976"/>
    <s v="&lt;a href=&quot;http://twitter.com/download/iphone&quot; rel=&quot;nofollow&quot;&gt;Twitter for iPhone&lt;/a&gt;"/>
    <s v="http://pbs.twimg.com/profile_images/436324442558312448/NJA7KLXC_normal.jpeg"/>
    <n v="887"/>
    <n v="823"/>
    <n v="-18000"/>
    <s v="http://twitter.com/rchids/statuses/436331670614994945"/>
    <s v="{&quot;symbols&quot;:[],&quot;urls&quot;:[{&quot;expanded_url&quot;:&quot;http://goo.gl/lbuoW2&quot;,&quot;indices&quot;:[85,107],&quot;display_url&quot;:&quot;goo.gl/lbuoW2&quot;,&quot;url&quot;:&quot;http://t.co/8xEl7E5e6l&quot;}],&quot;hashtags&quot;:[{&quot;text&quot;:&quot;oers14&quot;,&quot;indices&quot;:[132,139]}],&quot;media&quot;:[{&quot;sizes&quot;:{&quot;small&quot;:{&quot;w&quot;:340,&quot;resize&quot;:&quot;fit&quot;,&quot;h&quot;:238},&quot;thumb&quot;:{&quot;w&quot;:150,&quot;resize&quot;:&quot;crop&quot;,&quot;h&quot;:150},&quot;large&quot;:{&quot;w&quot;:450,&quot;resize&quot;:&quot;fit&quot;,&quot;h&quot;:315},&quot;medium&quot;:{&quot;w&quot;:450,&quot;resize&quot;:&quot;fit&quot;,&quot;h&quot;:315}},&quot;media_url&quot;:&quot;http://pbs.twimg.com/media/BgzSAq3CYAEKMsK.jpg&quot;,&quot;type&quot;:&quot;photo&quot;,&quot;display_url&quot;:&quot;pic.twitter.com/ynJqQZW3H6&quot;,&quot;url&quot;:&quot;http://t.co/ynJqQZW3H6&quot;,&quot;id&quot;:435954172895059969,&quot;media_url_https&quot;:&quot;https://pbs.twimg.com/media/BgzSAq3CYAEKMsK.jpg&quot;,&quot;expanded_url&quot;:&quot;http://twitter.com/TeachersApps/status/435954172886671362/photo/1&quot;,&quot;source_status_id_str&quot;:&quot;435954172886671362&quot;,&quot;indices&quot;:[109,131],&quot;source_status_id&quot;:435954172886671362,&quot;id_str&quot;:&quot;435954172895059969&quot;}],&quot;user_mentions&quot;:[{&quot;id&quot;:87501938,&quot;name&quot;:&quot;TeachersWithApps&quot;,&quot;indices&quot;:[1,14],&quot;screen_name&quot;:&quot;TeachersApps&quot;,&quot;id_str&quot;:&quot;87501938&quot;}]}"/>
    <s v="“@T"/>
    <e v="#VALUE!"/>
    <s v="“@TeachersApps:Tech can be very str"/>
    <n v="1"/>
    <x v="39"/>
  </r>
  <r>
    <n v="818"/>
    <s v="436290815082889217"/>
    <s v="ResearchChat"/>
    <x v="40"/>
    <s v="Thu Feb 20 00:06:50 +0000 2014"/>
    <d v="2014-02-20T00:06:50"/>
    <m/>
    <s v="en"/>
    <m/>
    <m/>
    <n v="30002337"/>
    <m/>
    <s v="&lt;a href=&quot;http://www.hootsuite.com&quot; rel=&quot;nofollow&quot;&gt;HootSuite&lt;/a&gt;"/>
    <s v="http://pbs.twimg.com/profile_images/146956830/Lighthouse_Lens2_normal.png"/>
    <n v="374"/>
    <n v="169"/>
    <n v="-18000"/>
    <s v="http://twitter.com/ResearchChat/statuses/436290815082889217"/>
    <s v="{&quot;symbols&quot;:[],&quot;urls&quot;:[{&quot;expanded_url&quot;:&quot;http://ow.ly/tNNok&quot;,&quot;indices&quot;:[50,72],&quot;display_url&quot;:&quot;ow.ly/tNNok&quot;,&quot;url&quot;:&quot;http://t.co/KbeCgzVVaK&quot;}],&quot;hashtags&quot;:[{&quot;text&quot;:&quot;OERS14&quot;,&quot;indices&quot;:[73,80]}],&quot;user_mentions&quot;:[]}"/>
    <s v="201"/>
    <e v="#VALUE!"/>
    <s v="2013 First Lego League Challenge &quot;N"/>
    <n v="1"/>
    <x v="40"/>
  </r>
  <r>
    <n v="563"/>
    <s v="436189028409688064"/>
    <s v="ResearchChat"/>
    <x v="41"/>
    <s v="Wed Feb 19 17:22:23 +0000 2014"/>
    <d v="2014-02-19T17:22:23"/>
    <m/>
    <s v="en"/>
    <m/>
    <m/>
    <n v="30002337"/>
    <m/>
    <s v="&lt;a href=&quot;http://www.hootsuite.com&quot; rel=&quot;nofollow&quot;&gt;HootSuite&lt;/a&gt;"/>
    <s v="http://pbs.twimg.com/profile_images/146956830/Lighthouse_Lens2_normal.png"/>
    <n v="370"/>
    <n v="169"/>
    <n v="-18000"/>
    <s v="http://twitter.com/ResearchChat/statuses/436189028409688064"/>
    <s v="{&quot;symbols&quot;:[],&quot;urls&quot;:[{&quot;expanded_url&quot;:&quot;http://ow.ly/tN12p&quot;,&quot;indices&quot;:[107,129],&quot;display_url&quot;:&quot;ow.ly/tN12p&quot;,&quot;url&quot;:&quot;http://t.co/Yy9AkQeVef&quot;}],&quot;hashtags&quot;:[{&quot;text&quot;:&quot;OERS14&quot;,&quot;indices&quot;:[130,137]}],&quot;user_mentions&quot;:[]}"/>
    <s v="3) "/>
    <e v="#VALUE!"/>
    <s v="3) what should I do - if the action"/>
    <n v="1"/>
    <x v="41"/>
  </r>
  <r>
    <n v="46"/>
    <s v="435940958211829760"/>
    <s v="AmaniElrofaie"/>
    <x v="42"/>
    <s v="Wed Feb 19 00:56:38 +0000 2014"/>
    <d v="2014-02-19T00:56:38"/>
    <m/>
    <s v="en"/>
    <m/>
    <m/>
    <n v="121959456"/>
    <m/>
    <s v="&lt;a href=&quot;http://twitter.com/download/android&quot; rel=&quot;nofollow&quot;&gt;Twitter for Android&lt;/a&gt;"/>
    <s v="http://pbs.twimg.com/profile_images/378800000263129784/0761da68796b3351af43e2a94a41dc92_normal.jpeg"/>
    <n v="161"/>
    <n v="206"/>
    <n v="-18000"/>
    <s v="http://twitter.com/AmaniElrofaie/statuses/435940958211829760"/>
    <s v="{&quot;symbols&quot;:[],&quot;urls&quot;:[],&quot;hashtags&quot;:[{&quot;text&quot;:&quot;oers14&quot;,&quot;indices&quot;:[70,77]}],&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5940958023077888,&quot;media_url_https&quot;:&quot;https://pbs.twimg.com/media/BgzF_doCUAA1Ugz.jpg&quot;,&quot;media_url&quot;:&quot;http://pbs.twimg.com/media/BgzF_doCUAA1Ugz.jpg&quot;,&quot;expanded_url&quot;:&quot;http://twitter.com/AmaniElrofaie/status/435940958211829760/photo/1&quot;,&quot;indices&quot;:[78,100],&quot;id_str&quot;:&quot;435940958023077888&quot;,&quot;type&quot;:&quot;photo&quot;,&quot;display_url&quot;:&quot;pic.twitter.com/8VxEAcE6L2&quot;,&quot;url&quot;:&quot;http://t.co/8VxEAcE6L2&quot;}],&quot;user_mentions&quot;:[]}"/>
    <s v="40 "/>
    <e v="#VALUE!"/>
    <s v="40 minutes in and I've a bag of tea"/>
    <n v="1"/>
    <x v="42"/>
  </r>
  <r>
    <n v="725"/>
    <s v="436258851835215872"/>
    <s v="O3atORION"/>
    <x v="43"/>
    <s v="Wed Feb 19 21:59:50 +0000 2014"/>
    <d v="2014-02-19T21:59:50"/>
    <m/>
    <s v="en"/>
    <m/>
    <m/>
    <n v="40576448"/>
    <m/>
    <s v="&lt;a href=&quot;https://about.twitter.com/products/tweetdeck&quot; rel=&quot;nofollow&quot;&gt;TweetDeck&lt;/a&gt;"/>
    <s v="http://pbs.twimg.com/profile_images/2631441533/dd0ebcbc33a90ccdddc419f43d06c8f4_normal.jpeg"/>
    <n v="809"/>
    <n v="1460"/>
    <n v="-18000"/>
    <s v="http://twitter.com/O3atORION/statuses/436258851835215872"/>
    <s v="{&quot;symbols&quot;:[],&quot;urls&quot;:[{&quot;expanded_url&quot;:&quot;http://www.orion.on.ca/2014-leadership-award-form/&quot;,&quot;indices&quot;:[113,135],&quot;display_url&quot;:&quot;orion.on.ca/2014-leadershi\u2026&quot;,&quot;url&quot;:&quot;http://t.co/aiE1VeJIBx&quot;}],&quot;hashtags&quot;:[{&quot;text&quot;:&quot;OERS14&quot;,&quot;indices&quot;:[18,25]}],&quot;user_mentions&quot;:[{&quot;id&quot;:114833112,&quot;name&quot;:&quot;ORION&quot;,&quot;indices&quot;:[83,96],&quot;screen_name&quot;:&quot;ORIONNetwork&quot;,&quot;id_str&quot;:&quot;114833112&quot;}]}"/>
    <s v="A s"/>
    <e v="#VALUE!"/>
    <s v="A shoutout to the #OERS14 Crowd..kn"/>
    <n v="1"/>
    <x v="43"/>
  </r>
  <r>
    <n v="726"/>
    <s v="436258853080936448"/>
    <s v="abbaspeaks"/>
    <x v="44"/>
    <s v="Wed Feb 19 21:59:50 +0000 2014"/>
    <d v="2014-02-19T21:59:50"/>
    <m/>
    <s v="en"/>
    <m/>
    <m/>
    <n v="203543496"/>
    <m/>
    <s v="&lt;a href=&quot;https://about.twitter.com/products/tweetdeck&quot; rel=&quot;nofollow&quot;&gt;TweetDeck&lt;/a&gt;"/>
    <s v="http://pbs.twimg.com/profile_images/420650358310838272/SYeVCvzi_normal.jpeg"/>
    <n v="391"/>
    <n v="535"/>
    <n v="-28800"/>
    <s v="http://twitter.com/abbaspeaks/statuses/436258853080936448"/>
    <s v="{&quot;symbols&quot;:[],&quot;urls&quot;:[{&quot;expanded_url&quot;:&quot;http://www.orion.on.ca/2014-leadership-award-form/&quot;,&quot;indices&quot;:[113,135],&quot;display_url&quot;:&quot;orion.on.ca/2014-leadershi\u2026&quot;,&quot;url&quot;:&quot;http://t.co/F9Xoz2aPw8&quot;}],&quot;hashtags&quot;:[{&quot;text&quot;:&quot;OERS14&quot;,&quot;indices&quot;:[18,25]}],&quot;user_mentions&quot;:[{&quot;id&quot;:114833112,&quot;name&quot;:&quot;ORION&quot;,&quot;indices&quot;:[83,96],&quot;screen_name&quot;:&quot;ORIONNetwork&quot;,&quot;id_str&quot;:&quot;114833112&quot;}]}"/>
    <s v="A s"/>
    <e v="#VALUE!"/>
    <s v="A shoutout to the #OERS14 Crowd..kn"/>
    <n v="1"/>
    <x v="44"/>
  </r>
  <r>
    <n v="350"/>
    <s v="436151178200907776"/>
    <s v="ResearchChat"/>
    <x v="45"/>
    <s v="Wed Feb 19 14:51:58 +0000 2014"/>
    <d v="2014-02-19T14:51:58"/>
    <m/>
    <s v="en"/>
    <m/>
    <m/>
    <n v="30002337"/>
    <m/>
    <s v="&lt;a href=&quot;http://www.hootsuite.com&quot; rel=&quot;nofollow&quot;&gt;HootSuite&lt;/a&gt;"/>
    <s v="http://pbs.twimg.com/profile_images/146956830/Lighthouse_Lens2_normal.png"/>
    <n v="367"/>
    <n v="169"/>
    <n v="-18000"/>
    <s v="http://twitter.com/ResearchChat/statuses/436151178200907776"/>
    <s v="{&quot;symbols&quot;:[],&quot;urls&quot;:[{&quot;expanded_url&quot;:&quot;http://ow.ly/tMAX7&quot;,&quot;indices&quot;:[49,71],&quot;display_url&quot;:&quot;ow.ly/tMAX7&quot;,&quot;url&quot;:&quot;http://t.co/QWLymEVrbB&quot;}],&quot;hashtags&quot;:[{&quot;text&quot;:&quot;OERS14&quot;,&quot;indices&quot;:[72,79]},{&quot;text&quot;:&quot;ResearchChat&quot;,&quot;indices&quot;:[80,93]}],&quot;user_mentions&quot;:[]}"/>
    <s v="Add"/>
    <e v="#VALUE!"/>
    <s v="Additional PISA analysis and report"/>
    <n v="1"/>
    <x v="45"/>
  </r>
  <r>
    <n v="708"/>
    <s v="436252622899535872"/>
    <s v="brandy_doan"/>
    <x v="46"/>
    <s v="Wed Feb 19 21:35:05 +0000 2014"/>
    <d v="2014-02-19T21:35:05"/>
    <m/>
    <s v="en"/>
    <m/>
    <m/>
    <n v="2180447343"/>
    <m/>
    <s v="&lt;a href=&quot;http://twitter.com/tweetbutton&quot; rel=&quot;nofollow&quot;&gt;Tweet Button&lt;/a&gt;"/>
    <s v="http://pbs.twimg.com/profile_images/378800000738874344/b3997fc9d21243d2987d25ddc75fe680_normal.png"/>
    <n v="222"/>
    <n v="389"/>
    <n v="-18000"/>
    <s v="http://twitter.com/brandy_doan/statuses/436252622899535872"/>
    <s v="{&quot;symbols&quot;:[],&quot;urls&quot;:[{&quot;expanded_url&quot;:&quot;http://www.edugains.ca/newsite/21stCenturyLearning/index.html&quot;,&quot;indices&quot;:[14,36],&quot;display_url&quot;:&quot;edugains.ca/newsite/21stCe\u2026&quot;,&quot;url&quot;:&quot;http://t.co/yx6y7q5oh7&quot;}],&quot;hashtags&quot;:[{&quot;text&quot;:&quot;OERS14&quot;,&quot;indices&quot;:[37,44]}],&quot;user_mentions&quot;:[]}"/>
    <s v="Ama"/>
    <e v="#VALUE!"/>
    <s v="Amazing work! http://t.co/yx6y7q5oh"/>
    <n v="1"/>
    <x v="46"/>
  </r>
  <r>
    <n v="556"/>
    <s v="436187224720556032"/>
    <s v="ORIONNetwork"/>
    <x v="47"/>
    <s v="Wed Feb 19 17:15:13 +0000 2014"/>
    <d v="2014-02-19T17:15:13"/>
    <m/>
    <s v="en"/>
    <m/>
    <m/>
    <n v="114833112"/>
    <m/>
    <s v="&lt;a href=&quot;http://www.hootsuite.com&quot; rel=&quot;nofollow&quot;&gt;HootSuite&lt;/a&gt;"/>
    <s v="http://pbs.twimg.com/profile_images/1259640588/orionweblogo3_normal.gif"/>
    <n v="1203"/>
    <n v="1083"/>
    <n v="-18000"/>
    <s v="http://twitter.com/ORIONNetwork/statuses/436187224720556032"/>
    <s v="{&quot;symbols&quot;:[],&quot;urls&quot;:[],&quot;hashtags&quot;:[{&quot;text&quot;:&quot;OERS14&quot;,&quot;indices&quot;:[11,18]}],&quot;media&quot;:[{&quot;sizes&quot;:{&quot;small&quot;:{&quot;w&quot;:340,&quot;resize&quot;:&quot;fit&quot;,&quot;h&quot;:453},&quot;thumb&quot;:{&quot;w&quot;:150,&quot;resize&quot;:&quot;crop&quot;,&quot;h&quot;:150},&quot;medium&quot;:{&quot;w&quot;:600,&quot;resize&quot;:&quot;fit&quot;,&quot;h&quot;:800},&quot;large&quot;:{&quot;w&quot;:1024,&quot;resize&quot;:&quot;fit&quot;,&quot;h&quot;:1365}},&quot;media_url&quot;:&quot;http://pbs.twimg.com/media/BgyIeGgCcAAu-AT.jpg&quot;,&quot;type&quot;:&quot;photo&quot;,&quot;display_url&quot;:&quot;pic.twitter.com/0mUZkGDuSW&quot;,&quot;url&quot;:&quot;http://t.co/0mUZkGDuSW&quot;,&quot;id&quot;:435873314670538752,&quot;media_url_https&quot;:&quot;https://pbs.twimg.com/media/BgyIeGgCcAAu-AT.jpg&quot;,&quot;expanded_url&quot;:&quot;http://twitter.com/O3atORION/status/435873315186421760/photo/1&quot;,&quot;source_status_id_str&quot;:&quot;435873315186421760&quot;,&quot;indices&quot;:[93,115],&quot;source_status_id&quot;:435873315186421760,&quot;id_str&quot;:&quot;435873314670538752&quot;}],&quot;user_mentions&quot;:[{&quot;id&quot;:40576448,&quot;name&quot;:&quot;O3 Collaboration&quot;,&quot;indices&quot;:[49,59],&quot;screen_name&quot;:&quot;O3atORION&quot;,&quot;id_str&quot;:&quot;40576448&quot;},{&quot;id&quot;:925946222,&quot;name&quot;:&quot;Mark Grant&quot;,&quot;indices&quot;:[66,78],&quot;screen_name&quot;:&quot;MGrantORION&quot;,&quot;id_str&quot;:&quot;925946222&quot;}]}"/>
    <s v="Are"/>
    <e v="#VALUE!"/>
    <s v="Are you at #OERS14 today? Drop by o"/>
    <n v="1"/>
    <x v="47"/>
  </r>
  <r>
    <n v="645"/>
    <s v="436230028225810432"/>
    <s v="ACooperKMb"/>
    <x v="48"/>
    <s v="Wed Feb 19 20:05:18 +0000 2014"/>
    <d v="2014-02-19T20:05:18"/>
    <m/>
    <s v="en"/>
    <m/>
    <m/>
    <n v="67037243"/>
    <m/>
    <s v="&lt;a href=&quot;http://www.apple.com&quot; rel=&quot;nofollow&quot;&gt;iOS&lt;/a&gt;"/>
    <s v="http://pbs.twimg.com/profile_images/3538870985/d24bd9d1625fa95cdf7651d84891e8c3_normal.jpeg"/>
    <n v="221"/>
    <n v="294"/>
    <n v="-21600"/>
    <s v="http://twitter.com/ACooperKMb/statuses/436230028225810432"/>
    <s v="{&quot;symbols&quot;:[],&quot;urls&quot;:[],&quot;hashtags&quot;:[{&quot;text&quot;:&quot;oers14&quot;,&quot;indices&quot;:[78,85]}],&quot;media&quot;:[{&quot;sizes&quot;:{&quot;small&quot;:{&quot;w&quot;:339,&quot;resize&quot;:&quot;fit&quot;,&quot;h&quot;:453},&quot;thumb&quot;:{&quot;w&quot;:150,&quot;resize&quot;:&quot;crop&quot;,&quot;h&quot;:150},&quot;large&quot;:{&quot;w&quot;:426,&quot;resize&quot;:&quot;fit&quot;,&quot;h&quot;:568},&quot;medium&quot;:{&quot;w&quot;:426,&quot;resize&quot;:&quot;fit&quot;,&quot;h&quot;:568}},&quot;id&quot;:436230028079017984,&quot;media_url_https&quot;:&quot;https://pbs.twimg.com/media/Bg3M5jgCMAAqZ4z.jpg&quot;,&quot;media_url&quot;:&quot;http://pbs.twimg.com/media/Bg3M5jgCMAAqZ4z.jpg&quot;,&quot;expanded_url&quot;:&quot;http://twitter.com/ACooperKMb/status/436230028225810432/photo/1&quot;,&quot;indices&quot;:[105,127],&quot;id_str&quot;:&quot;436230028079017984&quot;,&quot;type&quot;:&quot;photo&quot;,&quot;display_url&quot;:&quot;pic.twitter.com/1yzvbTyoB3&quot;,&quot;url&quot;:&quot;http://t.co/1yzvbTyoB3&quot;}],&quot;user_mentions&quot;:[]}"/>
    <s v="Art"/>
    <n v="1"/>
    <s v="Artists commissioned to help show r"/>
    <n v="1"/>
    <x v="48"/>
  </r>
  <r>
    <n v="407"/>
    <s v="436166566670270464"/>
    <s v="ResearchChat"/>
    <x v="49"/>
    <s v="Wed Feb 19 15:53:07 +0000 2014"/>
    <d v="2014-02-19T15:53:07"/>
    <m/>
    <s v="en"/>
    <m/>
    <m/>
    <n v="30002337"/>
    <m/>
    <s v="&lt;a href=&quot;http://www.hootsuite.com&quot; rel=&quot;nofollow&quot;&gt;HootSuite&lt;/a&gt;"/>
    <s v="http://pbs.twimg.com/profile_images/146956830/Lighthouse_Lens2_normal.png"/>
    <n v="368"/>
    <n v="169"/>
    <n v="-18000"/>
    <s v="http://twitter.com/ResearchChat/statuses/436166566670270464"/>
    <s v="{&quot;symbols&quot;:[],&quot;urls&quot;:[{&quot;expanded_url&quot;:&quot;http://ow.ly/tK2FR&quot;,&quot;indices&quot;:[89,111],&quot;display_url&quot;:&quot;ow.ly/tK2FR&quot;,&quot;url&quot;:&quot;http://t.co/0vOI9BYwfw&quot;}],&quot;hashtags&quot;:[{&quot;text&quot;:&quot;OERS14&quot;,&quot;indices&quot;:[113,120]},{&quot;text&quot;:&quot;ResearchChat&quot;,&quot;indices&quot;:[121,134]}],&quot;user_mentions&quot;:[]}"/>
    <s v="As "/>
    <e v="#VALUE!"/>
    <s v="As of the break this morning there "/>
    <n v="1"/>
    <x v="49"/>
  </r>
  <r>
    <n v="837"/>
    <s v="436294594855071744"/>
    <s v="KNAER_RECRAE"/>
    <x v="50"/>
    <s v="Thu Feb 20 00:21:52 +0000 2014"/>
    <d v="2014-02-20T00:21:52"/>
    <m/>
    <s v="en"/>
    <m/>
    <m/>
    <n v="1020257364"/>
    <m/>
    <s v="&lt;a href=&quot;http://twitter.com/download/android&quot; rel=&quot;nofollow&quot;&gt;Twitter for Android&lt;/a&gt;"/>
    <s v="http://pbs.twimg.com/profile_images/2991816416/bfc82e11ecb1ae7933cf18dab2e03eb9_normal.png"/>
    <n v="213"/>
    <n v="280"/>
    <n v="-18000"/>
    <s v="http://twitter.com/KNAER_RECRAE/statuses/436294594855071744"/>
    <s v="{&quot;symbols&quot;:[],&quot;urls&quot;:[],&quot;hashtags&quot;:[{&quot;text&quot;:&quot;oers14&quot;,&quot;indices&quot;:[31,38]}],&quot;media&quot;:[{&quot;sizes&quot;:{&quot;small&quot;:{&quot;w&quot;:340,&quot;resize&quot;:&quot;fit&quot;,&quot;h&quot;:214},&quot;thumb&quot;:{&quot;w&quot;:150,&quot;resize&quot;:&quot;crop&quot;,&quot;h&quot;:150},&quot;medium&quot;:{&quot;w&quot;:600,&quot;resize&quot;:&quot;fit&quot;,&quot;h&quot;:377},&quot;large&quot;:{&quot;w&quot;:1022,&quot;resize&quot;:&quot;fit&quot;,&quot;h&quot;:644}},&quot;id&quot;:436294594628558848,&quot;media_url_https&quot;:&quot;https://pbs.twimg.com/media/Bg4Hn0pCIAAUiVD.jpg&quot;,&quot;media_url&quot;:&quot;http://pbs.twimg.com/media/Bg4Hn0pCIAAUiVD.jpg&quot;,&quot;expanded_url&quot;:&quot;http://twitter.com/KNAER_RECRAE/status/436294594855071744/photo/1&quot;,&quot;indices&quot;:[39,61],&quot;id_str&quot;:&quot;436294594628558848&quot;,&quot;type&quot;:&quot;photo&quot;,&quot;display_url&quot;:&quot;pic.twitter.com/FmN1jThTRg&quot;,&quot;url&quot;:&quot;http://t.co/FmN1jThTRg&quot;}],&quot;user_mentions&quot;:[]}"/>
    <s v="Att"/>
    <e v="#VALUE!"/>
    <s v="Attributes of Smart Classrooms #oer"/>
    <n v="1"/>
    <x v="50"/>
  </r>
  <r>
    <n v="101"/>
    <s v="435976665789763584"/>
    <s v="taniasterling"/>
    <x v="51"/>
    <s v="Wed Feb 19 03:18:31 +0000 2014"/>
    <d v="2014-02-19T03:18:31"/>
    <m/>
    <s v="en"/>
    <m/>
    <m/>
    <n v="97134757"/>
    <m/>
    <s v="&lt;a href=&quot;http://twitter.com/download/iphone&quot; rel=&quot;nofollow&quot;&gt;Twitter for iPhone&lt;/a&gt;"/>
    <s v="http://pbs.twimg.com/profile_images/3750217086/388f2b18ac44da8d783f9140c4a6c73c_normal.png"/>
    <n v="1696"/>
    <n v="913"/>
    <n v="-18000"/>
    <s v="http://twitter.com/taniasterling/statuses/435976665789763584"/>
    <s v="{&quot;symbols&quot;:[],&quot;urls&quot;:[{&quot;expanded_url&quot;:&quot;http://ow.ly/tK2FR&quot;,&quot;indices&quot;:[70,92],&quot;display_url&quot;:&quot;ow.ly/tK2FR&quot;,&quot;url&quot;:&quot;http://t.co/fzllbWWkOl&quot;}],&quot;hashtags&quot;:[{&quot;text&quot;:&quot;OERS14&quot;,&quot;indices&quot;:[10,17]},{&quot;text&quot;:&quot;ResearchChat&quot;,&quot;indices&quot;:[93,106]},{&quot;text&quot;:&quot;learningoutcomes&quot;,&quot;indices&quot;:[107,124]}],&quot;user_mentions&quot;:[]}"/>
    <s v="Che"/>
    <e v="#VALUE!"/>
    <s v="Check out #OERS14 log of tweets (up"/>
    <n v="1"/>
    <x v="51"/>
  </r>
  <r>
    <n v="192"/>
    <s v="436137513103536131"/>
    <s v="LynneCharette"/>
    <x v="52"/>
    <s v="Wed Feb 19 13:57:40 +0000 2014"/>
    <d v="2014-02-19T13:57:40"/>
    <m/>
    <s v="en"/>
    <m/>
    <m/>
    <n v="886967161"/>
    <m/>
    <s v="&lt;a href=&quot;http://twitter.com/#!/download/ipad&quot; rel=&quot;nofollow&quot;&gt;Twitter for iPad&lt;/a&gt;"/>
    <s v="http://pbs.twimg.com/profile_images/378800000822455537/56b9bb5ebb481cf2e8577eb02667f58c_normal.jpeg"/>
    <n v="232"/>
    <n v="386"/>
    <n v="-14400"/>
    <s v="http://twitter.com/LynneCharette/statuses/436137513103536131"/>
    <s v="{&quot;symbols&quot;:[],&quot;urls&quot;:[{&quot;expanded_url&quot;:&quot;http://COLWIZ.COM&quot;,&quot;indices&quot;:[29,51],&quot;display_url&quot;:&quot;COLWIZ.COM&quot;,&quot;url&quot;:&quot;http://t.co/AW3dnx6JZL&quot;}],&quot;hashtags&quot;:[{&quot;text&quot;:&quot;OERS14&quot;,&quot;indices&quot;:[126,133]}],&quot;user_mentions&quot;:[]}"/>
    <s v="Col"/>
    <e v="#VALUE!"/>
    <s v="Collaborative wisdom website http:/"/>
    <n v="1"/>
    <x v="52"/>
  </r>
  <r>
    <n v="678"/>
    <s v="436244886241959936"/>
    <s v="CarolCampbell4"/>
    <x v="53"/>
    <s v="Wed Feb 19 21:04:20 +0000 2014"/>
    <d v="2014-02-19T21:04:20"/>
    <m/>
    <s v="en"/>
    <m/>
    <m/>
    <n v="300645437"/>
    <m/>
    <s v="&lt;a href=&quot;http://twitter.com/#!/download/ipad&quot; rel=&quot;nofollow&quot;&gt;Twitter for iPad&lt;/a&gt;"/>
    <s v="http://pbs.twimg.com/profile_images/3691905443/d17541206d2df83dd49f40e17076abbc_normal.jpeg"/>
    <n v="747"/>
    <n v="318"/>
    <n v="-18000"/>
    <s v="http://twitter.com/CarolCampbell4/statuses/436244886241959936"/>
    <s v="{&quot;symbols&quot;:[],&quot;urls&quot;:[],&quot;hashtags&quot;:[{&quot;text&quot;:&quot;OERS14&quot;,&quot;indices&quot;:[40,47]},{&quot;text&quot;:&quot;KMb&quot;,&quot;indices&quot;:[48,52]}],&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44886074179584,&quot;media_url_https&quot;:&quot;https://pbs.twimg.com/media/Bg3aaZ2IQAAeJL1.jpg&quot;,&quot;media_url&quot;:&quot;http://pbs.twimg.com/media/Bg3aaZ2IQAAeJL1.jpg&quot;,&quot;expanded_url&quot;:&quot;http://twitter.com/CarolCampbell4/status/436244886241959936/photo/1&quot;,&quot;indices&quot;:[84,106],&quot;id_str&quot;:&quot;436244886074179584&quot;,&quot;type&quot;:&quot;photo&quot;,&quot;display_url&quot;:&quot;pic.twitter.com/rHeC0ADVuu&quot;,&quot;url&quot;:&quot;http://t.co/rHeC0ADVuu&quot;}],&quot;user_mentions&quot;:[{&quot;id&quot;:1020257364,&quot;name&quot;:&quot;KNAER-RECRAE&quot;,&quot;indices&quot;:[15,28],&quot;screen_name&quot;:&quot;KNAER_RECRAE&quot;,&quot;id_str&quot;:&quot;1020257364&quot;},{&quot;id&quot;:120129298,&quot;name&quot;:&quot;OISE News&quot;,&quot;indices&quot;:[64,73],&quot;screen_name&quot;:&quot;OISENews&quot;,&quot;id_str&quot;:&quot;120129298&quot;},{&quot;id&quot;:20601500,&quot;name&quot;:&quot;Western University&quot;,&quot;indices&quot;:[74,83],&quot;screen_name&quot;:&quot;westernu&quot;,&quot;id_str&quot;:&quot;20601500&quot;}]}"/>
    <s v="Com"/>
    <e v="#VALUE!"/>
    <s v="Come visit our @KNAER_RECRAE displa"/>
    <n v="1"/>
    <x v="53"/>
  </r>
  <r>
    <n v="466"/>
    <s v="436172272001626112"/>
    <s v="ResearchChat"/>
    <x v="54"/>
    <s v="Wed Feb 19 16:15:47 +0000 2014"/>
    <d v="2014-02-19T16:15:47"/>
    <m/>
    <s v="en"/>
    <m/>
    <m/>
    <n v="30002337"/>
    <m/>
    <s v="&lt;a href=&quot;http://www.hootsuite.com&quot; rel=&quot;nofollow&quot;&gt;HootSuite&lt;/a&gt;"/>
    <s v="http://pbs.twimg.com/profile_images/146956830/Lighthouse_Lens2_normal.png"/>
    <n v="369"/>
    <n v="169"/>
    <n v="-18000"/>
    <s v="http://twitter.com/ResearchChat/statuses/436172272001626112"/>
    <s v="{&quot;symbols&quot;:[],&quot;urls&quot;:[{&quot;expanded_url&quot;:&quot;http://ow.ly/tMPTP&quot;,&quot;indices&quot;:[30,52],&quot;display_url&quot;:&quot;ow.ly/tMPTP&quot;,&quot;url&quot;:&quot;http://t.co/okaj3GeM3T&quot;}],&quot;hashtags&quot;:[{&quot;text&quot;:&quot;OERS14&quot;,&quot;indices&quot;:[53,60]},{&quot;text&quot;:&quot;ResearchChat&quot;,&quot;indices&quot;:[61,74]}],&quot;user_mentions&quot;:[]}"/>
    <s v="Com"/>
    <e v="#VALUE!"/>
    <s v="Complete 2012 PISA Data sets: http:"/>
    <n v="1"/>
    <x v="54"/>
  </r>
  <r>
    <n v="715"/>
    <s v="436254711558066176"/>
    <s v="COPAONLINE"/>
    <x v="55"/>
    <s v="Wed Feb 19 21:43:23 +0000 2014"/>
    <d v="2014-02-19T21:43:23"/>
    <m/>
    <s v="en"/>
    <m/>
    <m/>
    <n v="979103881"/>
    <m/>
    <s v="web"/>
    <s v="http://pbs.twimg.com/profile_images/413402558657343488/iN2ymzix_normal.png"/>
    <n v="215"/>
    <n v="320"/>
    <m/>
    <s v="http://twitter.com/COPAONLINE/statuses/436254711558066176"/>
    <s v="{&quot;symbols&quot;:[],&quot;urls&quot;:[],&quot;hashtags&quot;:[{&quot;text&quot;:&quot;OERS14&quot;,&quot;indices&quot;:[28,35]}],&quot;media&quot;:[{&quot;sizes&quot;:{&quot;thumb&quot;:{&quot;w&quot;:150,&quot;resize&quot;:&quot;crop&quot;,&quot;h&quot;:150},&quot;small&quot;:{&quot;w&quot;:340,&quot;resize&quot;:&quot;fit&quot;,&quot;h&quot;:254},&quot;medium&quot;:{&quot;w&quot;:600,&quot;resize&quot;:&quot;fit&quot;,&quot;h&quot;:448},&quot;large&quot;:{&quot;w&quot;:1024,&quot;resize&quot;:&quot;fit&quot;,&quot;h&quot;:765}},&quot;id&quot;:436254711566454784,&quot;media_url_https&quot;:&quot;https://pbs.twimg.com/media/Bg3jWUqCUAAIgKt.jpg&quot;,&quot;media_url&quot;:&quot;http://pbs.twimg.com/media/Bg3jWUqCUAAIgKt.jpg&quot;,&quot;expanded_url&quot;:&quot;http://twitter.com/COPAONLINE/status/436254711558066176/photo/1&quot;,&quot;indices&quot;:[113,135],&quot;id_str&quot;:&quot;436254711566454784&quot;,&quot;type&quot;:&quot;photo&quot;,&quot;display_url&quot;:&quot;pic.twitter.com/lRnlhH5rnM&quot;,&quot;url&quot;:&quot;http://t.co/lRnlhH5rnM&quot;}],&quot;user_mentions&quot;:[]}"/>
    <s v="COP"/>
    <e v="#VALUE!"/>
    <s v="COPA members at our kiosk @ #OERS14"/>
    <n v="1"/>
    <x v="55"/>
  </r>
  <r>
    <n v="722"/>
    <s v="436257797487861760"/>
    <s v="ResearchChat"/>
    <x v="56"/>
    <s v="Wed Feb 19 21:55:38 +0000 2014"/>
    <d v="2014-02-19T21:55:38"/>
    <m/>
    <s v="en"/>
    <m/>
    <m/>
    <n v="30002337"/>
    <m/>
    <s v="&lt;a href=&quot;http://www.apple.com&quot; rel=&quot;nofollow&quot;&gt;iOS&lt;/a&gt;"/>
    <s v="http://pbs.twimg.com/profile_images/146956830/Lighthouse_Lens2_normal.png"/>
    <n v="372"/>
    <n v="169"/>
    <n v="-18000"/>
    <s v="http://twitter.com/ResearchChat/statuses/436257797487861760"/>
    <s v="{&quot;symbols&quot;:[],&quot;urls&quot;:[],&quot;hashtags&quot;:[{&quot;text&quot;:&quot;OERS14&quot;,&quot;indices&quot;:[43,50]}],&quot;media&quot;:[{&quot;sizes&quot;:{&quot;small&quot;:{&quot;w&quot;:340,&quot;resize&quot;:&quot;fit&quot;,&quot;h&quot;:453},&quot;thumb&quot;:{&quot;w&quot;:150,&quot;resize&quot;:&quot;crop&quot;,&quot;h&quot;:150},&quot;medium&quot;:{&quot;w&quot;:600,&quot;resize&quot;:&quot;fit&quot;,&quot;h&quot;:800},&quot;large&quot;:{&quot;w&quot;:720,&quot;resize&quot;:&quot;fit&quot;,&quot;h&quot;:960}},&quot;id&quot;:436257797311700992,&quot;media_url_https&quot;:&quot;https://pbs.twimg.com/media/Bg3mJ79CIAA1ee0.jpg&quot;,&quot;media_url&quot;:&quot;http://pbs.twimg.com/media/Bg3mJ79CIAA1ee0.jpg&quot;,&quot;expanded_url&quot;:&quot;http://twitter.com/ResearchChat/status/436257797487861760/photo/1&quot;,&quot;indices&quot;:[51,73],&quot;id_str&quot;:&quot;436257797311700992&quot;,&quot;type&quot;:&quot;photo&quot;,&quot;display_url&quot;:&quot;pic.twitter.com/gdNJ9ULSpA&quot;,&quot;url&quot;:&quot;http://t.co/gdNJ9ULSpA&quot;}],&quot;user_mentions&quot;:[]}"/>
    <s v="Dat"/>
    <e v="#VALUE!"/>
    <s v="Data User Group poster, stop by and"/>
    <n v="1"/>
    <x v="56"/>
  </r>
  <r>
    <n v="797"/>
    <s v="436287474352930816"/>
    <s v="KNAER_RECRAE"/>
    <x v="57"/>
    <s v="Wed Feb 19 23:53:34 +0000 2014"/>
    <d v="2014-02-19T23:53:34"/>
    <m/>
    <s v="en"/>
    <m/>
    <m/>
    <n v="1020257364"/>
    <m/>
    <s v="&lt;a href=&quot;http://twitter.com/download/android&quot; rel=&quot;nofollow&quot;&gt;Twitter for Android&lt;/a&gt;"/>
    <s v="http://pbs.twimg.com/profile_images/2991816416/bfc82e11ecb1ae7933cf18dab2e03eb9_normal.png"/>
    <n v="212"/>
    <n v="280"/>
    <n v="-18000"/>
    <s v="http://twitter.com/KNAER_RECRAE/statuses/436287474352930816"/>
    <s v="{&quot;symbols&quot;:[],&quot;urls&quot;:[],&quot;hashtags&quot;:[{&quot;text&quot;:&quot;oers14&quot;,&quot;indices&quot;:[96,103]}],&quot;media&quot;:[{&quot;sizes&quot;:{&quot;small&quot;:{&quot;w&quot;:340,&quot;resize&quot;:&quot;fit&quot;,&quot;h&quot;:200},&quot;thumb&quot;:{&quot;w&quot;:150,&quot;resize&quot;:&quot;crop&quot;,&quot;h&quot;:150},&quot;medium&quot;:{&quot;w&quot;:600,&quot;resize&quot;:&quot;fit&quot;,&quot;h&quot;:353},&quot;large&quot;:{&quot;w&quot;:1022,&quot;resize&quot;:&quot;fit&quot;,&quot;h&quot;:602}},&quot;id&quot;:436287474235482112,&quot;media_url_https&quot;:&quot;https://pbs.twimg.com/media/Bg4BJXHCIAABWNv.jpg&quot;,&quot;media_url&quot;:&quot;http://pbs.twimg.com/media/Bg4BJXHCIAABWNv.jpg&quot;,&quot;expanded_url&quot;:&quot;http://twitter.com/KNAER_RECRAE/status/436287474352930816/photo/1&quot;,&quot;indices&quot;:[104,126],&quot;id_str&quot;:&quot;436287474235482112&quot;,&quot;type&quot;:&quot;photo&quot;,&quot;display_url&quot;:&quot;pic.twitter.com/XVnqvk3vD7&quot;,&quot;url&quot;:&quot;http://t.co/XVnqvk3vD7&quot;}],&quot;user_mentions&quot;:[]}"/>
    <s v="Don"/>
    <e v="#VALUE!"/>
    <s v="Don Tapscott keynote, for the first"/>
    <n v="1"/>
    <x v="57"/>
  </r>
  <r>
    <n v="808"/>
    <s v="436289249579515904"/>
    <s v="KNAER_RECRAE"/>
    <x v="58"/>
    <s v="Thu Feb 20 00:00:37 +0000 2014"/>
    <d v="2014-02-20T00:00:37"/>
    <m/>
    <s v="en"/>
    <m/>
    <m/>
    <n v="1020257364"/>
    <m/>
    <s v="&lt;a href=&quot;http://twitter.com/download/android&quot; rel=&quot;nofollow&quot;&gt;Twitter for Android&lt;/a&gt;"/>
    <s v="http://pbs.twimg.com/profile_images/2991816416/bfc82e11ecb1ae7933cf18dab2e03eb9_normal.png"/>
    <n v="212"/>
    <n v="280"/>
    <n v="-18000"/>
    <s v="http://twitter.com/KNAER_RECRAE/statuses/436289249579515904"/>
    <s v="{&quot;symbols&quot;:[],&quot;urls&quot;:[],&quot;hashtags&quot;:[{&quot;text&quot;:&quot;oers14&quot;,&quot;indices&quot;:[37,44]}],&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id&quot;:436289249185247232,&quot;media_url_https&quot;:&quot;https://pbs.twimg.com/media/Bg4CwrUCMAA2oC0.jpg&quot;,&quot;media_url&quot;:&quot;http://pbs.twimg.com/media/Bg4CwrUCMAA2oC0.jpg&quot;,&quot;expanded_url&quot;:&quot;http://twitter.com/KNAER_RECRAE/status/436289249579515904/photo/1&quot;,&quot;indices&quot;:[45,67],&quot;id_str&quot;:&quot;436289249185247232&quot;,&quot;type&quot;:&quot;photo&quot;,&quot;display_url&quot;:&quot;pic.twitter.com/0Sbc1M03L8&quot;,&quot;url&quot;:&quot;http://t.co/0Sbc1M03L8&quot;}],&quot;user_mentions&quot;:[]}"/>
    <s v="Don"/>
    <e v="#VALUE!"/>
    <s v="Don Tapscott, new models of pedagog"/>
    <n v="1"/>
    <x v="58"/>
  </r>
  <r>
    <n v="224"/>
    <s v="436142973353734144"/>
    <s v="LynneCharette"/>
    <x v="59"/>
    <s v="Wed Feb 19 14:19:22 +0000 2014"/>
    <d v="2014-02-19T14:19:22"/>
    <m/>
    <s v="en"/>
    <m/>
    <m/>
    <n v="886967161"/>
    <m/>
    <s v="&lt;a href=&quot;http://www.apple.com&quot; rel=&quot;nofollow&quot;&gt;iOS&lt;/a&gt;"/>
    <s v="http://pbs.twimg.com/profile_images/378800000822455537/56b9bb5ebb481cf2e8577eb02667f58c_normal.jpeg"/>
    <n v="233"/>
    <n v="386"/>
    <n v="-14400"/>
    <s v="http://twitter.com/LynneCharette/statuses/436142973353734144"/>
    <s v="{&quot;symbols&quot;:[],&quot;urls&quot;:[],&quot;hashtags&quot;:[{&quot;text&quot;:&quot;oers14&quot;,&quot;indices&quot;:[93,100]}],&quot;media&quot;:[{&quot;sizes&quot;:{&quot;thumb&quot;:{&quot;w&quot;:150,&quot;resize&quot;:&quot;crop&quot;,&quot;h&quot;:150},&quot;small&quot;:{&quot;w&quot;:340,&quot;resize&quot;:&quot;fit&quot;,&quot;h&quot;:455},&quot;large&quot;:{&quot;w&quot;:764,&quot;resize&quot;:&quot;fit&quot;,&quot;h&quot;:1024},&quot;medium&quot;:{&quot;w&quot;:599,&quot;resize&quot;:&quot;fit&quot;,&quot;h&quot;:804}},&quot;id&quot;:436142973156593664,&quot;media_url_https&quot;:&quot;https://pbs.twimg.com/media/Bg19uSpIEAA2-Ig.jpg&quot;,&quot;media_url&quot;:&quot;http://pbs.twimg.com/media/Bg19uSpIEAA2-Ig.jpg&quot;,&quot;expanded_url&quot;:&quot;http://twitter.com/LynneCharette/status/436142973353734144/photo/1&quot;,&quot;indices&quot;:[101,123],&quot;id_str&quot;:&quot;436142973156593664&quot;,&quot;type&quot;:&quot;photo&quot;,&quot;display_url&quot;:&quot;pic.twitter.com/jaVC3ORH61&quot;,&quot;url&quot;:&quot;http://t.co/jaVC3ORH61&quot;}],&quot;user_mentions&quot;:[]}"/>
    <s v="Dr."/>
    <e v="#VALUE!"/>
    <s v="Dr. Avvisati reviewing findings of "/>
    <n v="1"/>
    <x v="59"/>
  </r>
  <r>
    <n v="151"/>
    <s v="436132833497587712"/>
    <s v="danawatts"/>
    <x v="60"/>
    <s v="Wed Feb 19 13:39:05 +0000 2014"/>
    <d v="2014-02-19T13:39:05"/>
    <m/>
    <s v="en"/>
    <m/>
    <m/>
    <n v="256295962"/>
    <m/>
    <s v="&lt;a href=&quot;http://twitter.com/download/iphone&quot; rel=&quot;nofollow&quot;&gt;Twitter for iPhone&lt;/a&gt;"/>
    <s v="http://pbs.twimg.com/profile_images/378800000766663230/2d8e6ed5faaf5dc2423055c417a95e07_normal.jpeg"/>
    <n v="16"/>
    <n v="26"/>
    <m/>
    <s v="http://twitter.com/danawatts/statuses/436132833497587712"/>
    <s v="{&quot;symbols&quot;:[],&quot;urls&quot;:[],&quot;hashtags&quot;:[{&quot;text&quot;:&quot;OERS14&quot;,&quot;indices&quot;:[70,77]}],&quot;media&quot;:[{&quot;sizes&quot;:{&quot;small&quot;:{&quot;w&quot;:339,&quot;resize&quot;:&quot;fit&quot;,&quot;h&quot;:191},&quot;thumb&quot;:{&quot;w&quot;:150,&quot;resize&quot;:&quot;crop&quot;,&quot;h&quot;:150},&quot;large&quot;:{&quot;w&quot;:1024,&quot;resize&quot;:&quot;fit&quot;,&quot;h&quot;:576},&quot;medium&quot;:{&quot;w&quot;:599,&quot;resize&quot;:&quot;fit&quot;,&quot;h&quot;:337}},&quot;id&quot;:436132833271103489,&quot;media_url_https&quot;:&quot;https://pbs.twimg.com/media/Bg10gEoCQAEMLKa.jpg&quot;,&quot;media_url&quot;:&quot;http://pbs.twimg.com/media/Bg10gEoCQAEMLKa.jpg&quot;,&quot;expanded_url&quot;:&quot;http://twitter.com/danawatts/status/436132833497587712/photo/1&quot;,&quot;indices&quot;:[78,100],&quot;id_str&quot;:&quot;436132833271103489&quot;,&quot;type&quot;:&quot;photo&quot;,&quot;display_url&quot;:&quot;pic.twitter.com/5OvjAEhGUS&quot;,&quot;url&quot;:&quot;http://t.co/5OvjAEhGUS&quot;}],&quot;user_mentions&quot;:[]}"/>
    <s v="Enj"/>
    <e v="#VALUE!"/>
    <s v="Enjoying Minister Sandals at the On"/>
    <n v="1"/>
    <x v="60"/>
  </r>
  <r>
    <n v="162"/>
    <s v="436133703476318209"/>
    <s v="ResearchChat"/>
    <x v="61"/>
    <s v="Wed Feb 19 13:42:32 +0000 2014"/>
    <d v="2014-02-19T13:42:32"/>
    <m/>
    <s v="en"/>
    <m/>
    <m/>
    <n v="30002337"/>
    <m/>
    <s v="&lt;a href=&quot;http://www.hootsuite.com&quot; rel=&quot;nofollow&quot;&gt;HootSuite&lt;/a&gt;"/>
    <s v="http://pbs.twimg.com/profile_images/146956830/Lighthouse_Lens2_normal.png"/>
    <n v="365"/>
    <n v="169"/>
    <n v="-18000"/>
    <s v="http://twitter.com/ResearchChat/statuses/436133703476318209"/>
    <s v="{&quot;symbols&quot;:[],&quot;urls&quot;:[{&quot;expanded_url&quot;:&quot;http://ow.ly/tMpTH&quot;,&quot;indices&quot;:[68,90],&quot;display_url&quot;:&quot;ow.ly/tMpTH&quot;,&quot;url&quot;:&quot;http://t.co/PfrCDa8g4f&quot;}],&quot;hashtags&quot;:[{&quot;text&quot;:&quot;OERS14&quot;,&quot;indices&quot;:[91,98]},{&quot;text&quot;:&quot;ResearchChat&quot;,&quot;indices&quot;:[99,112]}],&quot;user_mentions&quot;:[]}"/>
    <s v="EQA"/>
    <e v="#VALUE!"/>
    <s v="EQAO Research bulletin - Longitudin"/>
    <n v="1"/>
    <x v="61"/>
  </r>
  <r>
    <n v="157"/>
    <s v="436133426153160704"/>
    <s v="ResearchChat"/>
    <x v="62"/>
    <s v="Wed Feb 19 13:41:26 +0000 2014"/>
    <d v="2014-02-19T13:41:26"/>
    <m/>
    <s v="en"/>
    <m/>
    <m/>
    <n v="30002337"/>
    <m/>
    <s v="&lt;a href=&quot;http://www.hootsuite.com&quot; rel=&quot;nofollow&quot;&gt;HootSuite&lt;/a&gt;"/>
    <s v="http://pbs.twimg.com/profile_images/146956830/Lighthouse_Lens2_normal.png"/>
    <n v="365"/>
    <n v="169"/>
    <n v="-18000"/>
    <s v="http://twitter.com/ResearchChat/statuses/436133426153160704"/>
    <s v="{&quot;symbols&quot;:[],&quot;urls&quot;:[{&quot;expanded_url&quot;:&quot;http://ow.ly/tMpIR&quot;,&quot;indices&quot;:[72,94],&quot;display_url&quot;:&quot;ow.ly/tMpIR&quot;,&quot;url&quot;:&quot;http://t.co/QulEU2Sz1l&quot;}],&quot;hashtags&quot;:[{&quot;text&quot;:&quot;OERS14&quot;,&quot;indices&quot;:[95,102]},{&quot;text&quot;:&quot;ResearchChat&quot;,&quot;indices&quot;:[103,116]}],&quot;user_mentions&quot;:[]}"/>
    <s v="EQA"/>
    <e v="#VALUE!"/>
    <s v="EQAO Research Bulletin - Longitudin"/>
    <n v="1"/>
    <x v="62"/>
  </r>
  <r>
    <n v="814"/>
    <s v="436289944395714561"/>
    <s v="ResearchChat"/>
    <x v="63"/>
    <s v="Thu Feb 20 00:03:23 +0000 2014"/>
    <d v="2014-02-20T00:03:23"/>
    <m/>
    <s v="en"/>
    <m/>
    <m/>
    <n v="30002337"/>
    <m/>
    <s v="&lt;a href=&quot;http://www.hootsuite.com&quot; rel=&quot;nofollow&quot;&gt;HootSuite&lt;/a&gt;"/>
    <s v="http://pbs.twimg.com/profile_images/146956830/Lighthouse_Lens2_normal.png"/>
    <n v="374"/>
    <n v="169"/>
    <n v="-18000"/>
    <s v="http://twitter.com/ResearchChat/statuses/436289944395714561"/>
    <s v="{&quot;symbols&quot;:[],&quot;urls&quot;:[{&quot;expanded_url&quot;:&quot;http://ow.ly/tNN6w&quot;,&quot;indices&quot;:[29,51],&quot;display_url&quot;:&quot;ow.ly/tNN6w&quot;,&quot;url&quot;:&quot;http://t.co/zyPuBjCRrE&quot;}],&quot;hashtags&quot;:[{&quot;text&quot;:&quot;OERS14&quot;,&quot;indices&quot;:[53,60]}],&quot;user_mentions&quot;:[]}"/>
    <s v="Fli"/>
    <e v="#VALUE!"/>
    <s v="Flipped Classroom wikispace: http:/"/>
    <n v="1"/>
    <x v="63"/>
  </r>
  <r>
    <n v="753"/>
    <s v="436280438978392064"/>
    <s v="abbaspeaks"/>
    <x v="64"/>
    <s v="Wed Feb 19 23:25:37 +0000 2014"/>
    <d v="2014-02-19T23:25:37"/>
    <m/>
    <s v="en"/>
    <m/>
    <m/>
    <n v="203543496"/>
    <m/>
    <s v="web"/>
    <s v="http://pbs.twimg.com/profile_images/420650358310838272/SYeVCvzi_normal.jpeg"/>
    <n v="391"/>
    <n v="538"/>
    <n v="-28800"/>
    <s v="http://twitter.com/abbaspeaks/statuses/436280438978392064"/>
    <s v="{&quot;symbols&quot;:[],&quot;urls&quot;:[{&quot;expanded_url&quot;:&quot;http://researchimpact.wordpress.com/2014/01/30/a-knowledge-brokers-perspective-on-research-recherche-le-point-de-vue-dun-courtier-de-connaissances/&quot;,&quot;indices&quot;:[68,90],&quot;display_url&quot;:&quot;researchimpact.wordpress.com/2014/01/30/a-k\u2026&quot;,&quot;url&quot;:&quot;http://t.co/6I5wZByVCt&quot;}],&quot;hashtags&quot;:[{&quot;text&quot;:&quot;KMb&quot;,&quot;indices&quot;:[27,31]},{&quot;text&quot;:&quot;OERS14&quot;,&quot;indices&quot;:[32,39]},{&quot;text&quot;:&quot;KMb&quot;,&quot;indices&quot;:[121,125]}],&quot;user_mentions&quot;:[{&quot;id&quot;:1020257364,&quot;name&quot;:&quot;KNAER-RECRAE&quot;,&quot;indices&quot;:[54,67],&quot;screen_name&quot;:&quot;KNAER_RECRAE&quot;,&quot;id_str&quot;:&quot;1020257364&quot;},{&quot;id&quot;:357583389,&quot;name&quot;:&quot;YorkU KMb Unit&quot;,&quot;indices&quot;:[129,137],&quot;screen_name&quot;:&quot;KMbYork&quot;,&quot;id_str&quot;:&quot;357583389&quot;}]}"/>
    <s v="For"/>
    <e v="#VALUE!"/>
    <s v="For those who attended the #KMb #OE"/>
    <n v="1"/>
    <x v="64"/>
  </r>
  <r>
    <n v="39"/>
    <s v="435910032173981697"/>
    <s v="CarolCampbell4"/>
    <x v="65"/>
    <s v="Tue Feb 18 22:53:45 +0000 2014"/>
    <d v="2014-02-18T22:53:45"/>
    <m/>
    <s v="en"/>
    <m/>
    <m/>
    <n v="300645437"/>
    <m/>
    <s v="&lt;a href=&quot;http://twitter.com/#!/download/ipad&quot; rel=&quot;nofollow&quot;&gt;Twitter for iPad&lt;/a&gt;"/>
    <s v="http://pbs.twimg.com/profile_images/3691905443/d17541206d2df83dd49f40e17076abbc_normal.jpeg"/>
    <n v="736"/>
    <n v="316"/>
    <n v="-18000"/>
    <s v="http://twitter.com/CarolCampbell4/statuses/435910032173981697"/>
    <s v="{&quot;symbols&quot;:[],&quot;urls&quot;:[],&quot;hashtags&quot;:[{&quot;text&quot;:&quot;OERS14&quot;,&quot;indices&quot;:[18,25]},{&quot;text&quot;:&quot;KMb&quot;,&quot;indices&quot;:[71,75]},{&quot;text&quot;:&quot;OntEd&quot;,&quot;indices&quot;:[80,86]}],&quot;media&quot;:[{&quot;sizes&quot;:{&quot;thumb&quot;:{&quot;w&quot;:150,&quot;resize&quot;:&quot;crop&quot;,&quot;h&quot;:150},&quot;small&quot;:{&quot;w&quot;:340,&quot;resize&quot;:&quot;fit&quot;,&quot;h&quot;:455},&quot;large&quot;:{&quot;w&quot;:764,&quot;resize&quot;:&quot;fit&quot;,&quot;h&quot;:1024},&quot;medium&quot;:{&quot;w&quot;:599,&quot;resize&quot;:&quot;fit&quot;,&quot;h&quot;:804}},&quot;id&quot;:435910032014598144,&quot;media_url_https&quot;:&quot;https://pbs.twimg.com/media/Bgyp3VRCYAAQkPb.jpg&quot;,&quot;media_url&quot;:&quot;http://pbs.twimg.com/media/Bgyp3VRCYAAQkPb.jpg&quot;,&quot;expanded_url&quot;:&quot;http://twitter.com/CarolCampbell4/status/435910032173981697/photo/1&quot;,&quot;indices&quot;:[114,136],&quot;id_str&quot;:&quot;435910032014598144&quot;,&quot;type&quot;:&quot;photo&quot;,&quot;display_url&quot;:&quot;pic.twitter.com/rhltvth4Fc&quot;,&quot;url&quot;:&quot;http://t.co/rhltvth4Fc&quot;}],&quot;user_mentions&quot;:[{&quot;id&quot;:1020257364,&quot;name&quot;:&quot;KNAER-RECRAE&quot;,&quot;indices&quot;:[36,49],&quot;screen_name&quot;:&quot;KNAER_RECRAE&quot;,&quot;id_str&quot;:&quot;1020257364&quot;},{&quot;id&quot;:129585627,&quot;name&quot;:&quot;Shasta Carr-Harris&quot;,&quot;indices&quot;:[87,96],&quot;screen_name&quot;:&quot;ShastaCH&quot;,&quot;id_str&quot;:&quot;129585627&quot;},{&quot;id&quot;:636460073,&quot;name&quot;:&quot;Katina Pollock&quot;,&quot;indices&quot;:[97,113],&quot;screen_name&quot;:&quot;DrKatinaPollock&quot;,&quot;id_str&quot;:&quot;636460073&quot;}]}"/>
    <s v="Get"/>
    <e v="#VALUE!"/>
    <s v="Getting ready for #OERS14 Visit our"/>
    <n v="1"/>
    <x v="65"/>
  </r>
  <r>
    <n v="600"/>
    <s v="436211285529600000"/>
    <s v="CarolCampbell4"/>
    <x v="66"/>
    <s v="Wed Feb 19 18:50:49 +0000 2014"/>
    <d v="2014-02-19T18:50:49"/>
    <m/>
    <s v="en"/>
    <m/>
    <m/>
    <n v="300645437"/>
    <m/>
    <s v="&lt;a href=&quot;http://twitter.com/#!/download/ipad&quot; rel=&quot;nofollow&quot;&gt;Twitter for iPad&lt;/a&gt;"/>
    <s v="http://pbs.twimg.com/profile_images/3691905443/d17541206d2df83dd49f40e17076abbc_normal.jpeg"/>
    <n v="746"/>
    <n v="318"/>
    <n v="-18000"/>
    <s v="http://twitter.com/CarolCampbell4/statuses/436211285529600000"/>
    <s v="{&quot;symbols&quot;:[],&quot;urls&quot;:[],&quot;hashtags&quot;:[{&quot;text&quot;:&quot;OERS14&quot;,&quot;indices&quot;:[44,51]},{&quot;text&quot;:&quot;KMb&quot;,&quot;indices&quot;:[60,64]}],&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11285307297792,&quot;media_url_https&quot;:&quot;https://pbs.twimg.com/media/Bg272lPCEAA3R8A.jpg&quot;,&quot;media_url&quot;:&quot;http://pbs.twimg.com/media/Bg272lPCEAA3R8A.jpg&quot;,&quot;expanded_url&quot;:&quot;http://twitter.com/CarolCampbell4/status/436211285529600000/photo/1&quot;,&quot;indices&quot;:[88,110],&quot;id_str&quot;:&quot;436211285307297792&quot;,&quot;type&quot;:&quot;photo&quot;,&quot;display_url&quot;:&quot;pic.twitter.com/iEq6YcJpLR&quot;,&quot;url&quot;:&quot;http://t.co/iEq6YcJpLR&quot;}],&quot;user_mentions&quot;:[{&quot;id&quot;:1020257364,&quot;name&quot;:&quot;KNAER-RECRAE&quot;,&quot;indices&quot;:[18,31],&quot;screen_name&quot;:&quot;KNAER_RECRAE&quot;,&quot;id_str&quot;:&quot;1020257364&quot;}]}"/>
    <s v="Get"/>
    <e v="#VALUE!"/>
    <s v="Getting ready for @KNAER_RECRAE wor"/>
    <n v="1"/>
    <x v="66"/>
  </r>
  <r>
    <n v="5"/>
    <s v="435254620865429504"/>
    <s v="CarolCampbell4"/>
    <x v="67"/>
    <s v="Mon Feb 17 03:29:22 +0000 2014"/>
    <d v="2014-02-17T03:29:22"/>
    <m/>
    <s v="en"/>
    <n v="1020257364"/>
    <s v="KNAER_RECRAE"/>
    <n v="300645437"/>
    <s v="435253821090979840"/>
    <s v="&lt;a href=&quot;http://twitter.com/#!/download/ipad&quot; rel=&quot;nofollow&quot;&gt;Twitter for iPad&lt;/a&gt;"/>
    <s v="http://pbs.twimg.com/profile_images/3691905443/d17541206d2df83dd49f40e17076abbc_normal.jpeg"/>
    <n v="737"/>
    <n v="316"/>
    <n v="-18000"/>
    <s v="http://twitter.com/CarolCampbell4/statuses/435254620865429504"/>
    <s v="{&quot;symbols&quot;:[],&quot;urls&quot;:[{&quot;expanded_url&quot;:&quot;http://bit.ly/M5mKeG&quot;,&quot;indices&quot;:[64,86],&quot;display_url&quot;:&quot;bit.ly/M5mKeG&quot;,&quot;url&quot;:&quot;http://t.co/4PqWWStb7h&quot;}],&quot;hashtags&quot;:[{&quot;text&quot;:&quot;OERS14&quot;,&quot;indices&quot;:[45,52]}],&quot;user_mentions&quot;:[{&quot;id&quot;:1020257364,&quot;name&quot;:&quot;KNAER-RECRAE&quot;,&quot;indices&quot;:[18,31],&quot;screen_name&quot;:&quot;KNAER_RECRAE&quot;,&quot;id_str&quot;:&quot;1020257364&quot;},{&quot;id&quot;:120129298,&quot;name&quot;:&quot;OISE News&quot;,&quot;indices&quot;:[115,124],&quot;screen_name&quot;:&quot;OISENews&quot;,&quot;id_str&quot;:&quot;120129298&quot;},{&quot;id&quot;:68163264,&quot;name&quot;:&quot;Western - Fac of Ed&quot;,&quot;indices&quot;:[125,137],&quot;screen_name&quot;:&quot;westernuEdu&quot;,&quot;id_str&quot;:&quot;68163264&quot;}]}"/>
    <s v="Get"/>
    <e v="#VALUE!"/>
    <s v="Getting ready! RT @KNAER_RECRAE: We"/>
    <n v="1"/>
    <x v="67"/>
  </r>
  <r>
    <n v="1206"/>
    <s v="436550475739979776"/>
    <s v="abbaspeaks"/>
    <x v="68"/>
    <s v="Thu Feb 20 17:18:38 +0000 2014"/>
    <d v="2014-02-20T17:18:38"/>
    <m/>
    <s v="en"/>
    <m/>
    <m/>
    <n v="203543496"/>
    <m/>
    <s v="web"/>
    <s v="http://pbs.twimg.com/profile_images/420650358310838272/SYeVCvzi_normal.jpeg"/>
    <n v="398"/>
    <n v="540"/>
    <n v="-28800"/>
    <s v="http://twitter.com/abbaspeaks/statuses/436550475739979776"/>
    <s v="{&quot;symbols&quot;:[],&quot;urls&quot;:[],&quot;hashtags&quot;:[{&quot;text&quot;:&quot;OERS14&quot;,&quot;indices&quot;:[16,23]},{&quot;text&quot;:&quot;notofftopic&quot;,&quot;indices&quot;:[25,37]}],&quot;media&quot;:[{&quot;sizes&quot;:{&quot;thumb&quot;:{&quot;w&quot;:150,&quot;resize&quot;:&quot;crop&quot;,&quot;h&quot;:150},&quot;small&quot;:{&quot;w&quot;:340,&quot;resize&quot;:&quot;fit&quot;,&quot;h&quot;:191},&quot;large&quot;:{&quot;w&quot;:1024,&quot;resize&quot;:&quot;fit&quot;,&quot;h&quot;:576},&quot;medium&quot;:{&quot;w&quot;:600,&quot;resize&quot;:&quot;fit&quot;,&quot;h&quot;:338}},&quot;media_url&quot;:&quot;http://pbs.twimg.com/media/Bg7gIT2IYAE7SFo.jpg&quot;,&quot;type&quot;:&quot;photo&quot;,&quot;display_url&quot;:&quot;pic.twitter.com/CaJpQEg9Ff&quot;,&quot;url&quot;:&quot;http://t.co/CaJpQEg9Ff&quot;,&quot;id&quot;:436532647272407041,&quot;media_url_https&quot;:&quot;https://pbs.twimg.com/media/Bg7gIT2IYAE7SFo.jpg&quot;,&quot;expanded_url&quot;:&quot;http://twitter.com/CDNOlympicTeam/status/436532647482114048/photo/1&quot;,&quot;source_status_id_str&quot;:&quot;436532647482114048&quot;,&quot;indices&quot;:[39,61],&quot;source_status_id&quot;:436532647482114048,&quot;id_str&quot;:&quot;436532647272407041&quot;}],&quot;user_mentions&quot;:[]}"/>
    <s v="Gol"/>
    <e v="#VALUE!"/>
    <s v="Gold for Canada #OERS14  #notofftop"/>
    <n v="1"/>
    <x v="68"/>
  </r>
  <r>
    <n v="709"/>
    <s v="436252879763292160"/>
    <s v="HIRGUWO"/>
    <x v="69"/>
    <s v="Wed Feb 19 21:36:06 +0000 2014"/>
    <d v="2014-02-19T21:36:06"/>
    <m/>
    <s v="en"/>
    <m/>
    <m/>
    <n v="2200459346"/>
    <m/>
    <s v="&lt;a href=&quot;http://blackberry.com/twitter&quot; rel=&quot;nofollow&quot;&gt;Twitter for BlackBerry®&lt;/a&gt;"/>
    <s v="http://pbs.twimg.com/profile_images/378800000755038855/25d6dbfbcf4b84eefdcf8f7bfb0a46a8_normal.jpeg"/>
    <n v="21"/>
    <n v="101"/>
    <m/>
    <s v="http://twitter.com/HIRGUWO/statuses/436252879763292160"/>
    <s v="{&quot;symbols&quot;:[],&quot;urls&quot;:[{&quot;expanded_url&quot;:&quot;http://www.edugains.ca&quot;,&quot;indices&quot;:[59,81],&quot;display_url&quot;:&quot;edugains.ca&quot;,&quot;url&quot;:&quot;http://t.co/jw0YcNI1wL&quot;}],&quot;hashtags&quot;:[{&quot;text&quot;:&quot;OERS14&quot;,&quot;indices&quot;:[82,89]},{&quot;text&quot;:&quot;westernedu&quot;,&quot;indices&quot;:[90,101]}],&quot;user_mentions&quot;:[]}"/>
    <s v="Gre"/>
    <e v="#VALUE!"/>
    <s v="Great 21st century learning project"/>
    <n v="1"/>
    <x v="69"/>
  </r>
  <r>
    <n v="174"/>
    <s v="436135311496577024"/>
    <s v="Sharon_Drummond"/>
    <x v="70"/>
    <s v="Wed Feb 19 13:48:55 +0000 2014"/>
    <d v="2014-02-19T13:48:55"/>
    <m/>
    <s v="en"/>
    <m/>
    <m/>
    <n v="14317093"/>
    <m/>
    <s v="&lt;a href=&quot;http://twitter.com/#!/download/ipad&quot; rel=&quot;nofollow&quot;&gt;Twitter for iPad&lt;/a&gt;"/>
    <s v="http://pbs.twimg.com/profile_images/1431851622/Whatever_normal.jpg"/>
    <n v="601"/>
    <n v="685"/>
    <n v="-18000"/>
    <s v="http://twitter.com/Sharon_Drummond/statuses/436135311496577024"/>
    <s v="{&quot;symbols&quot;:[],&quot;urls&quot;:[],&quot;hashtags&quot;:[{&quot;text&quot;:&quot;OERS14&quot;,&quot;indices&quot;:[41,48]}],&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35311337222145,&quot;media_url_https&quot;:&quot;https://pbs.twimg.com/media/Bg12wUJCcAEZ0Dz.jpg&quot;,&quot;media_url&quot;:&quot;http://pbs.twimg.com/media/Bg12wUJCcAEZ0Dz.jpg&quot;,&quot;expanded_url&quot;:&quot;http://twitter.com/Sharon_Drummond/status/436135311496577024/photo/1&quot;,&quot;indices&quot;:[49,71],&quot;id_str&quot;:&quot;436135311337222145&quot;,&quot;type&quot;:&quot;photo&quot;,&quot;display_url&quot;:&quot;pic.twitter.com/BIDaAykJR7&quot;,&quot;url&quot;:&quot;http://t.co/BIDaAykJR7&quot;}],&quot;user_mentions&quot;:[]}"/>
    <s v="Gre"/>
    <e v="#VALUE!"/>
    <s v="Great message from students display"/>
    <n v="1"/>
    <x v="70"/>
  </r>
  <r>
    <n v="472"/>
    <s v="436172687027621888"/>
    <s v="ACooperKMb"/>
    <x v="71"/>
    <s v="Wed Feb 19 16:17:26 +0000 2014"/>
    <d v="2014-02-19T16:17:26"/>
    <m/>
    <s v="en"/>
    <n v="1020257364"/>
    <s v="KNAER_RECRAE"/>
    <n v="67037243"/>
    <s v="436170759422345216"/>
    <s v="&lt;a href=&quot;http://twitter.com/download/iphone&quot; rel=&quot;nofollow&quot;&gt;Twitter for iPhone&lt;/a&gt;"/>
    <s v="http://pbs.twimg.com/profile_images/3538870985/d24bd9d1625fa95cdf7651d84891e8c3_normal.jpeg"/>
    <n v="219"/>
    <n v="293"/>
    <n v="-21600"/>
    <s v="http://twitter.com/ACooperKMb/statuses/436172687027621888"/>
    <s v="{&quot;symbols&quot;:[],&quot;urls&quot;:[],&quot;hashtags&quot;:[{&quot;text&quot;:&quot;OERS14&quot;,&quot;indices&quot;:[82,89]}],&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media_url&quot;:&quot;http://pbs.twimg.com/media/Bg2W_olIgAATmym.jpg&quot;,&quot;type&quot;:&quot;photo&quot;,&quot;display_url&quot;:&quot;pic.twitter.com/YigaizwuSP&quot;,&quot;url&quot;:&quot;http://t.co/YigaizwuSP&quot;,&quot;id&quot;:436170758893895680,&quot;media_url_https&quot;:&quot;https://pbs.twimg.com/media/Bg2W_olIgAATmym.jpg&quot;,&quot;expanded_url&quot;:&quot;http://twitter.com/KNAER_RECRAE/status/436170759422345216/photo/1&quot;,&quot;source_status_id_str&quot;:&quot;436170759422345216&quot;,&quot;indices&quot;:[90,112],&quot;source_status_id&quot;:436170759422345216,&quot;id_str&quot;:&quot;436170758893895680&quot;}],&quot;user_mentions&quot;:[{&quot;id&quot;:1020257364,&quot;name&quot;:&quot;KNAER-RECRAE&quot;,&quot;indices&quot;:[12,25],&quot;screen_name&quot;:&quot;KNAER_RECRAE&quot;,&quot;id_str&quot;:&quot;1020257364&quot;},{&quot;id&quot;:636460073,&quot;name&quot;:&quot;Katina Pollock&quot;,&quot;indices&quot;:[26,42],&quot;screen_name&quot;:&quot;DrKatinaPollock&quot;,&quot;id_str&quot;:&quot;636460073&quot;},{&quot;id&quot;:300645437,&quot;name&quot;:&quot;Carol Campbell&quot;,&quot;indices&quot;:[43,58],&quot;screen_name&quot;:&quot;CarolCampbell4&quot;,&quot;id_str&quot;:&quot;300645437&quot;},{&quot;id&quot;:68163264,&quot;name&quot;:&quot;Western - Fac of Ed&quot;,&quot;indices&quot;:[59,71],&quot;screen_name&quot;:&quot;westernuEdu&quot;,&quot;id_str&quot;:&quot;68163264&quot;},{&quot;id&quot;:120129298,&quot;name&quot;:&quot;OISE News&quot;,&quot;indices&quot;:[72,81],&quot;screen_name&quot;:&quot;OISENews&quot;,&quot;id_str&quot;:&quot;120129298&quot;}]}"/>
    <s v="Gre"/>
    <e v="#VALUE!"/>
    <s v="Great Work! @KNAER_RECRAE @DrKatina"/>
    <n v="1"/>
    <x v="71"/>
  </r>
  <r>
    <n v="887"/>
    <s v="436312145525895169"/>
    <s v="OhMissAcosta"/>
    <x v="72"/>
    <s v="Thu Feb 20 01:31:36 +0000 2014"/>
    <d v="2014-02-20T01:31:36"/>
    <m/>
    <s v="en"/>
    <m/>
    <m/>
    <n v="317175652"/>
    <m/>
    <s v="web"/>
    <s v="http://pbs.twimg.com/profile_images/2288215422/hpsgpfs8m7eeqnaprzjq_normal.jpeg"/>
    <n v="130"/>
    <n v="253"/>
    <n v="-18000"/>
    <s v="http://twitter.com/OhMissAcosta/statuses/436312145525895169"/>
    <s v="{&quot;symbols&quot;:[],&quot;urls&quot;:[],&quot;hashtags&quot;:[{&quot;text&quot;:&quot;OERS14&quot;,&quot;indices&quot;:[53,60]}],&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312145534283776,&quot;media_url_https&quot;:&quot;https://pbs.twimg.com/media/Bg4Xla3CcAAajYH.jpg&quot;,&quot;media_url&quot;:&quot;http://pbs.twimg.com/media/Bg4Xla3CcAAajYH.jpg&quot;,&quot;expanded_url&quot;:&quot;http://twitter.com/OhMissAcosta/status/436312145525895169/photo/1&quot;,&quot;indices&quot;:[62,84],&quot;id_str&quot;:&quot;436312145534283776&quot;,&quot;type&quot;:&quot;photo&quot;,&quot;display_url&quot;:&quot;pic.twitter.com/mq6P8wGQyC&quot;,&quot;url&quot;:&quot;http://t.co/mq6P8wGQyC&quot;}],&quot;user_mentions&quot;:[{&quot;id&quot;:14128528,&quot;name&quot;:&quot;Don Tapscott&quot;,&quot;indices&quot;:[31,41],&quot;screen_name&quot;:&quot;dtapscott&quot;,&quot;id_str&quot;:&quot;14128528&quot;}]}"/>
    <s v="Had"/>
    <e v="#VALUE!"/>
    <s v="Had a blast co-presenting with @dta"/>
    <n v="1"/>
    <x v="72"/>
  </r>
  <r>
    <n v="35"/>
    <s v="435916962711879680"/>
    <s v="OISENews"/>
    <x v="73"/>
    <s v="Tue Feb 18 23:21:17 +0000 2014"/>
    <d v="2014-02-18T23:21:17"/>
    <m/>
    <s v="en"/>
    <m/>
    <m/>
    <n v="120129298"/>
    <m/>
    <s v="&lt;a href=&quot;http://twitter.com/download/android&quot; rel=&quot;nofollow&quot;&gt;Twitter for Android&lt;/a&gt;"/>
    <s v="http://pbs.twimg.com/profile_images/378800000483716901/60cd288ab1fab8f218956809a7735be6_normal.jpeg"/>
    <n v="3672"/>
    <n v="1401"/>
    <n v="-18000"/>
    <s v="http://twitter.com/OISENews/statuses/435916962711879680"/>
    <s v="{&quot;symbols&quot;:[],&quot;urls&quot;:[],&quot;hashtags&quot;:[{&quot;text&quot;:&quot;oise&quot;,&quot;indices&quot;:[42,47]},{&quot;text&quot;:&quot;UofT&quot;,&quot;indices&quot;:[48,53]},{&quot;text&quot;:&quot;OERS14&quot;,&quot;indices&quot;:[60,67]}],&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media_url&quot;:&quot;http://pbs.twimg.com/media/Bgyr8R0CQAA4pem.jpg&quot;,&quot;type&quot;:&quot;photo&quot;,&quot;display_url&quot;:&quot;pic.twitter.com/3hlnymjhzA&quot;,&quot;url&quot;:&quot;http://t.co/3hlnymjhzA&quot;,&quot;id&quot;:435912316010250240,&quot;media_url_https&quot;:&quot;https://pbs.twimg.com/media/Bgyr8R0CQAA4pem.jpg&quot;,&quot;expanded_url&quot;:&quot;http://twitter.com/CarolCampbell4/status/435912316224151552/photo/1&quot;,&quot;source_status_id_str&quot;:&quot;435912316224151552&quot;,&quot;indices&quot;:[96,118],&quot;source_status_id&quot;:435912316224151552,&quot;id_str&quot;:&quot;435912316010250240&quot;}],&quot;user_mentions&quot;:[{&quot;id&quot;:300645437,&quot;name&quot;:&quot;Carol Campbell&quot;,&quot;indices&quot;:[25,40],&quot;screen_name&quot;:&quot;CarolCampbell4&quot;,&quot;id_str&quot;:&quot;300645437&quot;},{&quot;id&quot;:109046256,&quot;name&quot;:&quot;UofT News&quot;,&quot;indices&quot;:[86,95],&quot;screen_name&quot;:&quot;UofTNews&quot;,&quot;id_str&quot;:&quot;109046256&quot;}]}"/>
    <s v="Hel"/>
    <e v="#VALUE!"/>
    <s v="Hello! Hey, new poster! &quot;@CarolCamp"/>
    <n v="1"/>
    <x v="73"/>
  </r>
  <r>
    <n v="396"/>
    <s v="436161965937815553"/>
    <s v="SamKloetstra"/>
    <x v="74"/>
    <s v="Wed Feb 19 15:34:50 +0000 2014"/>
    <d v="2014-02-19T15:34:50"/>
    <m/>
    <s v="en-gb"/>
    <m/>
    <m/>
    <n v="2188868298"/>
    <m/>
    <s v="&lt;a href=&quot;https://twitter.com/download/android&quot; rel=&quot;nofollow&quot;&gt;Twitter for  Android&lt;/a&gt;"/>
    <s v="http://pbs.twimg.com/profile_images/378800000731933565/2d26b7aef811eb99ea0ec5d35b701c28_normal.jpeg"/>
    <n v="236"/>
    <n v="405"/>
    <m/>
    <s v="http://twitter.com/SamKloetstra/statuses/436161965937815553"/>
    <s v="{&quot;symbols&quot;:[],&quot;urls&quot;:[],&quot;hashtags&quot;:[{&quot;text&quot;:&quot;oers14&quot;,&quot;indices&quot;:[75,82]},{&quot;text&quot;:&quot;onedu&quot;,&quot;indices&quot;:[83,89]}],&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61965807771648,&quot;media_url_https&quot;:&quot;https://pbs.twimg.com/media/Bg2O_zyCIAAs48o.jpg&quot;,&quot;media_url&quot;:&quot;http://pbs.twimg.com/media/Bg2O_zyCIAAs48o.jpg&quot;,&quot;expanded_url&quot;:&quot;http://twitter.com/SamKloetstra/status/436161965937815553/photo/1&quot;,&quot;indices&quot;:[90,112],&quot;id_str&quot;:&quot;436161965807771648&quot;,&quot;type&quot;:&quot;photo&quot;,&quot;display_url&quot;:&quot;pic.twitter.com/Gk9OMHonkn&quot;,&quot;url&quot;:&quot;http://t.co/Gk9OMHonkn&quot;}],&quot;user_mentions&quot;:[{&quot;id&quot;:468311342,&quot;name&quot;:&quot;MSAC Ontario&quot;,&quot;indices&quot;:[4,12],&quot;screen_name&quot;:&quot;MSAC_ON&quot;,&quot;id_str&quot;:&quot;468311342&quot;}]}"/>
    <s v="Hey"/>
    <e v="#VALUE!"/>
    <s v="Hey @MSAC_ON look what I found at t"/>
    <n v="1"/>
    <x v="74"/>
  </r>
  <r>
    <n v="1269"/>
    <s v="436571021391716352"/>
    <s v="adrossis"/>
    <x v="75"/>
    <s v="Thu Feb 20 18:40:17 +0000 2014"/>
    <d v="2014-02-20T18:40:17"/>
    <m/>
    <s v="en"/>
    <m/>
    <m/>
    <n v="17095178"/>
    <m/>
    <s v="&lt;a href=&quot;https://about.twitter.com/products/tweetdeck&quot; rel=&quot;nofollow&quot;&gt;TweetDeck&lt;/a&gt;"/>
    <s v="http://pbs.twimg.com/profile_images/378800000573670417/df2d17a095315a2723a8c440dc790591_normal.jpeg"/>
    <n v="305"/>
    <n v="415"/>
    <n v="-18000"/>
    <s v="http://twitter.com/adrossis/statuses/436571021391716352"/>
    <s v="{&quot;symbols&quot;:[],&quot;urls&quot;:[{&quot;expanded_url&quot;:&quot;http://www.edu.gov.on.ca/kindergarten/fdk-infographic.html&quot;,&quot;indices&quot;:[47,69],&quot;display_url&quot;:&quot;edu.gov.on.ca/kindergarten/f\u2026&quot;,&quot;url&quot;:&quot;http://t.co/IoA8WpmcVy&quot;}],&quot;hashtags&quot;:[{&quot;text&quot;:&quot;OERS14&quot;,&quot;indices&quot;:[70,77]}],&quot;user_mentions&quot;:[]}"/>
    <s v="Hig"/>
    <e v="#VALUE!"/>
    <s v="Highlights of full-day kindergarten"/>
    <n v="1"/>
    <x v="75"/>
  </r>
  <r>
    <n v="1180"/>
    <s v="436538776307785728"/>
    <s v="lisacollimore"/>
    <x v="76"/>
    <s v="Thu Feb 20 16:32:09 +0000 2014"/>
    <d v="2014-02-20T16:32:09"/>
    <m/>
    <s v="en"/>
    <m/>
    <m/>
    <n v="903197892"/>
    <m/>
    <s v="&lt;a href=&quot;http://twitter.com/download/iphone&quot; rel=&quot;nofollow&quot;&gt;Twitter for iPhone&lt;/a&gt;"/>
    <s v="http://pbs.twimg.com/profile_images/378800000862958518/QRwroA5s_normal.jpeg"/>
    <n v="38"/>
    <n v="83"/>
    <n v="-18000"/>
    <s v="http://twitter.com/lisacollimore/statuses/436538776307785728"/>
    <s v="{&quot;symbols&quot;:[],&quot;urls&quot;:[{&quot;expanded_url&quot;:&quot;http://peerscholar.com&quot;,&quot;indices&quot;:[0,22],&quot;display_url&quot;:&quot;peerscholar.com&quot;,&quot;url&quot;:&quot;http://t.co/Ow8M4TPWR0&quot;}],&quot;hashtags&quot;:[{&quot;text&quot;:&quot;edtech&quot;,&quot;indices&quot;:[102,109]},{&quot;text&quot;:&quot;OERS14&quot;,&quot;indices&quot;:[110,117]}],&quot;user_mentions&quot;:[]}"/>
    <s v="htt"/>
    <e v="#VALUE!"/>
    <s v="http://t.co/Ow8M4TPWR0 is one solut"/>
    <n v="1"/>
    <x v="76"/>
  </r>
  <r>
    <n v="821"/>
    <s v="436291028815855616"/>
    <s v="KNAER_RECRAE"/>
    <x v="77"/>
    <s v="Thu Feb 20 00:07:41 +0000 2014"/>
    <d v="2014-02-20T00:07:41"/>
    <m/>
    <s v="en"/>
    <m/>
    <m/>
    <n v="1020257364"/>
    <m/>
    <s v="&lt;a href=&quot;http://twitter.com/download/android&quot; rel=&quot;nofollow&quot;&gt;Twitter for Android&lt;/a&gt;"/>
    <s v="http://pbs.twimg.com/profile_images/2991816416/bfc82e11ecb1ae7933cf18dab2e03eb9_normal.png"/>
    <n v="212"/>
    <n v="280"/>
    <n v="-18000"/>
    <s v="http://twitter.com/KNAER_RECRAE/statuses/436291028815855616"/>
    <s v="{&quot;symbols&quot;:[],&quot;urls&quot;:[{&quot;expanded_url&quot;:&quot;http://Firstlegoleague.org&quot;,&quot;indices&quot;:[0,22],&quot;display_url&quot;:&quot;Firstlegoleague.org&quot;,&quot;url&quot;:&quot;http://t.co/W4giwwvENr&quot;}],&quot;hashtags&quot;:[{&quot;text&quot;:&quot;oers14&quot;,&quot;indices&quot;:[74,81]}],&quot;media&quot;:[{&quot;sizes&quot;:{&quot;small&quot;:{&quot;w&quot;:340,&quot;resize&quot;:&quot;fit&quot;,&quot;h&quot;:232},&quot;thumb&quot;:{&quot;w&quot;:150,&quot;resize&quot;:&quot;crop&quot;,&quot;h&quot;:150},&quot;large&quot;:{&quot;w&quot;:1024,&quot;resize&quot;:&quot;fit&quot;,&quot;h&quot;:700},&quot;medium&quot;:{&quot;w&quot;:600,&quot;resize&quot;:&quot;fit&quot;,&quot;h&quot;:410}},&quot;id&quot;:436291028572594176,&quot;media_url_https&quot;:&quot;https://pbs.twimg.com/media/Bg4EYQDCYAA4SPy.jpg&quot;,&quot;media_url&quot;:&quot;http://pbs.twimg.com/media/Bg4EYQDCYAA4SPy.jpg&quot;,&quot;expanded_url&quot;:&quot;http://twitter.com/KNAER_RECRAE/status/436291028815855616/photo/1&quot;,&quot;indices&quot;:[82,104],&quot;id_str&quot;:&quot;436291028572594176&quot;,&quot;type&quot;:&quot;photo&quot;,&quot;display_url&quot;:&quot;pic.twitter.com/oYJ40Flpjf&quot;,&quot;url&quot;:&quot;http://t.co/oYJ40Flpjf&quot;}],&quot;user_mentions&quot;:[]}"/>
    <s v="htt"/>
    <e v="#VALUE!"/>
    <s v="http://t.co/W4giwwvENr - interestin"/>
    <n v="1"/>
    <x v="77"/>
  </r>
  <r>
    <n v="176"/>
    <s v="436135434415276033"/>
    <s v="_DrDi"/>
    <x v="78"/>
    <s v="Wed Feb 19 13:49:25 +0000 2014"/>
    <d v="2014-02-19T13:49:25"/>
    <m/>
    <s v="en"/>
    <m/>
    <m/>
    <n v="298888460"/>
    <m/>
    <s v="&lt;a href=&quot;http://www.twitter.com&quot; rel=&quot;nofollow&quot;&gt;Twitter for BlackBerry&lt;/a&gt;"/>
    <s v="http://pbs.twimg.com/profile_images/3393181171/73f9dff5a8bd9b34ef0dc66f07b43da6_normal.jpeg"/>
    <n v="85"/>
    <n v="124"/>
    <n v="-18000"/>
    <s v="http://twitter.com/_DrDi/statuses/436135434415276033"/>
    <s v="{&quot;symbols&quot;:[],&quot;urls&quot;:[{&quot;expanded_url&quot;:&quot;http://www.colwiz.com&quot;,&quot;indices&quot;:[0,22],&quot;display_url&quot;:&quot;colwiz.com&quot;,&quot;url&quot;:&quot;http://t.co/zRDzi3btY8&quot;}],&quot;hashtags&quot;:[{&quot;text&quot;:&quot;OERS14&quot;,&quot;indices&quot;:[34,41]}],&quot;user_mentions&quot;:[]}"/>
    <s v="htt"/>
    <e v="#VALUE!"/>
    <s v="http://t.co/zRDzi3btY8 launched @ #"/>
    <n v="1"/>
    <x v="78"/>
  </r>
  <r>
    <n v="642"/>
    <s v="436228820707078144"/>
    <s v="abbaspeaks"/>
    <x v="79"/>
    <s v="Wed Feb 19 20:00:30 +0000 2014"/>
    <d v="2014-02-19T20:00:30"/>
    <m/>
    <s v="en"/>
    <m/>
    <m/>
    <n v="203543496"/>
    <m/>
    <s v="&lt;a href=&quot;http://instagram.com&quot; rel=&quot;nofollow&quot;&gt;Instagram&lt;/a&gt;"/>
    <s v="http://pbs.twimg.com/profile_images/420650358310838272/SYeVCvzi_normal.jpeg"/>
    <n v="391"/>
    <n v="535"/>
    <n v="-28800"/>
    <s v="http://twitter.com/abbaspeaks/statuses/436228820707078144"/>
    <s v="{&quot;symbols&quot;:[],&quot;urls&quot;:[{&quot;expanded_url&quot;:&quot;http://instagram.com/p/knDw-ASxEn/&quot;,&quot;indices&quot;:[45,67],&quot;display_url&quot;:&quot;instagram.com/p/knDw-ASxEn/&quot;,&quot;url&quot;:&quot;http://t.co/NPG1AqXfa2&quot;}],&quot;hashtags&quot;:[{&quot;text&quot;:&quot;OERS14&quot;,&quot;indices&quot;:[37,44]}],&quot;user_mentions&quot;:[]}"/>
    <s v="I h"/>
    <e v="#VALUE!"/>
    <s v="I have so forgotten how to use this"/>
    <n v="1"/>
    <x v="79"/>
  </r>
  <r>
    <n v="1220"/>
    <s v="436561038226374656"/>
    <s v="CarolCampbell4"/>
    <x v="80"/>
    <s v="Thu Feb 20 18:00:37 +0000 2014"/>
    <d v="2014-02-20T18:00:37"/>
    <m/>
    <s v="en"/>
    <m/>
    <m/>
    <n v="300645437"/>
    <m/>
    <s v="&lt;a href=&quot;http://twitter.com/#!/download/ipad&quot; rel=&quot;nofollow&quot;&gt;Twitter for iPad&lt;/a&gt;"/>
    <s v="http://pbs.twimg.com/profile_images/3691905443/d17541206d2df83dd49f40e17076abbc_normal.jpeg"/>
    <n v="753"/>
    <n v="318"/>
    <n v="-18000"/>
    <s v="http://twitter.com/CarolCampbell4/statuses/436561038226374656"/>
    <s v="{&quot;symbols&quot;:[],&quot;urls&quot;:[],&quot;hashtags&quot;:[{&quot;text&quot;:&quot;oers14&quot;,&quot;indices&quot;:[62,69]},{&quot;text&quot;:&quot;WeAreWinter&quot;,&quot;indices&quot;:[80,92]}],&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id&quot;:436561038104752129,&quot;media_url_https&quot;:&quot;https://pbs.twimg.com/media/Bg75838CcAEIph4.jpg&quot;,&quot;media_url&quot;:&quot;http://pbs.twimg.com/media/Bg75838CcAEIph4.jpg&quot;,&quot;expanded_url&quot;:&quot;http://twitter.com/CarolCampbell4/status/436561038226374656/photo/1&quot;,&quot;indices&quot;:[107,129],&quot;id_str&quot;:&quot;436561038104752129&quot;,&quot;type&quot;:&quot;photo&quot;,&quot;display_url&quot;:&quot;pic.twitter.com/wtYfeU7ING&quot;,&quot;url&quot;:&quot;http://t.co/wtYfeU7ING&quot;}],&quot;user_mentions&quot;:[]}"/>
    <s v="Imp"/>
    <e v="#VALUE!"/>
    <s v="Important timely research observati"/>
    <n v="1"/>
    <x v="80"/>
  </r>
  <r>
    <n v="1209"/>
    <s v="436552439265640448"/>
    <s v="baird_jess"/>
    <x v="81"/>
    <s v="Thu Feb 20 17:26:26 +0000 2014"/>
    <d v="2014-02-20T17:26:26"/>
    <m/>
    <s v="en"/>
    <m/>
    <m/>
    <n v="974506908"/>
    <m/>
    <s v="&lt;a href=&quot;http://twitter.com/download/android&quot; rel=&quot;nofollow&quot;&gt;Twitter for Android&lt;/a&gt;"/>
    <s v="http://pbs.twimg.com/profile_images/3434048307/7a40154e9051c21913b410ae0a7269de_normal.jpeg"/>
    <n v="31"/>
    <n v="226"/>
    <m/>
    <s v="http://twitter.com/baird_jess/statuses/436552439265640448"/>
    <s v="{&quot;symbols&quot;:[],&quot;urls&quot;:[],&quot;hashtags&quot;:[{&quot;text&quot;:&quot;downtime&quot;,&quot;indices&quot;:[25,34]},{&quot;text&quot;:&quot;oers14&quot;,&quot;indices&quot;:[35,42]}],&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552439068516352,&quot;media_url_https&quot;:&quot;https://pbs.twimg.com/media/Bg7yIWCCYAAbQGT.jpg&quot;,&quot;media_url&quot;:&quot;http://pbs.twimg.com/media/Bg7yIWCCYAAbQGT.jpg&quot;,&quot;expanded_url&quot;:&quot;http://twitter.com/baird_jess/status/436552439265640448/photo/1&quot;,&quot;indices&quot;:[43,65],&quot;id_str&quot;:&quot;436552439068516352&quot;,&quot;type&quot;:&quot;photo&quot;,&quot;display_url&quot;:&quot;pic.twitter.com/v9ZjT6L9Hi&quot;,&quot;url&quot;:&quot;http://t.co/v9ZjT6L9Hi&quot;}],&quot;user_mentions&quot;:[]}"/>
    <s v="It'"/>
    <e v="#VALUE!"/>
    <s v="It's not all about work! #downtime "/>
    <n v="1"/>
    <x v="81"/>
  </r>
  <r>
    <n v="435"/>
    <s v="436169994981113857"/>
    <s v="ResearchChat"/>
    <x v="82"/>
    <s v="Wed Feb 19 16:06:45 +0000 2014"/>
    <d v="2014-02-19T16:06:45"/>
    <m/>
    <s v="en"/>
    <m/>
    <m/>
    <n v="30002337"/>
    <m/>
    <s v="&lt;a href=&quot;http://www.hootsuite.com&quot; rel=&quot;nofollow&quot;&gt;HootSuite&lt;/a&gt;"/>
    <s v="http://pbs.twimg.com/profile_images/146956830/Lighthouse_Lens2_normal.png"/>
    <n v="368"/>
    <n v="169"/>
    <n v="-18000"/>
    <s v="http://twitter.com/ResearchChat/statuses/436169994981113857"/>
    <s v="{&quot;symbols&quot;:[],&quot;urls&quot;:[{&quot;expanded_url&quot;:&quot;http://www.knaer-recrae.ca/&quot;,&quot;indices&quot;:[14,36],&quot;display_url&quot;:&quot;knaer-recrae.ca&quot;,&quot;url&quot;:&quot;http://t.co/XwySdaifii&quot;}],&quot;hashtags&quot;:[{&quot;text&quot;:&quot;OERS14&quot;,&quot;indices&quot;:[37,44]}],&quot;user_mentions&quot;:[]}"/>
    <s v="KNA"/>
    <e v="#VALUE!"/>
    <s v="KNAER online: http://t.co/XwySdaifi"/>
    <n v="1"/>
    <x v="82"/>
  </r>
  <r>
    <n v="798"/>
    <s v="436287505692758016"/>
    <s v="KNAER_RECRAE"/>
    <x v="83"/>
    <s v="Wed Feb 19 23:53:41 +0000 2014"/>
    <d v="2014-02-19T23:53:41"/>
    <m/>
    <s v="en"/>
    <m/>
    <m/>
    <n v="1020257364"/>
    <m/>
    <s v="&lt;a href=&quot;http://twitter.com/download/android&quot; rel=&quot;nofollow&quot;&gt;Twitter for Android&lt;/a&gt;"/>
    <s v="http://pbs.twimg.com/profile_images/2991816416/bfc82e11ecb1ae7933cf18dab2e03eb9_normal.png"/>
    <n v="212"/>
    <n v="280"/>
    <n v="-18000"/>
    <s v="http://twitter.com/KNAER_RECRAE/statuses/436287505692758016"/>
    <s v="{&quot;symbols&quot;:[],&quot;urls&quot;:[],&quot;hashtags&quot;:[{&quot;text&quot;:&quot;oers14&quot;,&quot;indices&quot;:[14,21]}],&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87505533378560,&quot;media_url_https&quot;:&quot;https://pbs.twimg.com/media/Bg4BLLtCIAAvVor.jpg&quot;,&quot;media_url&quot;:&quot;http://pbs.twimg.com/media/Bg4BLLtCIAAvVor.jpg&quot;,&quot;expanded_url&quot;:&quot;http://twitter.com/KNAER_RECRAE/status/436287505692758016/photo/1&quot;,&quot;indices&quot;:[65,87],&quot;id_str&quot;:&quot;436287505533378560&quot;,&quot;type&quot;:&quot;photo&quot;,&quot;display_url&quot;:&quot;pic.twitter.com/CR1fWHCWaU&quot;,&quot;url&quot;:&quot;http://t.co/CR1fWHCWaU&quot;}],&quot;user_mentions&quot;:[{&quot;id&quot;:129585627,&quot;name&quot;:&quot;Shasta Carr-Harris&quot;,&quot;indices&quot;:[22,31],&quot;screen_name&quot;:&quot;ShastaCH&quot;,&quot;id_str&quot;:&quot;129585627&quot;},{&quot;id&quot;:300645437,&quot;name&quot;:&quot;Carol Campbell&quot;,&quot;indices&quot;:[32,47],&quot;screen_name&quot;:&quot;CarolCampbell4&quot;,&quot;id_str&quot;:&quot;300645437&quot;},{&quot;id&quot;:636460073,&quot;name&quot;:&quot;Katina Pollock&quot;,&quot;indices&quot;:[48,64],&quot;screen_name&quot;:&quot;DrKatinaPollock&quot;,&quot;id_str&quot;:&quot;636460073&quot;}]}"/>
    <s v="KNA"/>
    <e v="#VALUE!"/>
    <s v="KNAER team at #oers14 @ShastaCH @Ca"/>
    <n v="1"/>
    <x v="83"/>
  </r>
  <r>
    <n v="970"/>
    <s v="436479116079288321"/>
    <s v="ResearchChat"/>
    <x v="84"/>
    <s v="Thu Feb 20 12:35:05 +0000 2014"/>
    <d v="2014-02-20T12:35:05"/>
    <m/>
    <s v="en"/>
    <m/>
    <m/>
    <n v="30002337"/>
    <m/>
    <s v="&lt;a href=&quot;http://www.hootsuite.com&quot; rel=&quot;nofollow&quot;&gt;HootSuite&lt;/a&gt;"/>
    <s v="http://pbs.twimg.com/profile_images/146956830/Lighthouse_Lens2_normal.png"/>
    <n v="379"/>
    <n v="173"/>
    <n v="-18000"/>
    <s v="http://twitter.com/ResearchChat/statuses/436479116079288321"/>
    <s v="{&quot;symbols&quot;:[],&quot;urls&quot;:[{&quot;expanded_url&quot;:&quot;http://ow.ly/tK2FR&quot;,&quot;indices&quot;:[117,139],&quot;display_url&quot;:&quot;ow.ly/tK2FR&quot;,&quot;url&quot;:&quot;http://t.co/0vOI9BYwfw&quot;}],&quot;hashtags&quot;:[{&quot;text&quot;:&quot;OERS14&quot;,&quot;indices&quot;:[12,19]}],&quot;user_mentions&quot;:[]}"/>
    <s v="Las"/>
    <e v="#VALUE!"/>
    <s v="Last day of #OERS14.  So far there "/>
    <n v="1"/>
    <x v="84"/>
  </r>
  <r>
    <n v="230"/>
    <s v="436143927880851456"/>
    <s v="ResearchChat"/>
    <x v="85"/>
    <s v="Wed Feb 19 14:23:10 +0000 2014"/>
    <d v="2014-02-19T14:23:10"/>
    <m/>
    <s v="en"/>
    <m/>
    <m/>
    <n v="30002337"/>
    <m/>
    <s v="&lt;a href=&quot;http://www.hootsuite.com&quot; rel=&quot;nofollow&quot;&gt;HootSuite&lt;/a&gt;"/>
    <s v="http://pbs.twimg.com/profile_images/146956830/Lighthouse_Lens2_normal.png"/>
    <n v="366"/>
    <n v="169"/>
    <n v="-18000"/>
    <s v="http://twitter.com/ResearchChat/statuses/436143927880851456"/>
    <s v="{&quot;symbols&quot;:[],&quot;urls&quot;:[{&quot;expanded_url&quot;:&quot;http://ow.ly/tMvZd&quot;,&quot;indices&quot;:[29,51],&quot;display_url&quot;:&quot;ow.ly/tMvZd&quot;,&quot;url&quot;:&quot;http://t.co/xyWLSBZ0S2&quot;}],&quot;hashtags&quot;:[{&quot;text&quot;:&quot;OERS14&quot;,&quot;indices&quot;:[52,59]},{&quot;text&quot;:&quot;ResearchChat&quot;,&quot;indices&quot;:[60,73]}],&quot;user_mentions&quot;:[]}"/>
    <s v="Lin"/>
    <e v="#VALUE!"/>
    <s v="Link to OECD's  PISA resuts: http:/"/>
    <n v="1"/>
    <x v="85"/>
  </r>
  <r>
    <n v="430"/>
    <s v="436169253440729088"/>
    <s v="ResearchChat"/>
    <x v="86"/>
    <s v="Wed Feb 19 16:03:48 +0000 2014"/>
    <d v="2014-02-19T16:03:48"/>
    <m/>
    <s v="en"/>
    <n v="106539218"/>
    <s v="Anniekidder"/>
    <n v="30002337"/>
    <s v="436168111809519616"/>
    <s v="&lt;a href=&quot;http://www.hootsuite.com&quot; rel=&quot;nofollow&quot;&gt;HootSuite&lt;/a&gt;"/>
    <s v="http://pbs.twimg.com/profile_images/146956830/Lighthouse_Lens2_normal.png"/>
    <n v="368"/>
    <n v="169"/>
    <n v="-18000"/>
    <s v="http://twitter.com/ResearchChat/statuses/436169253440729088"/>
    <s v="{&quot;symbols&quot;:[],&quot;urls&quot;:[{&quot;expanded_url&quot;:&quot;http://ow.ly/tMNW0&quot;,&quot;indices&quot;:[70,92],&quot;display_url&quot;:&quot;ow.ly/tMNW0&quot;,&quot;url&quot;:&quot;http://t.co/FuW90QYehd&quot;}],&quot;hashtags&quot;:[{&quot;text&quot;:&quot;OERS14&quot;,&quot;indices&quot;:[93,100]},{&quot;text&quot;:&quot;ResearchChat&quot;,&quot;indices&quot;:[101,114]}],&quot;user_mentions&quot;:[{&quot;id&quot;:106539218,&quot;name&quot;:&quot;Annie Kidder&quot;,&quot;indices&quot;:[57,69],&quot;screen_name&quot;:&quot;Anniekidder&quot;,&quot;id_str&quot;:&quot;106539218&quot;}]}"/>
    <s v="Lin"/>
    <e v="#VALUE!"/>
    <s v="Link to People for Education's &quot;Mea"/>
    <n v="1"/>
    <x v="86"/>
  </r>
  <r>
    <n v="812"/>
    <s v="436289651834634240"/>
    <s v="ResearchChat"/>
    <x v="87"/>
    <s v="Thu Feb 20 00:02:13 +0000 2014"/>
    <d v="2014-02-20T00:02:13"/>
    <m/>
    <s v="en"/>
    <m/>
    <m/>
    <n v="30002337"/>
    <m/>
    <s v="&lt;a href=&quot;http://www.hootsuite.com&quot; rel=&quot;nofollow&quot;&gt;HootSuite&lt;/a&gt;"/>
    <s v="http://pbs.twimg.com/profile_images/146956830/Lighthouse_Lens2_normal.png"/>
    <n v="374"/>
    <n v="169"/>
    <n v="-18000"/>
    <s v="http://twitter.com/ResearchChat/statuses/436289651834634240"/>
    <s v="{&quot;symbols&quot;:[],&quot;urls&quot;:[{&quot;expanded_url&quot;:&quot;http://ow.ly/tNMYa&quot;,&quot;indices&quot;:[49,71],&quot;display_url&quot;:&quot;ow.ly/tNMYa&quot;,&quot;url&quot;:&quot;http://t.co/42D69TVnRK&quot;}],&quot;hashtags&quot;:[{&quot;text&quot;:&quot;OERS14&quot;,&quot;indices&quot;:[73,80]}],&quot;user_mentions&quot;:[]}"/>
    <s v="Lin"/>
    <e v="#VALUE!"/>
    <s v="Link with info (pdf) about the Mage"/>
    <n v="1"/>
    <x v="87"/>
  </r>
  <r>
    <n v="149"/>
    <s v="436132621416808448"/>
    <s v="Parkdale73"/>
    <x v="88"/>
    <s v="Wed Feb 19 13:38:14 +0000 2014"/>
    <d v="2014-02-19T13:38:14"/>
    <m/>
    <s v="en"/>
    <m/>
    <m/>
    <n v="894380244"/>
    <m/>
    <s v="&lt;a href=&quot;http://twitter.com/download/iphone&quot; rel=&quot;nofollow&quot;&gt;Twitter for iPhone&lt;/a&gt;"/>
    <s v="http://pbs.twimg.com/profile_images/2743641698/4426334cbc9d23b447a0d78dbb263d8c_normal.jpeg"/>
    <n v="190"/>
    <n v="129"/>
    <m/>
    <s v="http://twitter.com/Parkdale73/statuses/436132621416808448"/>
    <s v="{&quot;symbols&quot;:[],&quot;urls&quot;:[],&quot;hashtags&quot;:[{&quot;text&quot;:&quot;OERS14&quot;,&quot;indices&quot;:[44,51]}],&quot;media&quot;:[{&quot;sizes&quot;:{&quot;small&quot;:{&quot;w&quot;:340,&quot;resize&quot;:&quot;fit&quot;,&quot;h&quot;:453},&quot;thumb&quot;:{&quot;w&quot;:150,&quot;resize&quot;:&quot;crop&quot;,&quot;h&quot;:150},&quot;large&quot;:{&quot;w&quot;:768,&quot;resize&quot;:&quot;fit&quot;,&quot;h&quot;:1024},&quot;medium&quot;:{&quot;w&quot;:600,&quot;resize&quot;:&quot;fit&quot;,&quot;h&quot;:800}},&quot;id&quot;:436132621261631488,&quot;media_url_https&quot;:&quot;https://pbs.twimg.com/media/Bg10Tu1CcAAZOCG.jpg&quot;,&quot;media_url&quot;:&quot;http://pbs.twimg.com/media/Bg10Tu1CcAAZOCG.jpg&quot;,&quot;expanded_url&quot;:&quot;http://twitter.com/Parkdale73/status/436132621416808448/photo/1&quot;,&quot;indices&quot;:[88,110],&quot;id_str&quot;:&quot;436132621261631488&quot;,&quot;type&quot;:&quot;photo&quot;,&quot;display_url&quot;:&quot;pic.twitter.com/V8WTC9XEzy&quot;,&quot;url&quot;:&quot;http://t.co/V8WTC9XEzy&quot;}],&quot;user_mentions&quot;:[]}"/>
    <s v="Lis"/>
    <e v="#VALUE!"/>
    <s v="Listening to Education Minister Liz"/>
    <n v="1"/>
    <x v="88"/>
  </r>
  <r>
    <n v="444"/>
    <s v="436170759422345216"/>
    <s v="KNAER_RECRAE"/>
    <x v="89"/>
    <s v="Wed Feb 19 16:09:47 +0000 2014"/>
    <d v="2014-02-19T16:09:47"/>
    <m/>
    <s v="en"/>
    <m/>
    <m/>
    <n v="1020257364"/>
    <m/>
    <s v="&lt;a href=&quot;http://twitter.com/download/android&quot; rel=&quot;nofollow&quot;&gt;Twitter for Android&lt;/a&gt;"/>
    <s v="http://pbs.twimg.com/profile_images/2991816416/bfc82e11ecb1ae7933cf18dab2e03eb9_normal.png"/>
    <n v="202"/>
    <n v="258"/>
    <n v="-18000"/>
    <s v="http://twitter.com/KNAER_RECRAE/statuses/436170759422345216"/>
    <s v="{&quot;symbols&quot;:[],&quot;urls&quot;:[],&quot;hashtags&quot;:[{&quot;text&quot;:&quot;OERS14&quot;,&quot;indices&quot;:[82,89]}],&quot;media&quot;:[{&quot;sizes&quot;:{&quot;thumb&quot;:{&quot;w&quot;:150,&quot;resize&quot;:&quot;crop&quot;,&quot;h&quot;:150},&quot;small&quot;:{&quot;w&quot;:340,&quot;resize&quot;:&quot;fit&quot;,&quot;h&quot;:191},&quot;large&quot;:{&quot;w&quot;:1024,&quot;resize&quot;:&quot;fit&quot;,&quot;h&quot;:576},&quot;medium&quot;:{&quot;w&quot;:600,&quot;resize&quot;:&quot;fit&quot;,&quot;h&quot;:338}},&quot;id&quot;:436170758893895680,&quot;media_url_https&quot;:&quot;https://pbs.twimg.com/media/Bg2W_olIgAATmym.jpg&quot;,&quot;media_url&quot;:&quot;http://pbs.twimg.com/media/Bg2W_olIgAATmym.jpg&quot;,&quot;expanded_url&quot;:&quot;http://twitter.com/KNAER_RECRAE/status/436170759422345216/photo/1&quot;,&quot;indices&quot;:[90,112],&quot;id_str&quot;:&quot;436170758893895680&quot;,&quot;type&quot;:&quot;photo&quot;,&quot;display_url&quot;:&quot;pic.twitter.com/v8Gq4djTs8&quot;,&quot;url&quot;:&quot;http://t.co/v8Gq4djTs8&quot;}],&quot;user_mentions&quot;:[{&quot;id&quot;:636460073,&quot;name&quot;:&quot;Katina Pollock&quot;,&quot;indices&quot;:[26,42],&quot;screen_name&quot;:&quot;DrKatinaPollock&quot;,&quot;id_str&quot;:&quot;636460073&quot;},{&quot;id&quot;:300645437,&quot;name&quot;:&quot;Carol Campbell&quot;,&quot;indices&quot;:[43,58],&quot;screen_name&quot;:&quot;CarolCampbell4&quot;,&quot;id_str&quot;:&quot;300645437&quot;},{&quot;id&quot;:68163264,&quot;name&quot;:&quot;Western - Fac of Ed&quot;,&quot;indices&quot;:[59,71],&quot;screen_name&quot;:&quot;westernuEdu&quot;,&quot;id_str&quot;:&quot;68163264&quot;},{&quot;id&quot;:120129298,&quot;name&quot;:&quot;OISE News&quot;,&quot;indices&quot;:[72,81],&quot;screen_name&quot;:&quot;OISENews&quot;,&quot;id_str&quot;:&quot;120129298&quot;}]}"/>
    <s v="Loo"/>
    <e v="#VALUE!"/>
    <s v="Look at our partnerships! @DrKatina"/>
    <n v="1"/>
    <x v="89"/>
  </r>
  <r>
    <n v="1225"/>
    <s v="436562212946051072"/>
    <s v="KNAER_RECRAE"/>
    <x v="90"/>
    <s v="Thu Feb 20 18:05:17 +0000 2014"/>
    <d v="2014-02-20T18:05:17"/>
    <m/>
    <s v="en"/>
    <m/>
    <m/>
    <n v="1020257364"/>
    <m/>
    <s v="&lt;a href=&quot;http://twitter.com/download/android&quot; rel=&quot;nofollow&quot;&gt;Twitter for Android&lt;/a&gt;"/>
    <s v="http://pbs.twimg.com/profile_images/2991816416/bfc82e11ecb1ae7933cf18dab2e03eb9_normal.png"/>
    <n v="221"/>
    <n v="288"/>
    <n v="-18000"/>
    <s v="http://twitter.com/KNAER_RECRAE/statuses/436562212946051072"/>
    <s v="{&quot;symbols&quot;:[],&quot;urls&quot;:[{&quot;expanded_url&quot;:&quot;http://edusourceontario.com&quot;,&quot;indices&quot;:[73,95],&quot;display_url&quot;:&quot;edusourceontario.com&quot;,&quot;url&quot;:&quot;http://t.co/zlnPXIMNlH&quot;}],&quot;hashtags&quot;:[{&quot;text&quot;:&quot;oers14&quot;,&quot;indices&quot;:[96,103]}],&quot;user_mentions&quot;:[{&quot;id&quot;:120129298,&quot;name&quot;:&quot;OISE News&quot;,&quot;indices&quot;:[104,113],&quot;screen_name&quot;:&quot;OISENews&quot;,&quot;id_str&quot;:&quot;120129298&quot;},{&quot;id&quot;:68163264,&quot;name&quot;:&quot;Western - Fac of Ed&quot;,&quot;indices&quot;:[114,126],&quot;screen_name&quot;:&quot;westernuEdu&quot;,&quot;id_str&quot;:&quot;68163264&quot;}]}"/>
    <s v="Loo"/>
    <e v="#VALUE!"/>
    <s v="Looking for education resources in "/>
    <n v="1"/>
    <x v="90"/>
  </r>
  <r>
    <n v="18"/>
    <s v="435781183944024064"/>
    <s v="ResearchChat"/>
    <x v="91"/>
    <s v="Tue Feb 18 14:21:45 +0000 2014"/>
    <d v="2014-02-18T14:21:45"/>
    <m/>
    <s v="en"/>
    <m/>
    <m/>
    <n v="30002337"/>
    <m/>
    <s v="&lt;a href=&quot;http://www.hootsuite.com&quot; rel=&quot;nofollow&quot;&gt;HootSuite&lt;/a&gt;"/>
    <s v="http://pbs.twimg.com/profile_images/146956830/Lighthouse_Lens2_normal.png"/>
    <n v="363"/>
    <n v="169"/>
    <n v="-18000"/>
    <s v="http://twitter.com/ResearchChat/statuses/435781183944024064"/>
    <s v="{&quot;symbols&quot;:[],&quot;urls&quot;:[{&quot;expanded_url&quot;:&quot;http://ow.ly/tK2FR&quot;,&quot;indices&quot;:[87,109],&quot;display_url&quot;:&quot;ow.ly/tK2FR&quot;,&quot;url&quot;:&quot;http://t.co/0vOI9BYwfw&quot;}],&quot;hashtags&quot;:[{&quot;text&quot;:&quot;OERS14&quot;,&quot;indices&quot;:[19,26]},{&quot;text&quot;:&quot;ResearchChat&quot;,&quot;indices&quot;:[110,123]}],&quot;user_mentions&quot;:[]}"/>
    <s v="Loo"/>
    <e v="#VALUE!"/>
    <s v="Looking forward to #OERS14.   A log"/>
    <n v="1"/>
    <x v="91"/>
  </r>
  <r>
    <n v="6"/>
    <s v="435255912392294400"/>
    <s v="CarolCampbell4"/>
    <x v="92"/>
    <s v="Mon Feb 17 03:34:30 +0000 2014"/>
    <d v="2014-02-17T03:34:30"/>
    <m/>
    <s v="en"/>
    <n v="1020257364"/>
    <s v="KNAER_RECRAE"/>
    <n v="300645437"/>
    <s v="435254220770377728"/>
    <s v="&lt;a href=&quot;http://twitter.com/#!/download/ipad&quot; rel=&quot;nofollow&quot;&gt;Twitter for iPad&lt;/a&gt;"/>
    <s v="http://pbs.twimg.com/profile_images/3691905443/d17541206d2df83dd49f40e17076abbc_normal.jpeg"/>
    <n v="737"/>
    <n v="316"/>
    <n v="-18000"/>
    <s v="http://twitter.com/CarolCampbell4/statuses/435255912392294400"/>
    <s v="{&quot;symbols&quot;:[],&quot;urls&quot;:[{&quot;expanded_url&quot;:&quot;http://bit.ly/M5mKeG&quot;,&quot;indices&quot;:[55,77],&quot;display_url&quot;:&quot;bit.ly/M5mKeG&quot;,&quot;url&quot;:&quot;http://t.co/4PqWWStb7h&quot;}],&quot;hashtags&quot;:[{&quot;text&quot;:&quot;OERS14&quot;,&quot;indices&quot;:[36,43]},{&quot;text&quot;:&quot;onted&quot;,&quot;indices&quot;:[134,140]}],&quot;user_mentions&quot;:[{&quot;id&quot;:1020257364,&quot;name&quot;:&quot;KNAER-RECRAE&quot;,&quot;indices&quot;:[22,35],&quot;screen_name&quot;:&quot;KNAER_RECRAE&quot;,&quot;id_str&quot;:&quot;1020257364&quot;},{&quot;id&quot;:636460073,&quot;name&quot;:&quot;Katina Pollock&quot;,&quot;indices&quot;:[91,107],&quot;screen_name&quot;:&quot;DrKatinaPollock&quot;,&quot;id_str&quot;:&quot;636460073&quot;},{&quot;id&quot;:129585627,&quot;name&quot;:&quot;Shasta Carr-Harris&quot;,&quot;indices&quot;:[108,117],&quot;screen_name&quot;:&quot;ShastaCH&quot;,&quot;id_str&quot;:&quot;129585627&quot;},{&quot;id&quot;:300645437,&quot;name&quot;:&quot;Carol Campbell&quot;,&quot;indices&quot;:[118,133],&quot;screen_name&quot;:&quot;CarolCampbell4&quot;,&quot;id_str&quot;:&quot;300645437&quot;}]}"/>
    <s v="Loo"/>
    <e v="#VALUE!"/>
    <s v="Looking forward to RT @KNAER_RECRAE"/>
    <n v="1"/>
    <x v="92"/>
  </r>
  <r>
    <n v="220"/>
    <s v="436142477150388224"/>
    <s v="Charlton_A"/>
    <x v="93"/>
    <s v="Wed Feb 19 14:17:24 +0000 2014"/>
    <d v="2014-02-19T14:17:24"/>
    <m/>
    <s v="en"/>
    <m/>
    <m/>
    <n v="448379023"/>
    <m/>
    <s v="web"/>
    <s v="http://pbs.twimg.com/profile_images/421299243446333440/q9igW66f_normal.jpeg"/>
    <n v="30"/>
    <n v="69"/>
    <n v="-18000"/>
    <s v="http://twitter.com/Charlton_A/statuses/436142477150388224"/>
    <s v="{&quot;symbols&quot;:[],&quot;urls&quot;:[{&quot;expanded_url&quot;:&quot;http://colwiz.com&quot;,&quot;indices&quot;:[93,115],&quot;display_url&quot;:&quot;colwiz.com&quot;,&quot;url&quot;:&quot;http://t.co/bTHkyLn6mi&quot;}],&quot;hashtags&quot;:[{&quot;text&quot;:&quot;OERS14&quot;,&quot;indices&quot;:[37,44]}],&quot;user_mentions&quot;:[{&quot;id&quot;:22674400,&quot;name&quot;:&quot;collective wizdom&quot;,&quot;indices&quot;:[26,33],&quot;screen_name&quot;:&quot;colwiz&quot;,&quot;id_str&quot;:&quot;22674400&quot;}]}"/>
    <s v="Lov"/>
    <e v="#VALUE!"/>
    <s v="Loving the comments about @colwiz a"/>
    <n v="1"/>
    <x v="93"/>
  </r>
  <r>
    <n v="826"/>
    <s v="436291758033752064"/>
    <s v="ResearchChat"/>
    <x v="94"/>
    <s v="Thu Feb 20 00:10:35 +0000 2014"/>
    <d v="2014-02-20T00:10:35"/>
    <m/>
    <s v="en"/>
    <m/>
    <m/>
    <n v="30002337"/>
    <m/>
    <s v="&lt;a href=&quot;http://www.hootsuite.com&quot; rel=&quot;nofollow&quot;&gt;HootSuite&lt;/a&gt;"/>
    <s v="http://pbs.twimg.com/profile_images/146956830/Lighthouse_Lens2_normal.png"/>
    <n v="374"/>
    <n v="169"/>
    <n v="-18000"/>
    <s v="http://twitter.com/ResearchChat/statuses/436291758033752064"/>
    <s v="{&quot;symbols&quot;:[],&quot;urls&quot;:[{&quot;expanded_url&quot;:&quot;http://ow.ly/tNNxM&quot;,&quot;indices&quot;:[20,42],&quot;display_url&quot;:&quot;ow.ly/tNNxM&quot;,&quot;url&quot;:&quot;http://t.co/aUf7TCMtm8&quot;},{&quot;expanded_url&quot;:&quot;http://ow.ly/tNNC1&quot;,&quot;indices&quot;:[98,120],&quot;display_url&quot;:&quot;ow.ly/tNNC1&quot;,&quot;url&quot;:&quot;http://t.co/Nn73hBtX8H&quot;}],&quot;hashtags&quot;:[{&quot;text&quot;:&quot;OERS14&quot;,&quot;indices&quot;:[122,129]}],&quot;user_mentions&quot;:[]}"/>
    <s v="Mak"/>
    <e v="#VALUE!"/>
    <s v="Maker Kids website: http://t.co/aUf"/>
    <n v="1"/>
    <x v="94"/>
  </r>
  <r>
    <n v="152"/>
    <s v="436133116378644480"/>
    <s v="GerriGershon"/>
    <x v="95"/>
    <s v="Wed Feb 19 13:40:12 +0000 2014"/>
    <d v="2014-02-19T13:40:12"/>
    <m/>
    <s v="en"/>
    <m/>
    <m/>
    <n v="50501959"/>
    <m/>
    <s v="&lt;a href=&quot;http://www.hootsuite.com&quot; rel=&quot;nofollow&quot;&gt;HootSuite&lt;/a&gt;"/>
    <s v="http://pbs.twimg.com/profile_images/1131057578/GerriGershoncoloursmall_normal.jpg"/>
    <n v="552"/>
    <n v="261"/>
    <n v="-18000"/>
    <s v="http://twitter.com/GerriGershon/statuses/436133116378644480"/>
    <s v="{&quot;symbols&quot;:[],&quot;urls&quot;:[{&quot;expanded_url&quot;:&quot;http://ow.ly/i/4E7W9&quot;,&quot;indices&quot;:[114,136],&quot;display_url&quot;:&quot;ow.ly/i/4E7W9&quot;,&quot;url&quot;:&quot;http://t.co/iYl1jO4UTM&quot;}],&quot;hashtags&quot;:[{&quot;text&quot;:&quot;oers14&quot;,&quot;indices&quot;:[44,51]}],&quot;user_mentions&quot;:[]}"/>
    <s v="Min"/>
    <e v="#VALUE!"/>
    <s v="Min of Ed Liz Sandals at research s"/>
    <n v="1"/>
    <x v="95"/>
  </r>
  <r>
    <n v="171"/>
    <s v="436135177580843009"/>
    <s v="CarolCampbell4"/>
    <x v="96"/>
    <s v="Wed Feb 19 13:48:24 +0000 2014"/>
    <d v="2014-02-19T13:48:24"/>
    <m/>
    <s v="en"/>
    <m/>
    <m/>
    <n v="300645437"/>
    <m/>
    <s v="&lt;a href=&quot;http://twitter.com/#!/download/ipad&quot; rel=&quot;nofollow&quot;&gt;Twitter for iPad&lt;/a&gt;"/>
    <s v="http://pbs.twimg.com/profile_images/3691905443/d17541206d2df83dd49f40e17076abbc_normal.jpeg"/>
    <n v="741"/>
    <n v="317"/>
    <n v="-18000"/>
    <s v="http://twitter.com/CarolCampbell4/statuses/436135177580843009"/>
    <s v="{&quot;symbols&quot;:[],&quot;urls&quot;:[],&quot;hashtags&quot;:[{&quot;text&quot;:&quot;OERS14&quot;,&quot;indices&quot;:[107,114]},{&quot;text&quot;:&quot;OntEd&quot;,&quot;indices&quot;:[115,121]}],&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135177404690432,&quot;media_url_https&quot;:&quot;https://pbs.twimg.com/media/Bg12ohNCMAAhGgw.jpg&quot;,&quot;media_url&quot;:&quot;http://pbs.twimg.com/media/Bg12ohNCMAAhGgw.jpg&quot;,&quot;expanded_url&quot;:&quot;http://twitter.com/CarolCampbell4/status/436135177580843009/photo/1&quot;,&quot;indices&quot;:[122,144],&quot;id_str&quot;:&quot;436135177404690432&quot;,&quot;type&quot;:&quot;photo&quot;,&quot;display_url&quot;:&quot;pic.twitter.com/Pvv6Dl3TOc&quot;,&quot;url&quot;:&quot;http://t.co/Pvv6Dl3TOc&quot;}],&quot;user_mentions&quot;:[]}"/>
    <s v="Min"/>
    <e v="#VALUE!"/>
    <s v="Minister Sandals &quot;research has play"/>
    <n v="1"/>
    <x v="96"/>
  </r>
  <r>
    <n v="631"/>
    <s v="436222308483465216"/>
    <s v="RogerKClarke"/>
    <x v="97"/>
    <s v="Wed Feb 19 19:34:37 +0000 2014"/>
    <d v="2014-02-19T19:34:37"/>
    <m/>
    <s v="en"/>
    <m/>
    <m/>
    <n v="420403872"/>
    <m/>
    <s v="&lt;a href=&quot;http://www.twitter.com&quot; rel=&quot;nofollow&quot;&gt;Twitter for BlackBerry&lt;/a&gt;"/>
    <s v="http://pbs.twimg.com/profile_images/1655612135/roger_clarkeTWEET_normal.jpg"/>
    <n v="231"/>
    <n v="247"/>
    <n v="-18000"/>
    <s v="http://twitter.com/RogerKClarke/statuses/436222308483465216"/>
    <s v="{&quot;symbols&quot;:[],&quot;urls&quot;:[],&quot;hashtags&quot;:[{&quot;text&quot;:&quot;OERS14&quot;,&quot;indices&quot;:[106,113]}],&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222308282146816,&quot;media_url_https&quot;:&quot;https://pbs.twimg.com/media/Bg3F4NBCIAAr7TT.jpg&quot;,&quot;media_url&quot;:&quot;http://pbs.twimg.com/media/Bg3F4NBCIAAr7TT.jpg&quot;,&quot;expanded_url&quot;:&quot;http://twitter.com/RogerKClarke/status/436222308483465216/photo/1&quot;,&quot;indices&quot;:[114,136],&quot;id_str&quot;:&quot;436222308282146816&quot;,&quot;type&quot;:&quot;photo&quot;,&quot;display_url&quot;:&quot;pic.twitter.com/7Clc88HQrj&quot;,&quot;url&quot;:&quot;http://t.co/7Clc88HQrj&quot;}],&quot;user_mentions&quot;:[]}"/>
    <s v="Mom"/>
    <e v="#VALUE!"/>
    <s v="Moment of Pride - Eganville DPS and"/>
    <n v="1"/>
    <x v="97"/>
  </r>
  <r>
    <n v="180"/>
    <s v="436135879480840192"/>
    <s v="Terrentius"/>
    <x v="98"/>
    <s v="Wed Feb 19 13:51:11 +0000 2014"/>
    <d v="2014-02-19T13:51:11"/>
    <m/>
    <s v="en"/>
    <m/>
    <m/>
    <n v="115691862"/>
    <m/>
    <s v="&lt;a href=&quot;http://twitter.com/#!/download/ipad&quot; rel=&quot;nofollow&quot;&gt;Twitter for iPad&lt;/a&gt;"/>
    <s v="http://pbs.twimg.com/profile_images/705755052/IMG_0259-1_normal.jpg"/>
    <n v="58"/>
    <n v="118"/>
    <n v="-18000"/>
    <s v="http://twitter.com/Terrentius/statuses/436135879480840192"/>
    <s v="{&quot;symbols&quot;:[],&quot;urls&quot;:[],&quot;hashtags&quot;:[{&quot;text&quot;:&quot;OERS14&quot;,&quot;indices&quot;:[104,111]}],&quot;user_mentions&quot;:[]}"/>
    <s v="New"/>
    <e v="#VALUE!"/>
    <s v="New collaboration platform being in"/>
    <n v="1"/>
    <x v="98"/>
  </r>
  <r>
    <n v="284"/>
    <s v="436145845734363136"/>
    <s v="OhMissAcosta"/>
    <x v="99"/>
    <s v="Wed Feb 19 14:30:47 +0000 2014"/>
    <d v="2014-02-19T14:30:47"/>
    <m/>
    <s v="en"/>
    <m/>
    <m/>
    <n v="317175652"/>
    <m/>
    <s v="web"/>
    <s v="http://pbs.twimg.com/profile_images/2288215422/hpsgpfs8m7eeqnaprzjq_normal.jpeg"/>
    <n v="124"/>
    <n v="250"/>
    <n v="-18000"/>
    <s v="http://twitter.com/OhMissAcosta/statuses/436145845734363136"/>
    <s v="{&quot;symbols&quot;:[],&quot;urls&quot;:[{&quot;expanded_url&quot;:&quot;http://www.oecd.org/pisa/pisaproducts/pisainfocus/PISA-in-Focus-N36-(eng)-FINAL.pdf&quot;,&quot;indices&quot;:[87,109],&quot;display_url&quot;:&quot;oecd.org/pisa/pisaprodu\u2026&quot;,&quot;url&quot;:&quot;http://t.co/a3YCvb1d2V&quot;}],&quot;hashtags&quot;:[{&quot;text&quot;:&quot;OERS14&quot;,&quot;indices&quot;:[110,117]}],&quot;user_mentions&quot;:[]}"/>
    <s v="New"/>
    <e v="#VALUE!"/>
    <s v="New PISA report showing how parents"/>
    <n v="1"/>
    <x v="99"/>
  </r>
  <r>
    <n v="1291"/>
    <s v="436581814589599744"/>
    <s v="OhMissAcosta"/>
    <x v="100"/>
    <s v="Thu Feb 20 19:23:10 +0000 2014"/>
    <d v="2014-02-20T19:23:10"/>
    <m/>
    <s v="en"/>
    <m/>
    <m/>
    <n v="317175652"/>
    <m/>
    <s v="web"/>
    <s v="http://pbs.twimg.com/profile_images/2288215422/hpsgpfs8m7eeqnaprzjq_normal.jpeg"/>
    <n v="133"/>
    <n v="258"/>
    <n v="-18000"/>
    <s v="http://twitter.com/OhMissAcosta/statuses/436581814589599744"/>
    <s v="{&quot;symbols&quot;:[],&quot;urls&quot;:[{&quot;expanded_url&quot;:&quot;http://research-repository.st-andrews.ac.uk/bitstream/10023/3518/1/What_Counts_as_Good_Evidence_published_version.pdf&quot;,&quot;indices&quot;:[53,75],&quot;display_url&quot;:&quot;research-repository.st-andrews.ac.uk/bitstream/1002\u2026&quot;,&quot;url&quot;:&quot;http://t.co/ZpE5TZ3Vkf&quot;}],&quot;hashtags&quot;:[{&quot;text&quot;:&quot;OERS14&quot;,&quot;indices&quot;:[76,83]}],&quot;user_mentions&quot;:[]}"/>
    <s v="Nut"/>
    <e v="#VALUE!"/>
    <s v="Nutley et al (2013) &quot;What counts as"/>
    <n v="1"/>
    <x v="100"/>
  </r>
  <r>
    <n v="1293"/>
    <s v="436582697331212288"/>
    <s v="OhMissAcosta"/>
    <x v="101"/>
    <s v="Thu Feb 20 19:26:41 +0000 2014"/>
    <d v="2014-02-20T19:26:41"/>
    <m/>
    <s v="en"/>
    <m/>
    <m/>
    <n v="317175652"/>
    <m/>
    <s v="web"/>
    <s v="http://pbs.twimg.com/profile_images/2288215422/hpsgpfs8m7eeqnaprzjq_normal.jpeg"/>
    <n v="133"/>
    <n v="258"/>
    <n v="-18000"/>
    <s v="http://twitter.com/OhMissAcosta/statuses/436582697331212288"/>
    <s v="{&quot;symbols&quot;:[],&quot;urls&quot;:[],&quot;hashtags&quot;:[{&quot;text&quot;:&quot;OERS14&quot;,&quot;indices&quot;:[87,94]}],&quot;media&quot;:[{&quot;sizes&quot;:{&quot;small&quot;:{&quot;w&quot;:340,&quot;resize&quot;:&quot;fit&quot;,&quot;h&quot;:248},&quot;thumb&quot;:{&quot;w&quot;:150,&quot;resize&quot;:&quot;crop&quot;,&quot;h&quot;:150},&quot;large&quot;:{&quot;w&quot;:877,&quot;resize&quot;:&quot;fit&quot;,&quot;h&quot;:640},&quot;medium&quot;:{&quot;w&quot;:600,&quot;resize&quot;:&quot;fit&quot;,&quot;h&quot;:438}},&quot;id&quot;:436582697339600896,&quot;media_url_https&quot;:&quot;https://pbs.twimg.com/media/Bg8Npm4CQAARkzU.png&quot;,&quot;media_url&quot;:&quot;http://pbs.twimg.com/media/Bg8Npm4CQAARkzU.png&quot;,&quot;expanded_url&quot;:&quot;http://twitter.com/OhMissAcosta/status/436582697331212288/photo/1&quot;,&quot;indices&quot;:[95,117],&quot;id_str&quot;:&quot;436582697339600896&quot;,&quot;type&quot;:&quot;photo&quot;,&quot;display_url&quot;:&quot;pic.twitter.com/PaNMSEbCQi&quot;,&quot;url&quot;:&quot;http://t.co/PaNMSEbCQi&quot;}],&quot;user_mentions&quot;:[]}"/>
    <s v="Nut"/>
    <e v="#VALUE!"/>
    <s v="Nutley et al (2013) Matrix of evide"/>
    <n v="1"/>
    <x v="101"/>
  </r>
  <r>
    <n v="852"/>
    <s v="436297632471076864"/>
    <s v="abbaspeaks"/>
    <x v="102"/>
    <s v="Thu Feb 20 00:33:56 +0000 2014"/>
    <d v="2014-02-20T00:33:56"/>
    <s v="loc: 43.7116069,-79.27958876"/>
    <s v="en"/>
    <m/>
    <m/>
    <n v="203543496"/>
    <m/>
    <s v="&lt;a href=&quot;http://foursquare.com&quot; rel=&quot;nofollow&quot;&gt;foursquare&lt;/a&gt;"/>
    <s v="http://pbs.twimg.com/profile_images/420650358310838272/SYeVCvzi_normal.jpeg"/>
    <n v="392"/>
    <n v="539"/>
    <n v="-28800"/>
    <s v="http://twitter.com/abbaspeaks/statuses/436297632471076864"/>
    <s v="{&quot;symbols&quot;:[],&quot;urls&quot;:[{&quot;expanded_url&quot;:&quot;http://4sq.com/1gXqudM&quot;,&quot;indices&quot;:[83,105],&quot;display_url&quot;:&quot;4sq.com/1gXqudM&quot;,&quot;url&quot;:&quot;http://t.co/26dARb9jaP&quot;}],&quot;hashtags&quot;:[{&quot;text&quot;:&quot;OERS14&quot;,&quot;indices&quot;:[49,56]}],&quot;user_mentions&quot;:[]}"/>
    <s v="Off"/>
    <e v="#VALUE!"/>
    <s v="Off to pick up LA wifey..after an a"/>
    <n v="1"/>
    <x v="102"/>
  </r>
  <r>
    <n v="1"/>
    <s v="433240138630852608"/>
    <s v="abbaspeaks"/>
    <x v="103"/>
    <s v="Tue Feb 11 14:04:32 +0000 2014"/>
    <d v="2014-02-11T14:04:32"/>
    <s v="loc: 43.6508236,-79.38137019"/>
    <s v="en"/>
    <m/>
    <m/>
    <n v="203543496"/>
    <m/>
    <s v="&lt;a href=&quot;http://foursquare.com&quot; rel=&quot;nofollow&quot;&gt;foursquare&lt;/a&gt;"/>
    <s v="http://pbs.twimg.com/profile_images/420650358310838272/SYeVCvzi_normal.jpeg"/>
    <n v="389"/>
    <n v="531"/>
    <n v="-28800"/>
    <s v="http://twitter.com/abbaspeaks/statuses/433240138630852608"/>
    <s v="{&quot;symbols&quot;:[],&quot;urls&quot;:[{&quot;expanded_url&quot;:&quot;http://4sq.com/1fWpdl5&quot;,&quot;indices&quot;:[115,137],&quot;display_url&quot;:&quot;4sq.com/1fWpdl5&quot;,&quot;url&quot;:&quot;http://t.co/Su9nq3WV6y&quot;}],&quot;hashtags&quot;:[{&quot;text&quot;:&quot;OERS14&quot;,&quot;indices&quot;:[12,19]}],&quot;user_mentions&quot;:[]}"/>
    <s v="One"/>
    <e v="#VALUE!"/>
    <s v="One week to #OERS14 .. Back in conf"/>
    <n v="1"/>
    <x v="103"/>
  </r>
  <r>
    <n v="376"/>
    <s v="436156233448312832"/>
    <s v="OhMissAcosta"/>
    <x v="104"/>
    <s v="Wed Feb 19 15:12:04 +0000 2014"/>
    <d v="2014-02-19T15:12:04"/>
    <m/>
    <s v="en"/>
    <m/>
    <m/>
    <n v="317175652"/>
    <m/>
    <s v="web"/>
    <s v="http://pbs.twimg.com/profile_images/2288215422/hpsgpfs8m7eeqnaprzjq_normal.jpeg"/>
    <n v="125"/>
    <n v="250"/>
    <n v="-18000"/>
    <s v="http://twitter.com/OhMissAcosta/statuses/436156233448312832"/>
    <s v="{&quot;symbols&quot;:[],&quot;urls&quot;:[{&quot;expanded_url&quot;:&quot;http://www.oecd.org/edu/school/programmeforinternationalstudentassessmentpisa/pisa-letsreadthemastorytheparentfactorineducation.htm&quot;,&quot;indices&quot;:[104,126],&quot;display_url&quot;:&quot;oecd.org/edu/school/pro\u2026&quot;,&quot;url&quot;:&quot;http://t.co/0fCW14LYLQ&quot;}],&quot;hashtags&quot;:[{&quot;text&quot;:&quot;OERS14&quot;,&quot;indices&quot;:[129,136]}],&quot;user_mentions&quot;:[]}"/>
    <s v="PIS"/>
    <e v="#VALUE!"/>
    <s v="PISA &quot;Let's Read Them a Story&quot;: How"/>
    <n v="1"/>
    <x v="104"/>
  </r>
  <r>
    <n v="277"/>
    <s v="436145358847344640"/>
    <s v="ResearchChat"/>
    <x v="105"/>
    <s v="Wed Feb 19 14:28:51 +0000 2014"/>
    <d v="2014-02-19T14:28:51"/>
    <m/>
    <s v="en"/>
    <m/>
    <m/>
    <n v="30002337"/>
    <m/>
    <s v="&lt;a href=&quot;http://www.hootsuite.com&quot; rel=&quot;nofollow&quot;&gt;HootSuite&lt;/a&gt;"/>
    <s v="http://pbs.twimg.com/profile_images/146956830/Lighthouse_Lens2_normal.png"/>
    <n v="366"/>
    <n v="169"/>
    <n v="-18000"/>
    <s v="http://twitter.com/ResearchChat/statuses/436145358847344640"/>
    <s v="{&quot;symbols&quot;:[],&quot;urls&quot;:[{&quot;expanded_url&quot;:&quot;http://ow.ly/tMx0J&quot;,&quot;indices&quot;:[38,60],&quot;display_url&quot;:&quot;ow.ly/tMx0J&quot;,&quot;url&quot;:&quot;http://t.co/7bysR9LJnB&quot;}],&quot;hashtags&quot;:[{&quot;text&quot;:&quot;OERS14&quot;,&quot;indices&quot;:[61,68]},{&quot;text&quot;:&quot;ResearchChat&quot;,&quot;indices&quot;:[69,82]}],&quot;user_mentions&quot;:[]}"/>
    <s v="PIS"/>
    <e v="#VALUE!"/>
    <s v="PISA results and parental occupatio"/>
    <n v="1"/>
    <x v="105"/>
  </r>
  <r>
    <n v="853"/>
    <s v="436297809458122753"/>
    <s v="ResearchChat"/>
    <x v="106"/>
    <s v="Thu Feb 20 00:34:38 +0000 2014"/>
    <d v="2014-02-20T00:34:38"/>
    <m/>
    <s v="en"/>
    <m/>
    <m/>
    <n v="30002337"/>
    <m/>
    <s v="&lt;a href=&quot;https://mobile.twitter.com&quot; rel=&quot;nofollow&quot;&gt;Mobile Web (M5)&lt;/a&gt;"/>
    <s v="http://pbs.twimg.com/profile_images/146956830/Lighthouse_Lens2_normal.png"/>
    <n v="375"/>
    <n v="173"/>
    <n v="-18000"/>
    <s v="http://twitter.com/ResearchChat/statuses/436297809458122753"/>
    <s v="{&quot;symbols&quot;:[],&quot;urls&quot;:[{&quot;expanded_url&quot;:&quot;http://www.prodigygame.com&quot;,&quot;indices&quot;:[66,88],&quot;display_url&quot;:&quot;prodigygame.com&quot;,&quot;url&quot;:&quot;http://t.co/nnFgZH7Boz&quot;}],&quot;hashtags&quot;:[{&quot;text&quot;:&quot;OERS14&quot;,&quot;indices&quot;:[115,122]}],&quot;user_mentions&quot;:[]}"/>
    <s v="Pro"/>
    <e v="#VALUE!"/>
    <s v="Prodigy game - Math RPG built on On"/>
    <n v="1"/>
    <x v="106"/>
  </r>
  <r>
    <n v="177"/>
    <s v="436135490975039488"/>
    <s v="adrossis"/>
    <x v="107"/>
    <s v="Wed Feb 19 13:49:38 +0000 2014"/>
    <d v="2014-02-19T13:49:38"/>
    <m/>
    <s v="en"/>
    <m/>
    <m/>
    <n v="17095178"/>
    <m/>
    <s v="&lt;a href=&quot;https://about.twitter.com/products/tweetdeck&quot; rel=&quot;nofollow&quot;&gt;TweetDeck&lt;/a&gt;"/>
    <s v="http://pbs.twimg.com/profile_images/378800000573670417/df2d17a095315a2723a8c440dc790591_normal.jpeg"/>
    <n v="292"/>
    <n v="266"/>
    <n v="-18000"/>
    <s v="http://twitter.com/adrossis/statuses/436135490975039488"/>
    <s v="{&quot;symbols&quot;:[],&quot;urls&quot;:[{&quot;expanded_url&quot;:&quot;http://www.colwiz.com&quot;,&quot;indices&quot;:[11,33],&quot;display_url&quot;:&quot;colwiz.com&quot;,&quot;url&quot;:&quot;http://t.co/zRDzi3btY8&quot;}],&quot;hashtags&quot;:[{&quot;text&quot;:&quot;OERS14&quot;,&quot;indices&quot;:[45,52]}],&quot;user_mentions&quot;:[{&quot;id&quot;:298888460,&quot;name&quot;:&quot;Diana Petrarca&quot;,&quot;indices&quot;:[3,9],&quot;screen_name&quot;:&quot;_DrDi&quot;,&quot;id_str&quot;:&quot;298888460&quot;}]}"/>
    <s v="RT "/>
    <n v="1"/>
    <s v="RT @_DrDi: http://t.co/zRDzi3btY8 l"/>
    <n v="1"/>
    <x v="107"/>
  </r>
  <r>
    <n v="93"/>
    <s v="435975144909963265"/>
    <s v="taniasterling"/>
    <x v="108"/>
    <s v="Wed Feb 19 03:12:29 +0000 2014"/>
    <d v="2014-02-19T03:12:29"/>
    <m/>
    <s v="en"/>
    <m/>
    <m/>
    <n v="97134757"/>
    <m/>
    <s v="&lt;a href=&quot;http://twitter.com/download/iphone&quot; rel=&quot;nofollow&quot;&gt;Twitter for iPhone&lt;/a&gt;"/>
    <s v="http://pbs.twimg.com/profile_images/3750217086/388f2b18ac44da8d783f9140c4a6c73c_normal.png"/>
    <n v="1696"/>
    <n v="913"/>
    <n v="-18000"/>
    <s v="http://twitter.com/taniasterling/statuses/435975144909963265"/>
    <s v="{&quot;symbols&quot;:[],&quot;urls&quot;:[{&quot;expanded_url&quot;:&quot;http://4sq.com/1mrzHjS&quot;,&quot;indices&quot;:[83,105],&quot;display_url&quot;:&quot;4sq.com/1mrzHjS&quot;,&quot;url&quot;:&quot;http://t.co/SbCdr28yWb&quot;}],&quot;hashtags&quot;:[{&quot;text&quot;:&quot;OERS14&quot;,&quot;indices&quot;:[16,23]}],&quot;user_mentions&quot;:[{&quot;id&quot;:203543496,&quot;name&quot;:&quot;/-\\ l i @bbas&quot;,&quot;indices&quot;:[3,14],&quot;screen_name&quot;:&quot;abbaspeaks&quot;,&quot;id_str&quot;:&quot;203543496&quot;},{&quot;id&quot;:14140913,&quot;name&quot;:&quot;Marriott Internat\u0027l&quot;,&quot;indices&quot;:[68,81],&quot;screen_name&quot;:&quot;MarriottIntl&quot;,&quot;id_str&quot;:&quot;14140913&quot;}]}"/>
    <s v="RT "/>
    <n v="1"/>
    <s v="RT @abbaspeaks: #OERS14 (@ Toronto "/>
    <n v="1"/>
    <x v="3"/>
  </r>
  <r>
    <n v="729"/>
    <s v="436261656055009282"/>
    <s v="O3atORION"/>
    <x v="109"/>
    <s v="Wed Feb 19 22:10:58 +0000 2014"/>
    <d v="2014-02-19T22:10:58"/>
    <m/>
    <s v="en"/>
    <m/>
    <m/>
    <n v="40576448"/>
    <m/>
    <s v="&lt;a href=&quot;https://about.twitter.com/products/tweetdeck&quot; rel=&quot;nofollow&quot;&gt;TweetDeck&lt;/a&gt;"/>
    <s v="http://pbs.twimg.com/profile_images/2631441533/dd0ebcbc33a90ccdddc419f43d06c8f4_normal.jpeg"/>
    <n v="809"/>
    <n v="1460"/>
    <n v="-18000"/>
    <s v="http://twitter.com/O3atORION/statuses/436261656055009282"/>
    <s v="{&quot;symbols&quot;:[],&quot;urls&quot;:[{&quot;expanded_url&quot;:&quot;http://www.orion.on.ca/2014-leadership-award-form/&quot;,&quot;indices&quot;:[139,140],&quot;display_url&quot;:&quot;orion.on.ca/2014-leadershi\u2026&quot;,&quot;url&quot;:&quot;http://t.co/F9Xoz2aPw8&quot;}],&quot;hashtags&quot;:[{&quot;text&quot;:&quot;OERS14&quot;,&quot;indices&quot;:[34,41]}],&quot;user_mentions&quot;:[{&quot;id&quot;:203543496,&quot;name&quot;:&quot;/-\\ l i @bbas&quot;,&quot;indices&quot;:[3,14],&quot;screen_name&quot;:&quot;abbaspeaks&quot;,&quot;id_str&quot;:&quot;203543496&quot;},{&quot;id&quot;:114833112,&quot;name&quot;:&quot;ORION&quot;,&quot;indices&quot;:[99,112],&quot;screen_name&quot;:&quot;ORIONNetwork&quot;,&quot;id_str&quot;:&quot;114833112&quot;}]}"/>
    <s v="RT "/>
    <n v="1"/>
    <s v="RT @abbaspeaks: A shoutout to the #"/>
    <n v="1"/>
    <x v="108"/>
  </r>
  <r>
    <n v="15"/>
    <s v="435758730752176128"/>
    <s v="ShastaCH"/>
    <x v="110"/>
    <s v="Tue Feb 18 12:52:32 +0000 2014"/>
    <d v="2014-02-18T12:52:32"/>
    <m/>
    <s v="en"/>
    <m/>
    <m/>
    <n v="129585627"/>
    <m/>
    <s v="&lt;a href=&quot;http://twitter.com/download/iphone&quot; rel=&quot;nofollow&quot;&gt;Twitter for iPhone&lt;/a&gt;"/>
    <s v="http://pbs.twimg.com/profile_images/2272274611/5wd7gucvwq2weh35c02q_normal.jpeg"/>
    <n v="149"/>
    <n v="97"/>
    <n v="-21600"/>
    <s v="http://twitter.com/ShastaCH/statuses/435758730752176128"/>
    <s v="{&quot;symbols&quot;:[],&quot;urls&quot;:[{&quot;expanded_url&quot;:&quot;http://4sq.com/1fWpdl5&quot;,&quot;indices&quot;:[139,140],&quot;display_url&quot;:&quot;4sq.com/1fWpdl5&quot;,&quot;url&quot;:&quot;http://t.co/Su9nq3WV6y&quot;}],&quot;hashtags&quot;:[{&quot;text&quot;:&quot;OERS14&quot;,&quot;indices&quot;:[28,35]}],&quot;user_mentions&quot;:[{&quot;id&quot;:203543496,&quot;name&quot;:&quot;/-\\ l i @bbas&quot;,&quot;indices&quot;:[3,14],&quot;screen_name&quot;:&quot;abbaspeaks&quot;,&quot;id_str&quot;:&quot;203543496&quot;}]}"/>
    <s v="RT "/>
    <n v="1"/>
    <s v="RT @abbaspeaks: One week to #OERS14"/>
    <n v="1"/>
    <x v="109"/>
  </r>
  <r>
    <n v="861"/>
    <s v="436299925224042497"/>
    <s v="DrKatinaPollock"/>
    <x v="111"/>
    <s v="Thu Feb 20 00:43:02 +0000 2014"/>
    <d v="2014-02-20T00:43:02"/>
    <m/>
    <s v="en"/>
    <m/>
    <m/>
    <n v="636460073"/>
    <m/>
    <s v="&lt;a href=&quot;http://twitter.com/download/iphone&quot; rel=&quot;nofollow&quot;&gt;Twitter for iPhone&lt;/a&gt;"/>
    <s v="http://pbs.twimg.com/profile_images/378800000769246947/3a548e76741de390217e1421e5ba48af_normal.jpeg"/>
    <n v="152"/>
    <n v="299"/>
    <n v="-18000"/>
    <s v="http://twitter.com/DrKatinaPollock/statuses/436299925224042497"/>
    <s v="{&quot;symbols&quot;:[],&quot;urls&quot;:[],&quot;hashtags&quot;:[{&quot;text&quot;:&quot;oers14&quot;,&quot;indices&quot;:[94,101]}],&quot;media&quot;:[{&quot;sizes&quot;:{&quot;small&quot;:{&quot;w&quot;:339,&quot;resize&quot;:&quot;fit&quot;,&quot;h&quot;:453},&quot;thumb&quot;:{&quot;w&quot;:150,&quot;resize&quot;:&quot;crop&quot;,&quot;h&quot;:150},&quot;large&quot;:{&quot;w&quot;:426,&quot;resize&quot;:&quot;fit&quot;,&quot;h&quot;:568},&quot;medium&quot;:{&quot;w&quot;:426,&quot;resize&quot;:&quot;fit&quot;,&quot;h&quot;:568}},&quot;id&quot;:436230028079017984,&quot;media_url_https&quot;:&quot;https://pbs.twimg.com/media/Bg3M5jgCMAAqZ4z.jpg&quot;,&quot;media_url&quot;:&quot;http://pbs.twimg.com/media/Bg3M5jgCMAAqZ4z.jpg&quot;,&quot;expanded_url&quot;:&quot;http://twitter.com/ACooperKMb/status/436230028225810432/photo/1&quot;,&quot;indices&quot;:[139,140],&quot;id_str&quot;:&quot;436230028079017984&quot;,&quot;type&quot;:&quot;photo&quot;,&quot;display_url&quot;:&quot;pic.twitter.com/1yzvbTyoB3&quot;,&quot;url&quot;:&quot;http://t.co/1yzvbTyoB3&quot;}],&quot;user_mentions&quot;:[{&quot;id&quot;:67037243,&quot;name&quot;:&quot;Amanda Cooper&quot;,&quot;indices&quot;:[3,14],&quot;screen_name&quot;:&quot;ACooperKMb&quot;,&quot;id_str&quot;:&quot;67037243&quot;}]}"/>
    <s v="RT "/>
    <n v="1"/>
    <s v="RT @ACooperKMb: Artists commissione"/>
    <n v="1"/>
    <x v="110"/>
  </r>
  <r>
    <n v="647"/>
    <s v="436231677086429184"/>
    <s v="O3atORION"/>
    <x v="111"/>
    <s v="Wed Feb 19 20:11:51 +0000 2014"/>
    <d v="2014-02-19T20:11:51"/>
    <m/>
    <s v="en"/>
    <m/>
    <m/>
    <n v="40576448"/>
    <m/>
    <s v="&lt;a href=&quot;https://about.twitter.com/products/tweetdeck&quot; rel=&quot;nofollow&quot;&gt;TweetDeck&lt;/a&gt;"/>
    <s v="http://pbs.twimg.com/profile_images/2631441533/dd0ebcbc33a90ccdddc419f43d06c8f4_normal.jpeg"/>
    <n v="809"/>
    <n v="1459"/>
    <n v="-18000"/>
    <s v="http://twitter.com/O3atORION/statuses/436231677086429184"/>
    <s v="{&quot;symbols&quot;:[],&quot;urls&quot;:[],&quot;hashtags&quot;:[{&quot;text&quot;:&quot;oers14&quot;,&quot;indices&quot;:[94,101]}],&quot;media&quot;:[{&quot;sizes&quot;:{&quot;small&quot;:{&quot;w&quot;:339,&quot;resize&quot;:&quot;fit&quot;,&quot;h&quot;:453},&quot;thumb&quot;:{&quot;w&quot;:150,&quot;resize&quot;:&quot;crop&quot;,&quot;h&quot;:150},&quot;large&quot;:{&quot;w&quot;:426,&quot;resize&quot;:&quot;fit&quot;,&quot;h&quot;:568},&quot;medium&quot;:{&quot;w&quot;:426,&quot;resize&quot;:&quot;fit&quot;,&quot;h&quot;:568}},&quot;id&quot;:436230028079017984,&quot;media_url_https&quot;:&quot;https://pbs.twimg.com/media/Bg3M5jgCMAAqZ4z.jpg&quot;,&quot;media_url&quot;:&quot;http://pbs.twimg.com/media/Bg3M5jgCMAAqZ4z.jpg&quot;,&quot;expanded_url&quot;:&quot;http://twitter.com/ACooperKMb/status/436230028225810432/photo/1&quot;,&quot;indices&quot;:[139,140],&quot;id_str&quot;:&quot;436230028079017984&quot;,&quot;type&quot;:&quot;photo&quot;,&quot;display_url&quot;:&quot;pic.twitter.com/1yzvbTyoB3&quot;,&quot;url&quot;:&quot;http://t.co/1yzvbTyoB3&quot;}],&quot;user_mentions&quot;:[{&quot;id&quot;:67037243,&quot;name&quot;:&quot;Amanda Cooper&quot;,&quot;indices&quot;:[3,14],&quot;screen_name&quot;:&quot;ACooperKMb&quot;,&quot;id_str&quot;:&quot;67037243&quot;}]}"/>
    <s v="RT "/>
    <n v="1"/>
    <s v="RT @ACooperKMb: Artists commissione"/>
    <n v="1"/>
    <x v="110"/>
  </r>
  <r>
    <n v="646"/>
    <s v="436231675941384192"/>
    <s v="abbaspeaks"/>
    <x v="111"/>
    <s v="Wed Feb 19 20:11:51 +0000 2014"/>
    <d v="2014-02-19T20:11:51"/>
    <m/>
    <s v="en"/>
    <m/>
    <m/>
    <n v="203543496"/>
    <m/>
    <s v="&lt;a href=&quot;https://about.twitter.com/products/tweetdeck&quot; rel=&quot;nofollow&quot;&gt;TweetDeck&lt;/a&gt;"/>
    <s v="http://pbs.twimg.com/profile_images/420650358310838272/SYeVCvzi_normal.jpeg"/>
    <n v="391"/>
    <n v="535"/>
    <n v="-28800"/>
    <s v="http://twitter.com/abbaspeaks/statuses/436231675941384192"/>
    <s v="{&quot;symbols&quot;:[],&quot;urls&quot;:[],&quot;hashtags&quot;:[{&quot;text&quot;:&quot;oers14&quot;,&quot;indices&quot;:[94,101]}],&quot;media&quot;:[{&quot;sizes&quot;:{&quot;small&quot;:{&quot;w&quot;:339,&quot;resize&quot;:&quot;fit&quot;,&quot;h&quot;:453},&quot;thumb&quot;:{&quot;w&quot;:150,&quot;resize&quot;:&quot;crop&quot;,&quot;h&quot;:150},&quot;large&quot;:{&quot;w&quot;:426,&quot;resize&quot;:&quot;fit&quot;,&quot;h&quot;:568},&quot;medium&quot;:{&quot;w&quot;:426,&quot;resize&quot;:&quot;fit&quot;,&quot;h&quot;:568}},&quot;id&quot;:436230028079017984,&quot;media_url_https&quot;:&quot;https://pbs.twimg.com/media/Bg3M5jgCMAAqZ4z.jpg&quot;,&quot;media_url&quot;:&quot;http://pbs.twimg.com/media/Bg3M5jgCMAAqZ4z.jpg&quot;,&quot;expanded_url&quot;:&quot;http://twitter.com/ACooperKMb/status/436230028225810432/photo/1&quot;,&quot;indices&quot;:[139,140],&quot;id_str&quot;:&quot;436230028079017984&quot;,&quot;type&quot;:&quot;photo&quot;,&quot;display_url&quot;:&quot;pic.twitter.com/1yzvbTyoB3&quot;,&quot;url&quot;:&quot;http://t.co/1yzvbTyoB3&quot;}],&quot;user_mentions&quot;:[{&quot;id&quot;:67037243,&quot;name&quot;:&quot;Amanda Cooper&quot;,&quot;indices&quot;:[3,14],&quot;screen_name&quot;:&quot;ACooperKMb&quot;,&quot;id_str&quot;:&quot;67037243&quot;}]}"/>
    <s v="RT "/>
    <n v="1"/>
    <s v="RT @ACooperKMb: Artists commissione"/>
    <n v="1"/>
    <x v="110"/>
  </r>
  <r>
    <n v="935"/>
    <s v="436341522901237760"/>
    <s v="CarolCampbell4"/>
    <x v="112"/>
    <s v="Thu Feb 20 03:28:20 +0000 2014"/>
    <d v="2014-02-20T03:28:20"/>
    <m/>
    <s v="en"/>
    <m/>
    <m/>
    <n v="300645437"/>
    <m/>
    <s v="&lt;a href=&quot;http://twitter.com/#!/download/ipad&quot; rel=&quot;nofollow&quot;&gt;Twitter for iPad&lt;/a&gt;"/>
    <s v="http://pbs.twimg.com/profile_images/3691905443/d17541206d2df83dd49f40e17076abbc_normal.jpeg"/>
    <n v="748"/>
    <n v="318"/>
    <n v="-18000"/>
    <s v="http://twitter.com/CarolCampbell4/statuses/436341522901237760"/>
    <s v="{&quot;symbols&quot;:[],&quot;urls&quot;:[],&quot;hashtags&quot;:[{&quot;text&quot;:&quot;OERS14&quot;,&quot;indices&quot;:[98,105]}],&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media_url&quot;:&quot;http://pbs.twimg.com/media/Bg2W_olIgAATmym.jpg&quot;,&quot;type&quot;:&quot;photo&quot;,&quot;display_url&quot;:&quot;pic.twitter.com/YigaizwuSP&quot;,&quot;url&quot;:&quot;http://t.co/YigaizwuSP&quot;,&quot;id&quot;:436170758893895680,&quot;media_url_https&quot;:&quot;https://pbs.twimg.com/media/Bg2W_olIgAATmym.jpg&quot;,&quot;expanded_url&quot;:&quot;http://twitter.com/KNAER_RECRAE/status/436170759422345216/photo/1&quot;,&quot;source_status_id_str&quot;:&quot;436170759422345216&quot;,&quot;indices&quot;:[106,128],&quot;source_status_id&quot;:436170759422345216,&quot;id_str&quot;:&quot;436170758893895680&quot;}],&quot;user_mentions&quot;:[{&quot;id&quot;:67037243,&quot;name&quot;:&quot;Amanda Cooper&quot;,&quot;indices&quot;:[3,14],&quot;screen_name&quot;:&quot;ACooperKMb&quot;,&quot;id_str&quot;:&quot;67037243&quot;},{&quot;id&quot;:1020257364,&quot;name&quot;:&quot;KNAER-RECRAE&quot;,&quot;indices&quot;:[28,41],&quot;screen_name&quot;:&quot;KNAER_RECRAE&quot;,&quot;id_str&quot;:&quot;1020257364&quot;},{&quot;id&quot;:636460073,&quot;name&quot;:&quot;Katina Pollock&quot;,&quot;indices&quot;:[42,58],&quot;screen_name&quot;:&quot;DrKatinaPollock&quot;,&quot;id_str&quot;:&quot;636460073&quot;},{&quot;id&quot;:300645437,&quot;name&quot;:&quot;Carol Campbell&quot;,&quot;indices&quot;:[59,74],&quot;screen_name&quot;:&quot;CarolCampbell4&quot;,&quot;id_str&quot;:&quot;300645437&quot;},{&quot;id&quot;:68163264,&quot;name&quot;:&quot;Western - Fac of Ed&quot;,&quot;indices&quot;:[75,87],&quot;screen_name&quot;:&quot;westernuEdu&quot;,&quot;id_str&quot;:&quot;68163264&quot;},{&quot;id&quot;:120129298,&quot;name&quot;:&quot;OISE News&quot;,&quot;indices&quot;:[88,97],&quot;screen_name&quot;:&quot;OISENews&quot;,&quot;id_str&quot;:&quot;120129298&quot;}]}"/>
    <s v="RT "/>
    <n v="1"/>
    <s v="RT @ACooperKMb: Great Work! @KNAER_"/>
    <n v="1"/>
    <x v="71"/>
  </r>
  <r>
    <n v="793"/>
    <s v="436286861426688001"/>
    <s v="OISENews"/>
    <x v="112"/>
    <s v="Wed Feb 19 23:51:08 +0000 2014"/>
    <d v="2014-02-19T23:51:08"/>
    <m/>
    <s v="en"/>
    <m/>
    <m/>
    <n v="120129298"/>
    <m/>
    <s v="&lt;a href=&quot;http://twitter.com/download/android&quot; rel=&quot;nofollow&quot;&gt;Twitter for Android&lt;/a&gt;"/>
    <s v="http://pbs.twimg.com/profile_images/378800000483716901/60cd288ab1fab8f218956809a7735be6_normal.jpeg"/>
    <n v="3678"/>
    <n v="1403"/>
    <n v="-18000"/>
    <s v="http://twitter.com/OISENews/statuses/436286861426688001"/>
    <s v="{&quot;symbols&quot;:[],&quot;urls&quot;:[],&quot;hashtags&quot;:[{&quot;text&quot;:&quot;OERS14&quot;,&quot;indices&quot;:[98,105]}],&quot;media&quot;:[{&quot;sizes&quot;:{&quot;thumb&quot;:{&quot;w&quot;:150,&quot;resize&quot;:&quot;crop&quot;,&quot;h&quot;:150},&quot;small&quot;:{&quot;w&quot;:340,&quot;resize&quot;:&quot;fit&quot;,&quot;h&quot;:191},&quot;large&quot;:{&quot;w&quot;:1024,&quot;resize&quot;:&quot;fit&quot;,&quot;h&quot;:576},&quot;medium&quot;:{&quot;w&quot;:600,&quot;resize&quot;:&quot;fit&quot;,&quot;h&quot;:338}},&quot;media_url&quot;:&quot;http://pbs.twimg.com/media/Bg2W_olIgAATmym.jpg&quot;,&quot;type&quot;:&quot;photo&quot;,&quot;display_url&quot;:&quot;pic.twitter.com/YigaizwuSP&quot;,&quot;url&quot;:&quot;http://t.co/YigaizwuSP&quot;,&quot;id&quot;:436170758893895680,&quot;media_url_https&quot;:&quot;https://pbs.twimg.com/media/Bg2W_olIgAATmym.jpg&quot;,&quot;expanded_url&quot;:&quot;http://twitter.com/KNAER_RECRAE/status/436170759422345216/photo/1&quot;,&quot;source_status_id_str&quot;:&quot;436170759422345216&quot;,&quot;indices&quot;:[106,128],&quot;source_status_id&quot;:436170759422345216,&quot;id_str&quot;:&quot;436170758893895680&quot;}],&quot;user_mentions&quot;:[{&quot;id&quot;:67037243,&quot;name&quot;:&quot;Amanda Cooper&quot;,&quot;indices&quot;:[3,14],&quot;screen_name&quot;:&quot;ACooperKMb&quot;,&quot;id_str&quot;:&quot;67037243&quot;},{&quot;id&quot;:1020257364,&quot;name&quot;:&quot;KNAER-RECRAE&quot;,&quot;indices&quot;:[28,41],&quot;screen_name&quot;:&quot;KNAER_RECRAE&quot;,&quot;id_str&quot;:&quot;1020257364&quot;},{&quot;id&quot;:636460073,&quot;name&quot;:&quot;Katina Pollock&quot;,&quot;indices&quot;:[42,58],&quot;screen_name&quot;:&quot;DrKatinaPollock&quot;,&quot;id_str&quot;:&quot;636460073&quot;},{&quot;id&quot;:300645437,&quot;name&quot;:&quot;Carol Campbell&quot;,&quot;indices&quot;:[59,74],&quot;screen_name&quot;:&quot;CarolCampbell4&quot;,&quot;id_str&quot;:&quot;300645437&quot;},{&quot;id&quot;:68163264,&quot;name&quot;:&quot;Western - Fac of Ed&quot;,&quot;indices&quot;:[75,87],&quot;screen_name&quot;:&quot;westernuEdu&quot;,&quot;id_str&quot;:&quot;68163264&quot;},{&quot;id&quot;:120129298,&quot;name&quot;:&quot;OISE News&quot;,&quot;indices&quot;:[88,97],&quot;screen_name&quot;:&quot;OISENews&quot;,&quot;id_str&quot;:&quot;120129298&quot;}]}"/>
    <s v="RT "/>
    <n v="1"/>
    <s v="RT @ACooperKMb: Great Work! @KNAER_"/>
    <n v="1"/>
    <x v="71"/>
  </r>
  <r>
    <n v="484"/>
    <s v="436173360427302913"/>
    <s v="O3atORION"/>
    <x v="112"/>
    <s v="Wed Feb 19 16:20:07 +0000 2014"/>
    <d v="2014-02-19T16:20:07"/>
    <m/>
    <s v="en"/>
    <m/>
    <m/>
    <n v="40576448"/>
    <m/>
    <s v="&lt;a href=&quot;https://about.twitter.com/products/tweetdeck&quot; rel=&quot;nofollow&quot;&gt;TweetDeck&lt;/a&gt;"/>
    <s v="http://pbs.twimg.com/profile_images/2631441533/dd0ebcbc33a90ccdddc419f43d06c8f4_normal.jpeg"/>
    <n v="806"/>
    <n v="1456"/>
    <n v="-18000"/>
    <s v="http://twitter.com/O3atORION/statuses/436173360427302913"/>
    <s v="{&quot;symbols&quot;:[],&quot;urls&quot;:[],&quot;hashtags&quot;:[{&quot;text&quot;:&quot;OERS14&quot;,&quot;indices&quot;:[98,105]}],&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media_url&quot;:&quot;http://pbs.twimg.com/media/Bg2W_olIgAATmym.jpg&quot;,&quot;type&quot;:&quot;photo&quot;,&quot;display_url&quot;:&quot;pic.twitter.com/YigaizwuSP&quot;,&quot;url&quot;:&quot;http://t.co/YigaizwuSP&quot;,&quot;id&quot;:436170758893895680,&quot;media_url_https&quot;:&quot;https://pbs.twimg.com/media/Bg2W_olIgAATmym.jpg&quot;,&quot;expanded_url&quot;:&quot;http://twitter.com/KNAER_RECRAE/status/436170759422345216/photo/1&quot;,&quot;source_status_id_str&quot;:&quot;436170759422345216&quot;,&quot;indices&quot;:[106,128],&quot;source_status_id&quot;:436170759422345216,&quot;id_str&quot;:&quot;436170758893895680&quot;}],&quot;user_mentions&quot;:[{&quot;id&quot;:67037243,&quot;name&quot;:&quot;Amanda Cooper&quot;,&quot;indices&quot;:[3,14],&quot;screen_name&quot;:&quot;ACooperKMb&quot;,&quot;id_str&quot;:&quot;67037243&quot;},{&quot;id&quot;:1020257364,&quot;name&quot;:&quot;KNAER-RECRAE&quot;,&quot;indices&quot;:[28,41],&quot;screen_name&quot;:&quot;KNAER_RECRAE&quot;,&quot;id_str&quot;:&quot;1020257364&quot;},{&quot;id&quot;:636460073,&quot;name&quot;:&quot;Katina Pollock&quot;,&quot;indices&quot;:[42,58],&quot;screen_name&quot;:&quot;DrKatinaPollock&quot;,&quot;id_str&quot;:&quot;636460073&quot;},{&quot;id&quot;:300645437,&quot;name&quot;:&quot;Carol Campbell&quot;,&quot;indices&quot;:[59,74],&quot;screen_name&quot;:&quot;CarolCampbell4&quot;,&quot;id_str&quot;:&quot;300645437&quot;},{&quot;id&quot;:68163264,&quot;name&quot;:&quot;Western - Fac of Ed&quot;,&quot;indices&quot;:[75,87],&quot;screen_name&quot;:&quot;westernuEdu&quot;,&quot;id_str&quot;:&quot;68163264&quot;},{&quot;id&quot;:120129298,&quot;name&quot;:&quot;OISE News&quot;,&quot;indices&quot;:[88,97],&quot;screen_name&quot;:&quot;OISENews&quot;,&quot;id_str&quot;:&quot;120129298&quot;}]}"/>
    <s v="RT "/>
    <n v="1"/>
    <s v="RT @ACooperKMb: Great Work! @KNAER_"/>
    <n v="1"/>
    <x v="71"/>
  </r>
  <r>
    <n v="479"/>
    <s v="436172944947961856"/>
    <s v="KNAER_RECRAE"/>
    <x v="112"/>
    <s v="Wed Feb 19 16:18:28 +0000 2014"/>
    <d v="2014-02-19T16:18:28"/>
    <m/>
    <s v="en"/>
    <m/>
    <m/>
    <n v="1020257364"/>
    <m/>
    <s v="&lt;a href=&quot;http://twitter.com/download/android&quot; rel=&quot;nofollow&quot;&gt;Twitter for Android&lt;/a&gt;"/>
    <s v="http://pbs.twimg.com/profile_images/2991816416/bfc82e11ecb1ae7933cf18dab2e03eb9_normal.png"/>
    <n v="204"/>
    <n v="266"/>
    <n v="-18000"/>
    <s v="http://twitter.com/KNAER_RECRAE/statuses/436172944947961856"/>
    <s v="{&quot;symbols&quot;:[],&quot;urls&quot;:[],&quot;hashtags&quot;:[{&quot;text&quot;:&quot;OERS14&quot;,&quot;indices&quot;:[98,105]}],&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media_url&quot;:&quot;http://pbs.twimg.com/media/Bg2W_olIgAATmym.jpg&quot;,&quot;type&quot;:&quot;photo&quot;,&quot;display_url&quot;:&quot;pic.twitter.com/YigaizwuSP&quot;,&quot;url&quot;:&quot;http://t.co/YigaizwuSP&quot;,&quot;id&quot;:436170758893895680,&quot;media_url_https&quot;:&quot;https://pbs.twimg.com/media/Bg2W_olIgAATmym.jpg&quot;,&quot;expanded_url&quot;:&quot;http://twitter.com/KNAER_RECRAE/status/436170759422345216/photo/1&quot;,&quot;source_status_id_str&quot;:&quot;436170759422345216&quot;,&quot;indices&quot;:[106,128],&quot;source_status_id&quot;:436170759422345216,&quot;id_str&quot;:&quot;436170758893895680&quot;}],&quot;user_mentions&quot;:[{&quot;id&quot;:67037243,&quot;name&quot;:&quot;Amanda Cooper&quot;,&quot;indices&quot;:[3,14],&quot;screen_name&quot;:&quot;ACooperKMb&quot;,&quot;id_str&quot;:&quot;67037243&quot;},{&quot;id&quot;:1020257364,&quot;name&quot;:&quot;KNAER-RECRAE&quot;,&quot;indices&quot;:[28,41],&quot;screen_name&quot;:&quot;KNAER_RECRAE&quot;,&quot;id_str&quot;:&quot;1020257364&quot;},{&quot;id&quot;:636460073,&quot;name&quot;:&quot;Katina Pollock&quot;,&quot;indices&quot;:[42,58],&quot;screen_name&quot;:&quot;DrKatinaPollock&quot;,&quot;id_str&quot;:&quot;636460073&quot;},{&quot;id&quot;:300645437,&quot;name&quot;:&quot;Carol Campbell&quot;,&quot;indices&quot;:[59,74],&quot;screen_name&quot;:&quot;CarolCampbell4&quot;,&quot;id_str&quot;:&quot;300645437&quot;},{&quot;id&quot;:68163264,&quot;name&quot;:&quot;Western - Fac of Ed&quot;,&quot;indices&quot;:[75,87],&quot;screen_name&quot;:&quot;westernuEdu&quot;,&quot;id_str&quot;:&quot;68163264&quot;},{&quot;id&quot;:120129298,&quot;name&quot;:&quot;OISE News&quot;,&quot;indices&quot;:[88,97],&quot;screen_name&quot;:&quot;OISENews&quot;,&quot;id_str&quot;:&quot;120129298&quot;}]}"/>
    <s v="RT "/>
    <n v="1"/>
    <s v="RT @ACooperKMb: Great Work! @KNAER_"/>
    <n v="1"/>
    <x v="71"/>
  </r>
  <r>
    <n v="475"/>
    <s v="436172793060028416"/>
    <s v="adrossis"/>
    <x v="112"/>
    <s v="Wed Feb 19 16:17:52 +0000 2014"/>
    <d v="2014-02-19T16:17:52"/>
    <m/>
    <s v="en"/>
    <m/>
    <m/>
    <n v="17095178"/>
    <m/>
    <s v="&lt;a href=&quot;https://about.twitter.com/products/tweetdeck&quot; rel=&quot;nofollow&quot;&gt;TweetDeck&lt;/a&gt;"/>
    <s v="http://pbs.twimg.com/profile_images/378800000573670417/df2d17a095315a2723a8c440dc790591_normal.jpeg"/>
    <n v="299"/>
    <n v="278"/>
    <n v="-18000"/>
    <s v="http://twitter.com/adrossis/statuses/436172793060028416"/>
    <s v="{&quot;symbols&quot;:[],&quot;urls&quot;:[],&quot;hashtags&quot;:[{&quot;text&quot;:&quot;OERS14&quot;,&quot;indices&quot;:[98,105]}],&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media_url&quot;:&quot;http://pbs.twimg.com/media/Bg2W_olIgAATmym.jpg&quot;,&quot;type&quot;:&quot;photo&quot;,&quot;display_url&quot;:&quot;pic.twitter.com/YigaizwuSP&quot;,&quot;url&quot;:&quot;http://t.co/YigaizwuSP&quot;,&quot;id&quot;:436170758893895680,&quot;media_url_https&quot;:&quot;https://pbs.twimg.com/media/Bg2W_olIgAATmym.jpg&quot;,&quot;expanded_url&quot;:&quot;http://twitter.com/KNAER_RECRAE/status/436170759422345216/photo/1&quot;,&quot;source_status_id_str&quot;:&quot;436170759422345216&quot;,&quot;indices&quot;:[106,128],&quot;source_status_id&quot;:436170759422345216,&quot;id_str&quot;:&quot;436170758893895680&quot;}],&quot;user_mentions&quot;:[{&quot;id&quot;:67037243,&quot;name&quot;:&quot;Amanda Cooper&quot;,&quot;indices&quot;:[3,14],&quot;screen_name&quot;:&quot;ACooperKMb&quot;,&quot;id_str&quot;:&quot;67037243&quot;},{&quot;id&quot;:1020257364,&quot;name&quot;:&quot;KNAER-RECRAE&quot;,&quot;indices&quot;:[28,41],&quot;screen_name&quot;:&quot;KNAER_RECRAE&quot;,&quot;id_str&quot;:&quot;1020257364&quot;},{&quot;id&quot;:636460073,&quot;name&quot;:&quot;Katina Pollock&quot;,&quot;indices&quot;:[42,58],&quot;screen_name&quot;:&quot;DrKatinaPollock&quot;,&quot;id_str&quot;:&quot;636460073&quot;},{&quot;id&quot;:300645437,&quot;name&quot;:&quot;Carol Campbell&quot;,&quot;indices&quot;:[59,74],&quot;screen_name&quot;:&quot;CarolCampbell4&quot;,&quot;id_str&quot;:&quot;300645437&quot;},{&quot;id&quot;:68163264,&quot;name&quot;:&quot;Western - Fac of Ed&quot;,&quot;indices&quot;:[75,87],&quot;screen_name&quot;:&quot;westernuEdu&quot;,&quot;id_str&quot;:&quot;68163264&quot;},{&quot;id&quot;:120129298,&quot;name&quot;:&quot;OISE News&quot;,&quot;indices&quot;:[88,97],&quot;screen_name&quot;:&quot;OISENews&quot;,&quot;id_str&quot;:&quot;120129298&quot;}]}"/>
    <s v="RT "/>
    <n v="1"/>
    <s v="RT @ACooperKMb: Great Work! @KNAER_"/>
    <n v="1"/>
    <x v="71"/>
  </r>
  <r>
    <n v="1302"/>
    <s v="436594290882396160"/>
    <s v="annemariepetras"/>
    <x v="113"/>
    <s v="Thu Feb 20 20:12:45 +0000 2014"/>
    <d v="2014-02-20T20:12:45"/>
    <m/>
    <s v="en"/>
    <m/>
    <m/>
    <n v="1175598865"/>
    <m/>
    <s v="&lt;a href=&quot;http://twitter.com/download/iphone&quot; rel=&quot;nofollow&quot;&gt;Twitter for iPhone&lt;/a&gt;"/>
    <s v="http://pbs.twimg.com/profile_images/3494629493/e3c6bbe439edae00e31f6a24695a8686_normal.jpeg"/>
    <n v="17"/>
    <n v="21"/>
    <m/>
    <s v="http://twitter.com/annemariepetras/statuses/436594290882396160"/>
    <s v="{&quot;symbols&quot;:[],&quot;urls&quot;:[{&quot;expanded_url&quot;:&quot;http://www.edu.gov.on.ca/kindergarten/fdk-infographic.html&quot;,&quot;indices&quot;:[61,83],&quot;display_url&quot;:&quot;edu.gov.on.ca/kindergarten/f\u2026&quot;,&quot;url&quot;:&quot;http://t.co/IoA8WpmcVy&quot;}],&quot;hashtags&quot;:[{&quot;text&quot;:&quot;OERS14&quot;,&quot;indices&quot;:[84,91]}],&quot;user_mentions&quot;:[{&quot;id&quot;:17095178,&quot;name&quot;:&quot;Anita Drossis&quot;,&quot;indices&quot;:[3,12],&quot;screen_name&quot;:&quot;adrossis&quot;,&quot;id_str&quot;:&quot;17095178&quot;}]}"/>
    <s v="RT "/>
    <n v="1"/>
    <s v="RT @adrossis: Highlights of full-da"/>
    <n v="1"/>
    <x v="75"/>
  </r>
  <r>
    <n v="1280"/>
    <s v="436577105712001024"/>
    <s v="OfficialAnnaHo"/>
    <x v="113"/>
    <s v="Thu Feb 20 19:04:27 +0000 2014"/>
    <d v="2014-02-20T19:04:27"/>
    <m/>
    <s v="en"/>
    <m/>
    <m/>
    <n v="25238739"/>
    <m/>
    <s v="web"/>
    <s v="http://pbs.twimg.com/profile_images/434370028931014658/NDyAbDFg_normal.jpeg"/>
    <n v="257"/>
    <n v="330"/>
    <n v="-18000"/>
    <s v="http://twitter.com/OfficialAnnaHo/statuses/436577105712001024"/>
    <s v="{&quot;symbols&quot;:[],&quot;urls&quot;:[{&quot;expanded_url&quot;:&quot;http://www.edu.gov.on.ca/kindergarten/fdk-infographic.html&quot;,&quot;indices&quot;:[61,83],&quot;display_url&quot;:&quot;edu.gov.on.ca/kindergarten/f\u2026&quot;,&quot;url&quot;:&quot;http://t.co/IoA8WpmcVy&quot;}],&quot;hashtags&quot;:[{&quot;text&quot;:&quot;OERS14&quot;,&quot;indices&quot;:[84,91]}],&quot;user_mentions&quot;:[{&quot;id&quot;:17095178,&quot;name&quot;:&quot;Anita Drossis&quot;,&quot;indices&quot;:[3,12],&quot;screen_name&quot;:&quot;adrossis&quot;,&quot;id_str&quot;:&quot;17095178&quot;}]}"/>
    <s v="RT "/>
    <n v="1"/>
    <s v="RT @adrossis: Highlights of full-da"/>
    <n v="1"/>
    <x v="75"/>
  </r>
  <r>
    <n v="1279"/>
    <s v="436576824198692864"/>
    <s v="CheyRatnam"/>
    <x v="113"/>
    <s v="Thu Feb 20 19:03:20 +0000 2014"/>
    <d v="2014-02-20T19:03:20"/>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76824198692864"/>
    <s v="{&quot;symbols&quot;:[],&quot;urls&quot;:[{&quot;expanded_url&quot;:&quot;http://www.edu.gov.on.ca/kindergarten/fdk-infographic.html&quot;,&quot;indices&quot;:[61,83],&quot;display_url&quot;:&quot;edu.gov.on.ca/kindergarten/f\u2026&quot;,&quot;url&quot;:&quot;http://t.co/IoA8WpmcVy&quot;}],&quot;hashtags&quot;:[{&quot;text&quot;:&quot;OERS14&quot;,&quot;indices&quot;:[84,91]}],&quot;user_mentions&quot;:[{&quot;id&quot;:17095178,&quot;name&quot;:&quot;Anita Drossis&quot;,&quot;indices&quot;:[3,12],&quot;screen_name&quot;:&quot;adrossis&quot;,&quot;id_str&quot;:&quot;17095178&quot;}]}"/>
    <s v="RT "/>
    <n v="1"/>
    <s v="RT @adrossis: Highlights of full-da"/>
    <n v="1"/>
    <x v="75"/>
  </r>
  <r>
    <n v="1272"/>
    <s v="436571242251190272"/>
    <s v="lisacollimore"/>
    <x v="113"/>
    <s v="Thu Feb 20 18:41:09 +0000 2014"/>
    <d v="2014-02-20T18:41:09"/>
    <m/>
    <s v="en"/>
    <m/>
    <m/>
    <n v="903197892"/>
    <m/>
    <s v="&lt;a href=&quot;http://twitter.com/download/iphone&quot; rel=&quot;nofollow&quot;&gt;Twitter for iPhone&lt;/a&gt;"/>
    <s v="http://pbs.twimg.com/profile_images/378800000862958518/QRwroA5s_normal.jpeg"/>
    <n v="39"/>
    <n v="83"/>
    <n v="-18000"/>
    <s v="http://twitter.com/lisacollimore/statuses/436571242251190272"/>
    <s v="{&quot;symbols&quot;:[],&quot;urls&quot;:[{&quot;expanded_url&quot;:&quot;http://www.edu.gov.on.ca/kindergarten/fdk-infographic.html&quot;,&quot;indices&quot;:[61,83],&quot;display_url&quot;:&quot;edu.gov.on.ca/kindergarten/f\u2026&quot;,&quot;url&quot;:&quot;http://t.co/IoA8WpmcVy&quot;}],&quot;hashtags&quot;:[{&quot;text&quot;:&quot;OERS14&quot;,&quot;indices&quot;:[84,91]}],&quot;user_mentions&quot;:[{&quot;id&quot;:17095178,&quot;name&quot;:&quot;Anita Drossis&quot;,&quot;indices&quot;:[3,12],&quot;screen_name&quot;:&quot;adrossis&quot;,&quot;id_str&quot;:&quot;17095178&quot;}]}"/>
    <s v="RT "/>
    <n v="1"/>
    <s v="RT @adrossis: Highlights of full-da"/>
    <n v="1"/>
    <x v="75"/>
  </r>
  <r>
    <n v="1270"/>
    <s v="436571180456488960"/>
    <s v="KNAER_RECRAE"/>
    <x v="113"/>
    <s v="Thu Feb 20 18:40:55 +0000 2014"/>
    <d v="2014-02-20T18:40:55"/>
    <m/>
    <s v="en"/>
    <m/>
    <m/>
    <n v="1020257364"/>
    <m/>
    <s v="&lt;a href=&quot;http://twitter.com/download/android&quot; rel=&quot;nofollow&quot;&gt;Twitter for Android&lt;/a&gt;"/>
    <s v="http://pbs.twimg.com/profile_images/2991816416/bfc82e11ecb1ae7933cf18dab2e03eb9_normal.png"/>
    <n v="221"/>
    <n v="291"/>
    <n v="-18000"/>
    <s v="http://twitter.com/KNAER_RECRAE/statuses/436571180456488960"/>
    <s v="{&quot;symbols&quot;:[],&quot;urls&quot;:[{&quot;expanded_url&quot;:&quot;http://www.edu.gov.on.ca/kindergarten/fdk-infographic.html&quot;,&quot;indices&quot;:[61,83],&quot;display_url&quot;:&quot;edu.gov.on.ca/kindergarten/f\u2026&quot;,&quot;url&quot;:&quot;http://t.co/IoA8WpmcVy&quot;}],&quot;hashtags&quot;:[{&quot;text&quot;:&quot;OERS14&quot;,&quot;indices&quot;:[84,91]}],&quot;user_mentions&quot;:[{&quot;id&quot;:17095178,&quot;name&quot;:&quot;Anita Drossis&quot;,&quot;indices&quot;:[3,12],&quot;screen_name&quot;:&quot;adrossis&quot;,&quot;id_str&quot;:&quot;17095178&quot;}]}"/>
    <s v="RT "/>
    <n v="1"/>
    <s v="RT @adrossis: Highlights of full-da"/>
    <n v="1"/>
    <x v="75"/>
  </r>
  <r>
    <n v="1213"/>
    <s v="436555015054823424"/>
    <s v="lisacollimore"/>
    <x v="114"/>
    <s v="Thu Feb 20 17:36:41 +0000 2014"/>
    <d v="2014-02-20T17:36:41"/>
    <m/>
    <s v="en"/>
    <m/>
    <m/>
    <n v="903197892"/>
    <m/>
    <s v="&lt;a href=&quot;http://twitter.com/download/iphone&quot; rel=&quot;nofollow&quot;&gt;Twitter for iPhone&lt;/a&gt;"/>
    <s v="http://pbs.twimg.com/profile_images/378800000862958518/QRwroA5s_normal.jpeg"/>
    <n v="38"/>
    <n v="83"/>
    <n v="-18000"/>
    <s v="http://twitter.com/lisacollimore/statuses/436555015054823424"/>
    <s v="{&quot;symbols&quot;:[],&quot;urls&quot;:[],&quot;hashtags&quot;:[{&quot;text&quot;:&quot;downtime&quot;,&quot;indices&quot;:[41,50]},{&quot;text&quot;:&quot;oers14&quot;,&quot;indices&quot;:[51,58]}],&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552439068516352,&quot;media_url_https&quot;:&quot;https://pbs.twimg.com/media/Bg7yIWCCYAAbQGT.jpg&quot;,&quot;media_url&quot;:&quot;http://pbs.twimg.com/media/Bg7yIWCCYAAbQGT.jpg&quot;,&quot;expanded_url&quot;:&quot;http://twitter.com/baird_jess/status/436552439265640448/photo/1&quot;,&quot;indices&quot;:[59,81],&quot;id_str&quot;:&quot;436552439068516352&quot;,&quot;type&quot;:&quot;photo&quot;,&quot;display_url&quot;:&quot;pic.twitter.com/v9ZjT6L9Hi&quot;,&quot;url&quot;:&quot;http://t.co/v9ZjT6L9Hi&quot;}],&quot;user_mentions&quot;:[{&quot;id&quot;:974506908,&quot;name&quot;:&quot;Jessica Baird&quot;,&quot;indices&quot;:[3,14],&quot;screen_name&quot;:&quot;baird_jess&quot;,&quot;id_str&quot;:&quot;974506908&quot;}]}"/>
    <s v="RT "/>
    <n v="1"/>
    <s v="RT @baird_jess: It's not all about "/>
    <n v="1"/>
    <x v="81"/>
  </r>
  <r>
    <n v="1211"/>
    <s v="436554295412936704"/>
    <s v="O3atORION"/>
    <x v="114"/>
    <s v="Thu Feb 20 17:33:49 +0000 2014"/>
    <d v="2014-02-20T17:33:49"/>
    <m/>
    <s v="en"/>
    <m/>
    <m/>
    <n v="40576448"/>
    <m/>
    <s v="&lt;a href=&quot;https://about.twitter.com/products/tweetdeck&quot; rel=&quot;nofollow&quot;&gt;TweetDeck&lt;/a&gt;"/>
    <s v="http://pbs.twimg.com/profile_images/2631441533/dd0ebcbc33a90ccdddc419f43d06c8f4_normal.jpeg"/>
    <n v="817"/>
    <n v="1469"/>
    <n v="-18000"/>
    <s v="http://twitter.com/O3atORION/statuses/436554295412936704"/>
    <s v="{&quot;symbols&quot;:[],&quot;urls&quot;:[],&quot;hashtags&quot;:[{&quot;text&quot;:&quot;downtime&quot;,&quot;indices&quot;:[41,50]},{&quot;text&quot;:&quot;oers14&quot;,&quot;indices&quot;:[51,58]}],&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552439068516352,&quot;media_url_https&quot;:&quot;https://pbs.twimg.com/media/Bg7yIWCCYAAbQGT.jpg&quot;,&quot;media_url&quot;:&quot;http://pbs.twimg.com/media/Bg7yIWCCYAAbQGT.jpg&quot;,&quot;expanded_url&quot;:&quot;http://twitter.com/baird_jess/status/436552439265640448/photo/1&quot;,&quot;indices&quot;:[59,81],&quot;id_str&quot;:&quot;436552439068516352&quot;,&quot;type&quot;:&quot;photo&quot;,&quot;display_url&quot;:&quot;pic.twitter.com/v9ZjT6L9Hi&quot;,&quot;url&quot;:&quot;http://t.co/v9ZjT6L9Hi&quot;}],&quot;user_mentions&quot;:[{&quot;id&quot;:974506908,&quot;name&quot;:&quot;Jessica Baird&quot;,&quot;indices&quot;:[3,14],&quot;screen_name&quot;:&quot;baird_jess&quot;,&quot;id_str&quot;:&quot;974506908&quot;}]}"/>
    <s v="RT "/>
    <n v="1"/>
    <s v="RT @baird_jess: It's not all about "/>
    <n v="1"/>
    <x v="81"/>
  </r>
  <r>
    <n v="1210"/>
    <s v="436554205768085504"/>
    <s v="abbaspeaks"/>
    <x v="114"/>
    <s v="Thu Feb 20 17:33:28 +0000 2014"/>
    <d v="2014-02-20T17:33:28"/>
    <m/>
    <s v="en"/>
    <m/>
    <m/>
    <n v="203543496"/>
    <m/>
    <s v="&lt;a href=&quot;https://about.twitter.com/products/tweetdeck&quot; rel=&quot;nofollow&quot;&gt;TweetDeck&lt;/a&gt;"/>
    <s v="http://pbs.twimg.com/profile_images/420650358310838272/SYeVCvzi_normal.jpeg"/>
    <n v="398"/>
    <n v="540"/>
    <n v="-28800"/>
    <s v="http://twitter.com/abbaspeaks/statuses/436554205768085504"/>
    <s v="{&quot;symbols&quot;:[],&quot;urls&quot;:[],&quot;hashtags&quot;:[{&quot;text&quot;:&quot;downtime&quot;,&quot;indices&quot;:[41,50]},{&quot;text&quot;:&quot;oers14&quot;,&quot;indices&quot;:[51,58]}],&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552439068516352,&quot;media_url_https&quot;:&quot;https://pbs.twimg.com/media/Bg7yIWCCYAAbQGT.jpg&quot;,&quot;media_url&quot;:&quot;http://pbs.twimg.com/media/Bg7yIWCCYAAbQGT.jpg&quot;,&quot;expanded_url&quot;:&quot;http://twitter.com/baird_jess/status/436552439265640448/photo/1&quot;,&quot;indices&quot;:[59,81],&quot;id_str&quot;:&quot;436552439068516352&quot;,&quot;type&quot;:&quot;photo&quot;,&quot;display_url&quot;:&quot;pic.twitter.com/v9ZjT6L9Hi&quot;,&quot;url&quot;:&quot;http://t.co/v9ZjT6L9Hi&quot;}],&quot;user_mentions&quot;:[{&quot;id&quot;:974506908,&quot;name&quot;:&quot;Jessica Baird&quot;,&quot;indices&quot;:[3,14],&quot;screen_name&quot;:&quot;baird_jess&quot;,&quot;id_str&quot;:&quot;974506908&quot;}]}"/>
    <s v="RT "/>
    <n v="1"/>
    <s v="RT @baird_jess: It's not all about "/>
    <n v="1"/>
    <x v="81"/>
  </r>
  <r>
    <n v="115"/>
    <s v="436107008396103680"/>
    <s v="researchimpact"/>
    <x v="115"/>
    <s v="Wed Feb 19 11:56:27 +0000 2014"/>
    <d v="2014-02-19T11:56:27"/>
    <m/>
    <s v="en"/>
    <m/>
    <m/>
    <n v="37030356"/>
    <m/>
    <s v="&lt;a href=&quot;http://blackberry.com/twitter&quot; rel=&quot;nofollow&quot;&gt;Twitter for BlackBerry®&lt;/a&gt;"/>
    <s v="http://pbs.twimg.com/profile_images/206842793/RI_static_normal.GIF"/>
    <n v="4808"/>
    <n v="937"/>
    <n v="-18000"/>
    <s v="http://twitter.com/researchimpact/statuses/436107008396103680"/>
    <s v="{&quot;symbols&quot;:[],&quot;urls&quot;:[{&quot;expanded_url&quot;:&quot;http://bit.ly/1fsVlLt&quot;,&quot;indices&quot;:[83,105],&quot;display_url&quot;:&quot;bit.ly/1fsVlLt&quot;,&quot;url&quot;:&quot;http://t.co/oNm3dfhonX&quot;}],&quot;hashtags&quot;:[{&quot;text&quot;:&quot;OERS14&quot;,&quot;indices&quot;:[20,27]}],&quot;media&quot;:[{&quot;sizes&quot;:{&quot;thumb&quot;:{&quot;w&quot;:150,&quot;resize&quot;:&quot;crop&quot;,&quot;h&quot;:150},&quot;small&quot;:{&quot;w&quot;:340,&quot;resize&quot;:&quot;fit&quot;,&quot;h&quot;:247},&quot;large&quot;:{&quot;w&quot;:827,&quot;resize&quot;:&quot;fit&quot;,&quot;h&quot;:601},&quot;medium&quot;:{&quot;w&quot;:600,&quot;resize&quot;:&quot;fit&quot;,&quot;h&quot;:436}},&quot;media_url&quot;:&quot;http://pbs.twimg.com/media/Bgrcwn0CIAIVC_p.png&quot;,&quot;type&quot;:&quot;photo&quot;,&quot;display_url&quot;:&quot;pic.twitter.com/WCiWGYkZlm&quot;,&quot;url&quot;:&quot;http://t.co/WCiWGYkZlm&quot;,&quot;id&quot;:435403041873731586,&quot;media_url_https&quot;:&quot;https://pbs.twimg.com/media/Bgrcwn0CIAIVC_p.png&quot;,&quot;expanded_url&quot;:&quot;http://twitter.com/KNAER_RECRAE/status/435403041865342976/photo/1&quot;,&quot;source_status_id_str&quot;:&quot;435403041865342976&quot;,&quot;indices&quot;:[106,128],&quot;source_status_id&quot;:435403041865342976,&quot;id_str&quot;:&quot;435403041873731586&quot;}],&quot;user_mentions&quot;:[{&quot;id&quot;:300645437,&quot;name&quot;:&quot;Carol Campbell&quot;,&quot;indices&quot;:[3,18],&quot;screen_name&quot;:&quot;CarolCampbell4&quot;,&quot;id_str&quot;:&quot;300645437&quot;},{&quot;id&quot;:1020257364,&quot;name&quot;:&quot;KNAER-RECRAE&quot;,&quot;indices&quot;:[29,42],&quot;screen_name&quot;:&quot;KNAER_RECRAE&quot;,&quot;id_str&quot;:&quot;1020257364&quot;}]}"/>
    <s v="RT "/>
    <n v="1"/>
    <s v="RT @CarolCampbell4: #OERS14  @KNAER"/>
    <n v="1"/>
    <x v="111"/>
  </r>
  <r>
    <n v="789"/>
    <s v="436286683617558529"/>
    <s v="OISENews"/>
    <x v="116"/>
    <s v="Wed Feb 19 23:50:25 +0000 2014"/>
    <d v="2014-02-19T23:50:25"/>
    <m/>
    <s v="en"/>
    <m/>
    <m/>
    <n v="120129298"/>
    <m/>
    <s v="&lt;a href=&quot;http://twitter.com/download/android&quot; rel=&quot;nofollow&quot;&gt;Twitter for Android&lt;/a&gt;"/>
    <s v="http://pbs.twimg.com/profile_images/378800000483716901/60cd288ab1fab8f218956809a7735be6_normal.jpeg"/>
    <n v="3678"/>
    <n v="1403"/>
    <n v="-18000"/>
    <s v="http://twitter.com/OISENews/statuses/436286683617558529"/>
    <s v="{&quot;symbols&quot;:[],&quot;urls&quot;:[],&quot;hashtags&quot;:[{&quot;text&quot;:&quot;oers14&quot;,&quot;indices&quot;:[42,49]}],&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43585118519296,&quot;media_url_https&quot;:&quot;https://pbs.twimg.com/media/Bg3ZOraIQAAKIWm.jpg&quot;,&quot;media_url&quot;:&quot;http://pbs.twimg.com/media/Bg3ZOraIQAAKIWm.jpg&quot;,&quot;expanded_url&quot;:&quot;http://twitter.com/CarolCampbell4/status/436243585256923136/photo/1&quot;,&quot;indices&quot;:[97,119],&quot;id_str&quot;:&quot;436243585118519296&quot;,&quot;type&quot;:&quot;photo&quot;,&quot;display_url&quot;:&quot;pic.twitter.com/KsM1D3l5Kw&quot;,&quot;url&quot;:&quot;http://t.co/KsM1D3l5Kw&quot;}],&quot;user_mentions&quot;:[{&quot;id&quot;:300645437,&quot;name&quot;:&quot;Carol Campbell&quot;,&quot;indices&quot;:[3,18],&quot;screen_name&quot;:&quot;CarolCampbell4&quot;,&quot;id_str&quot;:&quot;300645437&quot;},{&quot;id&quot;:1020257364,&quot;name&quot;:&quot;KNAER-RECRAE&quot;,&quot;indices&quot;:[20,33],&quot;screen_name&quot;:&quot;KNAER_RECRAE&quot;,&quot;id_str&quot;:&quot;1020257364&quot;},{&quot;id&quot;:120129298,&quot;name&quot;:&quot;OISE News&quot;,&quot;indices&quot;:[50,59],&quot;screen_name&quot;:&quot;OISENews&quot;,&quot;id_str&quot;:&quot;120129298&quot;},{&quot;id&quot;:20601500,&quot;name&quot;:&quot;Western University&quot;,&quot;indices&quot;:[60,69],&quot;screen_name&quot;:&quot;westernu&quot;,&quot;id_str&quot;:&quot;20601500&quot;},{&quot;id&quot;:129585627,&quot;name&quot;:&quot;Shasta Carr-Harris&quot;,&quot;indices&quot;:[70,79],&quot;screen_name&quot;:&quot;ShastaCH&quot;,&quot;id_str&quot;:&quot;129585627&quot;},{&quot;id&quot;:636460073,&quot;name&quot;:&quot;Katina Pollock&quot;,&quot;indices&quot;:[80,96],&quot;screen_name&quot;:&quot;DrKatinaPollock&quot;,&quot;id_str&quot;:&quot;636460073&quot;}]}"/>
    <s v="RT "/>
    <n v="1"/>
    <s v="RT @CarolCampbell4: @KNAER_RECRAE t"/>
    <n v="1"/>
    <x v="26"/>
  </r>
  <r>
    <n v="714"/>
    <s v="436254570659196928"/>
    <s v="ShastaCH"/>
    <x v="116"/>
    <s v="Wed Feb 19 21:42:49 +0000 2014"/>
    <d v="2014-02-19T21:42:49"/>
    <m/>
    <s v="en"/>
    <m/>
    <m/>
    <n v="129585627"/>
    <m/>
    <s v="&lt;a href=&quot;http://twitter.com/download/iphone&quot; rel=&quot;nofollow&quot;&gt;Twitter for iPhone&lt;/a&gt;"/>
    <s v="http://pbs.twimg.com/profile_images/2272274611/5wd7gucvwq2weh35c02q_normal.jpeg"/>
    <n v="156"/>
    <n v="98"/>
    <n v="-21600"/>
    <s v="http://twitter.com/ShastaCH/statuses/436254570659196928"/>
    <s v="{&quot;symbols&quot;:[],&quot;urls&quot;:[],&quot;hashtags&quot;:[{&quot;text&quot;:&quot;oers14&quot;,&quot;indices&quot;:[42,49]}],&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43585118519296,&quot;media_url_https&quot;:&quot;https://pbs.twimg.com/media/Bg3ZOraIQAAKIWm.jpg&quot;,&quot;media_url&quot;:&quot;http://pbs.twimg.com/media/Bg3ZOraIQAAKIWm.jpg&quot;,&quot;expanded_url&quot;:&quot;http://twitter.com/CarolCampbell4/status/436243585256923136/photo/1&quot;,&quot;indices&quot;:[97,119],&quot;id_str&quot;:&quot;436243585118519296&quot;,&quot;type&quot;:&quot;photo&quot;,&quot;display_url&quot;:&quot;pic.twitter.com/KsM1D3l5Kw&quot;,&quot;url&quot;:&quot;http://t.co/KsM1D3l5Kw&quot;}],&quot;user_mentions&quot;:[{&quot;id&quot;:300645437,&quot;name&quot;:&quot;Carol Campbell&quot;,&quot;indices&quot;:[3,18],&quot;screen_name&quot;:&quot;CarolCampbell4&quot;,&quot;id_str&quot;:&quot;300645437&quot;},{&quot;id&quot;:1020257364,&quot;name&quot;:&quot;KNAER-RECRAE&quot;,&quot;indices&quot;:[20,33],&quot;screen_name&quot;:&quot;KNAER_RECRAE&quot;,&quot;id_str&quot;:&quot;1020257364&quot;},{&quot;id&quot;:120129298,&quot;name&quot;:&quot;OISE News&quot;,&quot;indices&quot;:[50,59],&quot;screen_name&quot;:&quot;OISENews&quot;,&quot;id_str&quot;:&quot;120129298&quot;},{&quot;id&quot;:20601500,&quot;name&quot;:&quot;Western University&quot;,&quot;indices&quot;:[60,69],&quot;screen_name&quot;:&quot;westernu&quot;,&quot;id_str&quot;:&quot;20601500&quot;},{&quot;id&quot;:129585627,&quot;name&quot;:&quot;Shasta Carr-Harris&quot;,&quot;indices&quot;:[70,79],&quot;screen_name&quot;:&quot;ShastaCH&quot;,&quot;id_str&quot;:&quot;129585627&quot;},{&quot;id&quot;:636460073,&quot;name&quot;:&quot;Katina Pollock&quot;,&quot;indices&quot;:[80,96],&quot;screen_name&quot;:&quot;DrKatinaPollock&quot;,&quot;id_str&quot;:&quot;636460073&quot;}]}"/>
    <s v="RT "/>
    <n v="1"/>
    <s v="RT @CarolCampbell4: @KNAER_RECRAE t"/>
    <n v="1"/>
    <x v="26"/>
  </r>
  <r>
    <n v="713"/>
    <s v="436254570659196928"/>
    <s v="ShastaCH"/>
    <x v="116"/>
    <s v="Wed Feb 19 21:42:49 +0000 2014"/>
    <d v="2014-02-19T21:42:49"/>
    <m/>
    <s v="en"/>
    <m/>
    <m/>
    <n v="129585627"/>
    <m/>
    <s v="&lt;a href=&quot;http://twitter.com/download/iphone&quot; rel=&quot;nofollow&quot;&gt;Twitter for iPhone&lt;/a&gt;"/>
    <s v="http://pbs.twimg.com/profile_images/2272274611/5wd7gucvwq2weh35c02q_normal.jpeg"/>
    <n v="156"/>
    <n v="98"/>
    <n v="-21600"/>
    <s v="http://twitter.com/ShastaCH/statuses/436254570659196928"/>
    <s v="{&quot;symbols&quot;:[],&quot;urls&quot;:[],&quot;hashtags&quot;:[{&quot;text&quot;:&quot;oers14&quot;,&quot;indices&quot;:[42,49]}],&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43585118519296,&quot;media_url_https&quot;:&quot;https://pbs.twimg.com/media/Bg3ZOraIQAAKIWm.jpg&quot;,&quot;media_url&quot;:&quot;http://pbs.twimg.com/media/Bg3ZOraIQAAKIWm.jpg&quot;,&quot;expanded_url&quot;:&quot;http://twitter.com/CarolCampbell4/status/436243585256923136/photo/1&quot;,&quot;indices&quot;:[97,119],&quot;id_str&quot;:&quot;436243585118519296&quot;,&quot;type&quot;:&quot;photo&quot;,&quot;display_url&quot;:&quot;pic.twitter.com/KsM1D3l5Kw&quot;,&quot;url&quot;:&quot;http://t.co/KsM1D3l5Kw&quot;}],&quot;user_mentions&quot;:[{&quot;id&quot;:300645437,&quot;name&quot;:&quot;Carol Campbell&quot;,&quot;indices&quot;:[3,18],&quot;screen_name&quot;:&quot;CarolCampbell4&quot;,&quot;id_str&quot;:&quot;300645437&quot;},{&quot;id&quot;:1020257364,&quot;name&quot;:&quot;KNAER-RECRAE&quot;,&quot;indices&quot;:[20,33],&quot;screen_name&quot;:&quot;KNAER_RECRAE&quot;,&quot;id_str&quot;:&quot;1020257364&quot;},{&quot;id&quot;:120129298,&quot;name&quot;:&quot;OISE News&quot;,&quot;indices&quot;:[50,59],&quot;screen_name&quot;:&quot;OISENews&quot;,&quot;id_str&quot;:&quot;120129298&quot;},{&quot;id&quot;:20601500,&quot;name&quot;:&quot;Western University&quot;,&quot;indices&quot;:[60,69],&quot;screen_name&quot;:&quot;westernu&quot;,&quot;id_str&quot;:&quot;20601500&quot;},{&quot;id&quot;:129585627,&quot;name&quot;:&quot;Shasta Carr-Harris&quot;,&quot;indices&quot;:[70,79],&quot;screen_name&quot;:&quot;ShastaCH&quot;,&quot;id_str&quot;:&quot;129585627&quot;},{&quot;id&quot;:636460073,&quot;name&quot;:&quot;Katina Pollock&quot;,&quot;indices&quot;:[80,96],&quot;screen_name&quot;:&quot;DrKatinaPollock&quot;,&quot;id_str&quot;:&quot;636460073&quot;}]}"/>
    <s v="RT "/>
    <n v="1"/>
    <s v="RT @CarolCampbell4: @KNAER_RECRAE t"/>
    <n v="1"/>
    <x v="26"/>
  </r>
  <r>
    <n v="691"/>
    <s v="436248386975457280"/>
    <s v="DrKatinaPollock"/>
    <x v="116"/>
    <s v="Wed Feb 19 21:18:15 +0000 2014"/>
    <d v="2014-02-19T21:18:15"/>
    <m/>
    <s v="en"/>
    <m/>
    <m/>
    <n v="636460073"/>
    <m/>
    <s v="&lt;a href=&quot;http://twitter.com/download/iphone&quot; rel=&quot;nofollow&quot;&gt;Twitter for iPhone&lt;/a&gt;"/>
    <s v="http://pbs.twimg.com/profile_images/378800000769246947/3a548e76741de390217e1421e5ba48af_normal.jpeg"/>
    <n v="150"/>
    <n v="298"/>
    <n v="-18000"/>
    <s v="http://twitter.com/DrKatinaPollock/statuses/436248386975457280"/>
    <s v="{&quot;symbols&quot;:[],&quot;urls&quot;:[],&quot;hashtags&quot;:[{&quot;text&quot;:&quot;oers14&quot;,&quot;indices&quot;:[42,49]}],&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43585118519296,&quot;media_url_https&quot;:&quot;https://pbs.twimg.com/media/Bg3ZOraIQAAKIWm.jpg&quot;,&quot;media_url&quot;:&quot;http://pbs.twimg.com/media/Bg3ZOraIQAAKIWm.jpg&quot;,&quot;expanded_url&quot;:&quot;http://twitter.com/CarolCampbell4/status/436243585256923136/photo/1&quot;,&quot;indices&quot;:[97,119],&quot;id_str&quot;:&quot;436243585118519296&quot;,&quot;type&quot;:&quot;photo&quot;,&quot;display_url&quot;:&quot;pic.twitter.com/KsM1D3l5Kw&quot;,&quot;url&quot;:&quot;http://t.co/KsM1D3l5Kw&quot;}],&quot;user_mentions&quot;:[{&quot;id&quot;:300645437,&quot;name&quot;:&quot;Carol Campbell&quot;,&quot;indices&quot;:[3,18],&quot;screen_name&quot;:&quot;CarolCampbell4&quot;,&quot;id_str&quot;:&quot;300645437&quot;},{&quot;id&quot;:1020257364,&quot;name&quot;:&quot;KNAER-RECRAE&quot;,&quot;indices&quot;:[20,33],&quot;screen_name&quot;:&quot;KNAER_RECRAE&quot;,&quot;id_str&quot;:&quot;1020257364&quot;},{&quot;id&quot;:120129298,&quot;name&quot;:&quot;OISE News&quot;,&quot;indices&quot;:[50,59],&quot;screen_name&quot;:&quot;OISENews&quot;,&quot;id_str&quot;:&quot;120129298&quot;},{&quot;id&quot;:20601500,&quot;name&quot;:&quot;Western University&quot;,&quot;indices&quot;:[60,69],&quot;screen_name&quot;:&quot;westernu&quot;,&quot;id_str&quot;:&quot;20601500&quot;},{&quot;id&quot;:129585627,&quot;name&quot;:&quot;Shasta Carr-Harris&quot;,&quot;indices&quot;:[70,79],&quot;screen_name&quot;:&quot;ShastaCH&quot;,&quot;id_str&quot;:&quot;129585627&quot;},{&quot;id&quot;:636460073,&quot;name&quot;:&quot;Katina Pollock&quot;,&quot;indices&quot;:[80,96],&quot;screen_name&quot;:&quot;DrKatinaPollock&quot;,&quot;id_str&quot;:&quot;636460073&quot;}]}"/>
    <s v="RT "/>
    <n v="1"/>
    <s v="RT @CarolCampbell4: @KNAER_RECRAE t"/>
    <n v="1"/>
    <x v="26"/>
  </r>
  <r>
    <n v="657"/>
    <s v="436238441710624768"/>
    <s v="ShastaCH"/>
    <x v="117"/>
    <s v="Wed Feb 19 20:38:44 +0000 2014"/>
    <d v="2014-02-19T20:38:44"/>
    <m/>
    <s v="en"/>
    <m/>
    <m/>
    <n v="129585627"/>
    <m/>
    <s v="&lt;a href=&quot;http://twitter.com/download/iphone&quot; rel=&quot;nofollow&quot;&gt;Twitter for iPhone&lt;/a&gt;"/>
    <s v="http://pbs.twimg.com/profile_images/2272274611/5wd7gucvwq2weh35c02q_normal.jpeg"/>
    <n v="156"/>
    <n v="98"/>
    <n v="-21600"/>
    <s v="http://twitter.com/ShastaCH/statuses/436238441710624768"/>
    <s v="{&quot;symbols&quot;:[],&quot;urls&quot;:[],&quot;hashtags&quot;:[{&quot;text&quot;:&quot;oers14&quot;,&quot;indices&quot;:[85,92]},{&quot;text&quot;:&quot;KMb&quot;,&quot;indices&quot;:[139,143]}],&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21389423382528,&quot;media_url_https&quot;:&quot;https://pbs.twimg.com/media/Bg3FCuACEAA0GLA.jpg&quot;,&quot;media_url&quot;:&quot;http://pbs.twimg.com/media/Bg3FCuACEAA0GLA.jpg&quot;,&quot;expanded_url&quot;:&quot;http://twitter.com/CarolCampbell4/status/436221389578592256/photo/1&quot;,&quot;indices&quot;:[151,152],&quot;id_str&quot;:&quot;436221389423382528&quot;,&quot;type&quot;:&quot;photo&quot;,&quot;display_url&quot;:&quot;pic.twitter.com/zkLCs91vAD&quot;,&quot;url&quot;:&quot;http://t.co/zkLCs91vAD&quot;}],&quot;user_mentions&quot;:[{&quot;id&quot;:300645437,&quot;name&quot;:&quot;Carol Campbell&quot;,&quot;indices&quot;:[3,18],&quot;screen_name&quot;:&quot;CarolCampbell4&quot;,&quot;id_str&quot;:&quot;300645437&quot;},{&quot;id&quot;:129585627,&quot;name&quot;:&quot;Shasta Carr-Harris&quot;,&quot;indices&quot;:[20,29],&quot;screen_name&quot;:&quot;ShastaCH&quot;,&quot;id_str&quot;:&quot;129585627&quot;},{&quot;id&quot;:1020257364,&quot;name&quot;:&quot;KNAER-RECRAE&quot;,&quot;indices&quot;:[62,75],&quot;screen_name&quot;:&quot;KNAER_RECRAE&quot;,&quot;id_str&quot;:&quot;1020257364&quot;}]}"/>
    <s v="RT "/>
    <n v="1"/>
    <s v="RT @CarolCampbell4: @ShastaCH &amp;amp;"/>
    <n v="1"/>
    <x v="112"/>
  </r>
  <r>
    <n v="788"/>
    <s v="436286594522177536"/>
    <s v="OISENews"/>
    <x v="118"/>
    <s v="Wed Feb 19 23:50:04 +0000 2014"/>
    <d v="2014-02-19T23:50:04"/>
    <m/>
    <s v="en"/>
    <m/>
    <m/>
    <n v="120129298"/>
    <m/>
    <s v="&lt;a href=&quot;http://twitter.com/download/android&quot; rel=&quot;nofollow&quot;&gt;Twitter for Android&lt;/a&gt;"/>
    <s v="http://pbs.twimg.com/profile_images/378800000483716901/60cd288ab1fab8f218956809a7735be6_normal.jpeg"/>
    <n v="3678"/>
    <n v="1403"/>
    <n v="-18000"/>
    <s v="http://twitter.com/OISENews/statuses/436286594522177536"/>
    <s v="{&quot;symbols&quot;:[],&quot;urls&quot;:[],&quot;hashtags&quot;:[{&quot;text&quot;:&quot;OERS14&quot;,&quot;indices&quot;:[60,67]},{&quot;text&quot;:&quot;KMb&quot;,&quot;indices&quot;:[68,72]}],&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id&quot;:436244886074179584,&quot;media_url_https&quot;:&quot;https://pbs.twimg.com/media/Bg3aaZ2IQAAeJL1.jpg&quot;,&quot;media_url&quot;:&quot;http://pbs.twimg.com/media/Bg3aaZ2IQAAeJL1.jpg&quot;,&quot;expanded_url&quot;:&quot;http://twitter.com/CarolCampbell4/status/436244886241959936/photo/1&quot;,&quot;indices&quot;:[104,126],&quot;id_str&quot;:&quot;436244886074179584&quot;,&quot;type&quot;:&quot;photo&quot;,&quot;display_url&quot;:&quot;pic.twitter.com/rHeC0ADVuu&quot;,&quot;url&quot;:&quot;http://t.co/rHeC0ADVuu&quot;}],&quot;user_mentions&quot;:[{&quot;id&quot;:300645437,&quot;name&quot;:&quot;Carol Campbell&quot;,&quot;indices&quot;:[3,18],&quot;screen_name&quot;:&quot;CarolCampbell4&quot;,&quot;id_str&quot;:&quot;300645437&quot;},{&quot;id&quot;:1020257364,&quot;name&quot;:&quot;KNAER-RECRAE&quot;,&quot;indices&quot;:[35,48],&quot;screen_name&quot;:&quot;KNAER_RECRAE&quot;,&quot;id_str&quot;:&quot;1020257364&quot;},{&quot;id&quot;:120129298,&quot;name&quot;:&quot;OISE News&quot;,&quot;indices&quot;:[84,93],&quot;screen_name&quot;:&quot;OISENews&quot;,&quot;id_str&quot;:&quot;120129298&quot;},{&quot;id&quot;:20601500,&quot;name&quot;:&quot;Western University&quot;,&quot;indices&quot;:[94,103],&quot;screen_name&quot;:&quot;westernu&quot;,&quot;id_str&quot;:&quot;20601500&quot;}]}"/>
    <s v="RT "/>
    <n v="1"/>
    <s v="RT @CarolCampbell4: Come visit our "/>
    <n v="1"/>
    <x v="53"/>
  </r>
  <r>
    <n v="736"/>
    <s v="436270952855240704"/>
    <s v="jenpaziuk"/>
    <x v="118"/>
    <s v="Wed Feb 19 22:47:55 +0000 2014"/>
    <d v="2014-02-19T22:47:55"/>
    <m/>
    <s v="en"/>
    <m/>
    <m/>
    <n v="1887006290"/>
    <m/>
    <s v="&lt;a href=&quot;http://www.twitter.com&quot; rel=&quot;nofollow&quot;&gt;Twitter for BlackBerry&lt;/a&gt;"/>
    <s v="http://pbs.twimg.com/profile_images/378800000800270699/b7fc0ea2ce1819ede35fa619b3830f69_normal.jpeg"/>
    <n v="9"/>
    <n v="51"/>
    <m/>
    <s v="http://twitter.com/jenpaziuk/statuses/436270952855240704"/>
    <s v="{&quot;symbols&quot;:[],&quot;urls&quot;:[],&quot;hashtags&quot;:[{&quot;text&quot;:&quot;OERS14&quot;,&quot;indices&quot;:[60,67]},{&quot;text&quot;:&quot;KMb&quot;,&quot;indices&quot;:[68,72]}],&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44886074179584,&quot;media_url_https&quot;:&quot;https://pbs.twimg.com/media/Bg3aaZ2IQAAeJL1.jpg&quot;,&quot;media_url&quot;:&quot;http://pbs.twimg.com/media/Bg3aaZ2IQAAeJL1.jpg&quot;,&quot;expanded_url&quot;:&quot;http://twitter.com/CarolCampbell4/status/436244886241959936/photo/1&quot;,&quot;indices&quot;:[104,126],&quot;id_str&quot;:&quot;436244886074179584&quot;,&quot;type&quot;:&quot;photo&quot;,&quot;display_url&quot;:&quot;pic.twitter.com/rHeC0ADVuu&quot;,&quot;url&quot;:&quot;http://t.co/rHeC0ADVuu&quot;}],&quot;user_mentions&quot;:[{&quot;id&quot;:300645437,&quot;name&quot;:&quot;Carol Campbell&quot;,&quot;indices&quot;:[3,18],&quot;screen_name&quot;:&quot;CarolCampbell4&quot;,&quot;id_str&quot;:&quot;300645437&quot;},{&quot;id&quot;:1020257364,&quot;name&quot;:&quot;KNAER-RECRAE&quot;,&quot;indices&quot;:[35,48],&quot;screen_name&quot;:&quot;KNAER_RECRAE&quot;,&quot;id_str&quot;:&quot;1020257364&quot;},{&quot;id&quot;:120129298,&quot;name&quot;:&quot;OISE News&quot;,&quot;indices&quot;:[84,93],&quot;screen_name&quot;:&quot;OISENews&quot;,&quot;id_str&quot;:&quot;120129298&quot;},{&quot;id&quot;:20601500,&quot;name&quot;:&quot;Western University&quot;,&quot;indices&quot;:[94,103],&quot;screen_name&quot;:&quot;westernu&quot;,&quot;id_str&quot;:&quot;20601500&quot;}]}"/>
    <s v="RT "/>
    <n v="1"/>
    <s v="RT @CarolCampbell4: Come visit our "/>
    <n v="1"/>
    <x v="53"/>
  </r>
  <r>
    <n v="85"/>
    <s v="435970909992935424"/>
    <s v="DrKatinaPollock"/>
    <x v="119"/>
    <s v="Wed Feb 19 02:55:39 +0000 2014"/>
    <d v="2014-02-19T02:55:39"/>
    <m/>
    <s v="en"/>
    <m/>
    <m/>
    <n v="636460073"/>
    <m/>
    <s v="&lt;a href=&quot;http://twitter.com/download/iphone&quot; rel=&quot;nofollow&quot;&gt;Twitter for iPhone&lt;/a&gt;"/>
    <s v="http://pbs.twimg.com/profile_images/378800000769246947/3a548e76741de390217e1421e5ba48af_normal.jpeg"/>
    <n v="146"/>
    <n v="298"/>
    <n v="-18000"/>
    <s v="http://twitter.com/DrKatinaPollock/statuses/435970909992935424"/>
    <s v="{&quot;symbols&quot;:[],&quot;urls&quot;:[],&quot;hashtags&quot;:[{&quot;text&quot;:&quot;OERS14&quot;,&quot;indices&quot;:[38,45]},{&quot;text&quot;:&quot;KMb&quot;,&quot;indices&quot;:[91,95]},{&quot;text&quot;:&quot;OntEd&quot;,&quot;indices&quot;:[100,106]}],&quot;media&quot;:[{&quot;sizes&quot;:{&quot;thumb&quot;:{&quot;w&quot;:150,&quot;resize&quot;:&quot;crop&quot;,&quot;h&quot;:150},&quot;small&quot;:{&quot;w&quot;:340,&quot;resize&quot;:&quot;fit&quot;,&quot;h&quot;:455},&quot;large&quot;:{&quot;w&quot;:764,&quot;resize&quot;:&quot;fit&quot;,&quot;h&quot;:1024},&quot;medium&quot;:{&quot;w&quot;:599,&quot;resize&quot;:&quot;fit&quot;,&quot;h&quot;:804}},&quot;id&quot;:435910032014598144,&quot;media_url_https&quot;:&quot;https://pbs.twimg.com/media/Bgyp3VRCYAAQkPb.jpg&quot;,&quot;media_url&quot;:&quot;http://pbs.twimg.com/media/Bgyp3VRCYAAQkPb.jpg&quot;,&quot;expanded_url&quot;:&quot;http://twitter.com/CarolCampbell4/status/435910032173981697/photo/1&quot;,&quot;indices&quot;:[139,140],&quot;id_str&quot;:&quot;435910032014598144&quot;,&quot;type&quot;:&quot;photo&quot;,&quot;display_url&quot;:&quot;pic.twitter.com/rhltvth4Fc&quot;,&quot;url&quot;:&quot;http://t.co/rhltvth4Fc&quot;}],&quot;user_mentions&quot;:[{&quot;id&quot;:300645437,&quot;name&quot;:&quot;Carol Campbell&quot;,&quot;indices&quot;:[3,18],&quot;screen_name&quot;:&quot;CarolCampbell4&quot;,&quot;id_str&quot;:&quot;300645437&quot;},{&quot;id&quot;:1020257364,&quot;name&quot;:&quot;KNAER-RECRAE&quot;,&quot;indices&quot;:[56,69],&quot;screen_name&quot;:&quot;KNAER_RECRAE&quot;,&quot;id_str&quot;:&quot;1020257364&quot;},{&quot;id&quot;:129585627,&quot;name&quot;:&quot;Shasta Carr-Harris&quot;,&quot;indices&quot;:[107,116],&quot;screen_name&quot;:&quot;ShastaCH&quot;,&quot;id_str&quot;:&quot;129585627&quot;},{&quot;id&quot;:636460073,&quot;name&quot;:&quot;Katina Pollock&quot;,&quot;indices&quot;:[117,133],&quot;screen_name&quot;:&quot;DrKatinaPollock&quot;,&quot;id_str&quot;:&quot;636460073&quot;}]}"/>
    <s v="RT "/>
    <n v="1"/>
    <s v="RT @CarolCampbell4: Getting ready f"/>
    <n v="1"/>
    <x v="113"/>
  </r>
  <r>
    <n v="44"/>
    <s v="435940548470644737"/>
    <s v="ShastaCH"/>
    <x v="119"/>
    <s v="Wed Feb 19 00:55:00 +0000 2014"/>
    <d v="2014-02-19T00:55:00"/>
    <m/>
    <s v="en"/>
    <m/>
    <m/>
    <n v="129585627"/>
    <m/>
    <s v="&lt;a href=&quot;http://twitter.com/download/iphone&quot; rel=&quot;nofollow&quot;&gt;Twitter for iPhone&lt;/a&gt;"/>
    <s v="http://pbs.twimg.com/profile_images/2272274611/5wd7gucvwq2weh35c02q_normal.jpeg"/>
    <n v="153"/>
    <n v="97"/>
    <n v="-21600"/>
    <s v="http://twitter.com/ShastaCH/statuses/435940548470644737"/>
    <s v="{&quot;symbols&quot;:[],&quot;urls&quot;:[],&quot;hashtags&quot;:[{&quot;text&quot;:&quot;OERS14&quot;,&quot;indices&quot;:[38,45]},{&quot;text&quot;:&quot;KMb&quot;,&quot;indices&quot;:[91,95]},{&quot;text&quot;:&quot;OntEd&quot;,&quot;indices&quot;:[100,106]}],&quot;media&quot;:[{&quot;sizes&quot;:{&quot;thumb&quot;:{&quot;w&quot;:150,&quot;resize&quot;:&quot;crop&quot;,&quot;h&quot;:150},&quot;small&quot;:{&quot;w&quot;:340,&quot;resize&quot;:&quot;fit&quot;,&quot;h&quot;:455},&quot;large&quot;:{&quot;w&quot;:764,&quot;resize&quot;:&quot;fit&quot;,&quot;h&quot;:1024},&quot;medium&quot;:{&quot;w&quot;:599,&quot;resize&quot;:&quot;fit&quot;,&quot;h&quot;:804}},&quot;id&quot;:435910032014598144,&quot;media_url_https&quot;:&quot;https://pbs.twimg.com/media/Bgyp3VRCYAAQkPb.jpg&quot;,&quot;media_url&quot;:&quot;http://pbs.twimg.com/media/Bgyp3VRCYAAQkPb.jpg&quot;,&quot;expanded_url&quot;:&quot;http://twitter.com/CarolCampbell4/status/435910032173981697/photo/1&quot;,&quot;indices&quot;:[139,140],&quot;id_str&quot;:&quot;435910032014598144&quot;,&quot;type&quot;:&quot;photo&quot;,&quot;display_url&quot;:&quot;pic.twitter.com/rhltvth4Fc&quot;,&quot;url&quot;:&quot;http://t.co/rhltvth4Fc&quot;}],&quot;user_mentions&quot;:[{&quot;id&quot;:300645437,&quot;name&quot;:&quot;Carol Campbell&quot;,&quot;indices&quot;:[3,18],&quot;screen_name&quot;:&quot;CarolCampbell4&quot;,&quot;id_str&quot;:&quot;300645437&quot;},{&quot;id&quot;:1020257364,&quot;name&quot;:&quot;KNAER-RECRAE&quot;,&quot;indices&quot;:[56,69],&quot;screen_name&quot;:&quot;KNAER_RECRAE&quot;,&quot;id_str&quot;:&quot;1020257364&quot;},{&quot;id&quot;:129585627,&quot;name&quot;:&quot;Shasta Carr-Harris&quot;,&quot;indices&quot;:[107,116],&quot;screen_name&quot;:&quot;ShastaCH&quot;,&quot;id_str&quot;:&quot;129585627&quot;},{&quot;id&quot;:636460073,&quot;name&quot;:&quot;Katina Pollock&quot;,&quot;indices&quot;:[117,133],&quot;screen_name&quot;:&quot;DrKatinaPollock&quot;,&quot;id_str&quot;:&quot;636460073&quot;}]}"/>
    <s v="RT "/>
    <n v="1"/>
    <s v="RT @CarolCampbell4: Getting ready f"/>
    <n v="1"/>
    <x v="113"/>
  </r>
  <r>
    <n v="601"/>
    <s v="436211559199551488"/>
    <s v="KNAER_RECRAE"/>
    <x v="120"/>
    <s v="Wed Feb 19 18:51:54 +0000 2014"/>
    <d v="2014-02-19T18:51:54"/>
    <m/>
    <s v="en"/>
    <m/>
    <m/>
    <n v="1020257364"/>
    <m/>
    <s v="&lt;a href=&quot;http://twitter.com/download/android&quot; rel=&quot;nofollow&quot;&gt;Twitter for Android&lt;/a&gt;"/>
    <s v="http://pbs.twimg.com/profile_images/2991816416/bfc82e11ecb1ae7933cf18dab2e03eb9_normal.png"/>
    <n v="209"/>
    <n v="275"/>
    <n v="-18000"/>
    <s v="http://twitter.com/KNAER_RECRAE/statuses/436211559199551488"/>
    <s v="{&quot;symbols&quot;:[],&quot;urls&quot;:[],&quot;hashtags&quot;:[{&quot;text&quot;:&quot;OERS14&quot;,&quot;indices&quot;:[64,71]},{&quot;text&quot;:&quot;KMb&quot;,&quot;indices&quot;:[80,84]}],&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11285307297792,&quot;media_url_https&quot;:&quot;https://pbs.twimg.com/media/Bg272lPCEAA3R8A.jpg&quot;,&quot;media_url&quot;:&quot;http://pbs.twimg.com/media/Bg272lPCEAA3R8A.jpg&quot;,&quot;expanded_url&quot;:&quot;http://twitter.com/CarolCampbell4/status/436211285529600000/photo/1&quot;,&quot;indices&quot;:[108,130],&quot;id_str&quot;:&quot;436211285307297792&quot;,&quot;type&quot;:&quot;photo&quot;,&quot;display_url&quot;:&quot;pic.twitter.com/iEq6YcJpLR&quot;,&quot;url&quot;:&quot;http://t.co/iEq6YcJpLR&quot;}],&quot;user_mentions&quot;:[{&quot;id&quot;:300645437,&quot;name&quot;:&quot;Carol Campbell&quot;,&quot;indices&quot;:[3,18],&quot;screen_name&quot;:&quot;CarolCampbell4&quot;,&quot;id_str&quot;:&quot;300645437&quot;},{&quot;id&quot;:1020257364,&quot;name&quot;:&quot;KNAER-RECRAE&quot;,&quot;indices&quot;:[38,51],&quot;screen_name&quot;:&quot;KNAER_RECRAE&quot;,&quot;id_str&quot;:&quot;1020257364&quot;}]}"/>
    <s v="RT "/>
    <n v="1"/>
    <s v="RT @CarolCampbell4: Getting ready f"/>
    <n v="1"/>
    <x v="66"/>
  </r>
  <r>
    <n v="12"/>
    <s v="435421726227189761"/>
    <s v="OISENews"/>
    <x v="121"/>
    <s v="Mon Feb 17 14:33:23 +0000 2014"/>
    <d v="2014-02-17T14:33:23"/>
    <m/>
    <s v="en"/>
    <m/>
    <m/>
    <n v="120129298"/>
    <m/>
    <s v="&lt;a href=&quot;https://mobile.twitter.com&quot; rel=&quot;nofollow&quot;&gt;Mobile Web (M5)&lt;/a&gt;"/>
    <s v="http://pbs.twimg.com/profile_images/378800000483716901/60cd288ab1fab8f218956809a7735be6_normal.jpeg"/>
    <n v="3668"/>
    <n v="1401"/>
    <n v="-18000"/>
    <s v="http://twitter.com/OISENews/statuses/435421726227189761"/>
    <s v="{&quot;symbols&quot;:[],&quot;urls&quot;:[{&quot;expanded_url&quot;:&quot;http://bit.ly/M5mKeG&quot;,&quot;indices&quot;:[84,106],&quot;display_url&quot;:&quot;bit.ly/M5mKeG&quot;,&quot;url&quot;:&quot;http://t.co/4PqWWStb7h&quot;}],&quot;hashtags&quot;:[{&quot;text&quot;:&quot;OERS14&quot;,&quot;indices&quot;:[65,72]}],&quot;user_mentions&quot;:[{&quot;id&quot;:300645437,&quot;name&quot;:&quot;Carol Campbell&quot;,&quot;indices&quot;:[3,18],&quot;screen_name&quot;:&quot;CarolCampbell4&quot;,&quot;id_str&quot;:&quot;300645437&quot;},{&quot;id&quot;:1020257364,&quot;name&quot;:&quot;KNAER-RECRAE&quot;,&quot;indices&quot;:[38,51],&quot;screen_name&quot;:&quot;KNAER_RECRAE&quot;,&quot;id_str&quot;:&quot;1020257364&quot;},{&quot;id&quot;:120129298,&quot;name&quot;:&quot;OISE News&quot;,&quot;indices&quot;:[135,140],&quot;screen_name&quot;:&quot;OISENews&quot;,&quot;id_str&quot;:&quot;120129298&quot;},{&quot;id&quot;:68163264,&quot;name&quot;:&quot;Western - Fac of Ed&quot;,&quot;indices&quot;:[139,140],&quot;screen_name&quot;:&quot;westernuEdu&quot;,&quot;id_str&quot;:&quot;68163264&quot;}]}"/>
    <s v="RT "/>
    <n v="1"/>
    <s v="RT @CarolCampbell4: Getting ready! "/>
    <n v="1"/>
    <x v="114"/>
  </r>
  <r>
    <n v="1222"/>
    <s v="436561546626363392"/>
    <s v="elin_gwyn"/>
    <x v="122"/>
    <s v="Thu Feb 20 18:02:38 +0000 2014"/>
    <d v="2014-02-20T18:02:38"/>
    <m/>
    <s v="en"/>
    <m/>
    <m/>
    <n v="55719647"/>
    <m/>
    <s v="&lt;a href=&quot;http://blackberry.com/twitter&quot; rel=&quot;nofollow&quot;&gt;Twitter for BlackBerry®&lt;/a&gt;"/>
    <s v="http://pbs.twimg.com/profile_images/2179214932/Elin_Gwyn_normal.jpg"/>
    <n v="96"/>
    <n v="204"/>
    <n v="-18000"/>
    <s v="http://twitter.com/elin_gwyn/statuses/436561546626363392"/>
    <s v="{&quot;symbols&quot;:[],&quot;urls&quot;:[],&quot;hashtags&quot;:[{&quot;text&quot;:&quot;oers14&quot;,&quot;indices&quot;:[82,89]},{&quot;text&quot;:&quot;WeAreWinter&quot;,&quot;indices&quot;:[100,112]}],&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id&quot;:436561038104752129,&quot;media_url_https&quot;:&quot;https://pbs.twimg.com/media/Bg75838CcAEIph4.jpg&quot;,&quot;media_url&quot;:&quot;http://pbs.twimg.com/media/Bg75838CcAEIph4.jpg&quot;,&quot;expanded_url&quot;:&quot;http://twitter.com/CarolCampbell4/status/436561038226374656/photo/1&quot;,&quot;indices&quot;:[143,144],&quot;id_str&quot;:&quot;436561038104752129&quot;,&quot;type&quot;:&quot;photo&quot;,&quot;display_url&quot;:&quot;pic.twitter.com/wtYfeU7ING&quot;,&quot;url&quot;:&quot;http://t.co/wtYfeU7ING&quot;}],&quot;user_mentions&quot;:[{&quot;id&quot;:300645437,&quot;name&quot;:&quot;Carol Campbell&quot;,&quot;indices&quot;:[3,18],&quot;screen_name&quot;:&quot;CarolCampbell4&quot;,&quot;id_str&quot;:&quot;300645437&quot;}]}"/>
    <s v="RT "/>
    <n v="1"/>
    <s v="RT @CarolCampbell4: Important timel"/>
    <n v="1"/>
    <x v="115"/>
  </r>
  <r>
    <n v="1221"/>
    <s v="436561080090107904"/>
    <s v="O3atORION"/>
    <x v="122"/>
    <s v="Thu Feb 20 18:00:47 +0000 2014"/>
    <d v="2014-02-20T18:00:47"/>
    <m/>
    <s v="en"/>
    <m/>
    <m/>
    <n v="40576448"/>
    <m/>
    <s v="&lt;a href=&quot;https://about.twitter.com/products/tweetdeck&quot; rel=&quot;nofollow&quot;&gt;TweetDeck&lt;/a&gt;"/>
    <s v="http://pbs.twimg.com/profile_images/2631441533/dd0ebcbc33a90ccdddc419f43d06c8f4_normal.jpeg"/>
    <n v="817"/>
    <n v="1469"/>
    <n v="-18000"/>
    <s v="http://twitter.com/O3atORION/statuses/436561080090107904"/>
    <s v="{&quot;symbols&quot;:[],&quot;urls&quot;:[],&quot;hashtags&quot;:[{&quot;text&quot;:&quot;oers14&quot;,&quot;indices&quot;:[82,89]},{&quot;text&quot;:&quot;WeAreWinter&quot;,&quot;indices&quot;:[100,112]}],&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id&quot;:436561038104752129,&quot;media_url_https&quot;:&quot;https://pbs.twimg.com/media/Bg75838CcAEIph4.jpg&quot;,&quot;media_url&quot;:&quot;http://pbs.twimg.com/media/Bg75838CcAEIph4.jpg&quot;,&quot;expanded_url&quot;:&quot;http://twitter.com/CarolCampbell4/status/436561038226374656/photo/1&quot;,&quot;indices&quot;:[143,144],&quot;id_str&quot;:&quot;436561038104752129&quot;,&quot;type&quot;:&quot;photo&quot;,&quot;display_url&quot;:&quot;pic.twitter.com/wtYfeU7ING&quot;,&quot;url&quot;:&quot;http://t.co/wtYfeU7ING&quot;}],&quot;user_mentions&quot;:[{&quot;id&quot;:300645437,&quot;name&quot;:&quot;Carol Campbell&quot;,&quot;indices&quot;:[3,18],&quot;screen_name&quot;:&quot;CarolCampbell4&quot;,&quot;id_str&quot;:&quot;300645437&quot;}]}"/>
    <s v="RT "/>
    <n v="1"/>
    <s v="RT @CarolCampbell4: Important timel"/>
    <n v="1"/>
    <x v="115"/>
  </r>
  <r>
    <n v="11"/>
    <s v="435405174232735745"/>
    <s v="ShastaCH"/>
    <x v="123"/>
    <s v="Mon Feb 17 13:27:37 +0000 2014"/>
    <d v="2014-02-17T13:27:37"/>
    <m/>
    <s v="en"/>
    <m/>
    <m/>
    <n v="129585627"/>
    <m/>
    <s v="&lt;a href=&quot;http://twitter.com/download/iphone&quot; rel=&quot;nofollow&quot;&gt;Twitter for iPhone&lt;/a&gt;"/>
    <s v="http://pbs.twimg.com/profile_images/2272274611/5wd7gucvwq2weh35c02q_normal.jpeg"/>
    <n v="149"/>
    <n v="97"/>
    <n v="-21600"/>
    <s v="http://twitter.com/ShastaCH/statuses/435405174232735745"/>
    <s v="{&quot;symbols&quot;:[],&quot;urls&quot;:[{&quot;expanded_url&quot;:&quot;http://bit.ly/M5mKeG&quot;,&quot;indices&quot;:[75,97],&quot;display_url&quot;:&quot;bit.ly/M5mKeG&quot;,&quot;url&quot;:&quot;http://t.co/4PqWWStb7h&quot;}],&quot;hashtags&quot;:[{&quot;text&quot;:&quot;OERS14&quot;,&quot;indices&quot;:[56,63]},{&quot;text&quot;:&quot;onted&quot;,&quot;indices&quot;:[139,140]}],&quot;user_mentions&quot;:[{&quot;id&quot;:300645437,&quot;name&quot;:&quot;Carol Campbell&quot;,&quot;indices&quot;:[3,18],&quot;screen_name&quot;:&quot;CarolCampbell4&quot;,&quot;id_str&quot;:&quot;300645437&quot;},{&quot;id&quot;:1020257364,&quot;name&quot;:&quot;KNAER-RECRAE&quot;,&quot;indices&quot;:[42,55],&quot;screen_name&quot;:&quot;KNAER_RECRAE&quot;,&quot;id_str&quot;:&quot;1020257364&quot;},{&quot;id&quot;:636460073,&quot;name&quot;:&quot;Katina Pollock&quot;,&quot;indices&quot;:[111,127],&quot;screen_name&quot;:&quot;DrKatinaPollock&quot;,&quot;id_str&quot;:&quot;636460073&quot;},{&quot;id&quot;:129585627,&quot;name&quot;:&quot;Shasta Carr-Harris&quot;,&quot;indices&quot;:[128,137],&quot;screen_name&quot;:&quot;ShastaCH&quot;,&quot;id_str&quot;:&quot;129585627&quot;},{&quot;id&quot;:300645437,&quot;name&quot;:&quot;Carol Campbell&quot;,&quot;indices&quot;:[139,140],&quot;screen_name&quot;:&quot;CarolCampbell4&quot;,&quot;id_str&quot;:&quot;300645437&quot;}]}"/>
    <s v="RT "/>
    <n v="1"/>
    <s v="RT @CarolCampbell4: Looking forward"/>
    <n v="1"/>
    <x v="116"/>
  </r>
  <r>
    <n v="886"/>
    <s v="436311785734299648"/>
    <s v="rebeccacober"/>
    <x v="124"/>
    <s v="Thu Feb 20 01:30:10 +0000 2014"/>
    <d v="2014-02-20T01:30:10"/>
    <m/>
    <s v="en"/>
    <m/>
    <m/>
    <n v="30523023"/>
    <m/>
    <s v="web"/>
    <s v="http://pbs.twimg.com/profile_images/378800000859169197/fxDWW6pb_normal.png"/>
    <n v="146"/>
    <n v="267"/>
    <n v="-18000"/>
    <s v="http://twitter.com/rebeccacober/statuses/436311785734299648"/>
    <s v="{&quot;symbols&quot;:[],&quot;urls&quot;:[{&quot;expanded_url&quot;:&quot;http://Miketissenbaum.com&quot;,&quot;indices&quot;:[99,121],&quot;display_url&quot;:&quot;Miketissenbaum.com&quot;,&quot;url&quot;:&quot;http://t.co/ayC8lZcV08&quot;}],&quot;hashtags&quot;:[{&quot;text&quot;:&quot;OERS14&quot;,&quot;indices&quot;:[14,21]}],&quot;user_mentions&quot;:[{&quot;id&quot;:513860172,&quot;name&quot;:&quot;Deborah Berrill &quot;,&quot;indices&quot;:[3,12],&quot;screen_name&quot;:&quot;dberrill&quot;,&quot;id_str&quot;:&quot;513860172&quot;}]}"/>
    <s v="RT "/>
    <n v="1"/>
    <s v="RT @dberrill: #OERS14 Smart classro"/>
    <n v="1"/>
    <x v="17"/>
  </r>
  <r>
    <n v="885"/>
    <s v="436310612751040513"/>
    <s v="OhMissAcosta"/>
    <x v="124"/>
    <s v="Thu Feb 20 01:25:31 +0000 2014"/>
    <d v="2014-02-20T01:25:31"/>
    <m/>
    <s v="en"/>
    <m/>
    <m/>
    <n v="317175652"/>
    <m/>
    <s v="web"/>
    <s v="http://pbs.twimg.com/profile_images/2288215422/hpsgpfs8m7eeqnaprzjq_normal.jpeg"/>
    <n v="130"/>
    <n v="253"/>
    <n v="-18000"/>
    <s v="http://twitter.com/OhMissAcosta/statuses/436310612751040513"/>
    <s v="{&quot;symbols&quot;:[],&quot;urls&quot;:[{&quot;expanded_url&quot;:&quot;http://Miketissenbaum.com&quot;,&quot;indices&quot;:[99,121],&quot;display_url&quot;:&quot;Miketissenbaum.com&quot;,&quot;url&quot;:&quot;http://t.co/ayC8lZcV08&quot;}],&quot;hashtags&quot;:[{&quot;text&quot;:&quot;OERS14&quot;,&quot;indices&quot;:[14,21]}],&quot;user_mentions&quot;:[{&quot;id&quot;:513860172,&quot;name&quot;:&quot;Deborah Berrill &quot;,&quot;indices&quot;:[3,12],&quot;screen_name&quot;:&quot;dberrill&quot;,&quot;id_str&quot;:&quot;513860172&quot;}]}"/>
    <s v="RT "/>
    <n v="1"/>
    <s v="RT @dberrill: #OERS14 Smart classro"/>
    <n v="1"/>
    <x v="17"/>
  </r>
  <r>
    <n v="849"/>
    <s v="436297045461061633"/>
    <s v="O3atORION"/>
    <x v="125"/>
    <s v="Thu Feb 20 00:31:36 +0000 2014"/>
    <d v="2014-02-20T00:31:36"/>
    <m/>
    <s v="en"/>
    <m/>
    <m/>
    <n v="40576448"/>
    <m/>
    <s v="&lt;a href=&quot;http://twitter.com/download/android&quot; rel=&quot;nofollow&quot;&gt;Twitter for Android&lt;/a&gt;"/>
    <s v="http://pbs.twimg.com/profile_images/2631441533/dd0ebcbc33a90ccdddc419f43d06c8f4_normal.jpeg"/>
    <n v="811"/>
    <n v="1464"/>
    <n v="-18000"/>
    <s v="http://twitter.com/O3atORION/statuses/436297045461061633"/>
    <s v="{&quot;symbols&quot;:[],&quot;urls&quot;:[{&quot;expanded_url&quot;:&quot;http://www.firstlegoleaugue.org&quot;,&quot;indices&quot;:[24,46],&quot;display_url&quot;:&quot;firstlegoleaugue.org&quot;,&quot;url&quot;:&quot;http://t.co/rRh5nb6cJ0&quot;}],&quot;hashtags&quot;:[{&quot;text&quot;:&quot;OERS14&quot;,&quot;indices&quot;:[16,23]}],&quot;user_mentions&quot;:[{&quot;id&quot;:29981187,&quot;name&quot;:&quot;Elizabeth Moyer&quot;,&quot;indices&quot;:[3,14],&quot;screen_name&quot;:&quot;emoyer2009&quot;,&quot;id_str&quot;:&quot;29981187&quot;}]}"/>
    <s v="RT "/>
    <n v="1"/>
    <s v="RT @emoyer2009: #OERS14 http://t.co"/>
    <n v="1"/>
    <x v="12"/>
  </r>
  <r>
    <n v="569"/>
    <s v="436190812595318784"/>
    <s v="westernulibsEDU"/>
    <x v="126"/>
    <s v="Wed Feb 19 17:29:28 +0000 2014"/>
    <d v="2014-02-19T17:29:28"/>
    <m/>
    <s v="en"/>
    <m/>
    <m/>
    <n v="154564397"/>
    <m/>
    <s v="web"/>
    <s v="http://pbs.twimg.com/profile_images/2199429935/7081182551_b2863e1cca_m_normal.jpg"/>
    <n v="1214"/>
    <n v="2001"/>
    <n v="-18000"/>
    <s v="http://twitter.com/westernulibsEDU/statuses/436190812595318784"/>
    <s v="{&quot;symbols&quot;:[],&quot;urls&quot;:[{&quot;expanded_url&quot;:&quot;http://www.knaer-recrae.ca&quot;,&quot;indices&quot;:[143,144],&quot;display_url&quot;:&quot;knaer-recrae.ca&quot;,&quot;url&quot;:&quot;http://t.co/kHaMZ9jmMl&quot;}],&quot;hashtags&quot;:[{&quot;text&quot;:&quot;oers14&quot;,&quot;indices&quot;:[18,25]}],&quot;user_mentions&quot;:[{&quot;id&quot;:50501959,&quot;name&quot;:&quot;Gerri Gershon&quot;,&quot;indices&quot;:[3,16],&quot;screen_name&quot;:&quot;GerriGershon&quot;,&quot;id_str&quot;:&quot;50501959&quot;}]}"/>
    <s v="RT "/>
    <n v="1"/>
    <s v="RT @GerriGershon: #oers14 Carol Cam"/>
    <n v="1"/>
    <x v="108"/>
  </r>
  <r>
    <n v="462"/>
    <s v="436172007676182529"/>
    <s v="KNAER_RECRAE"/>
    <x v="126"/>
    <s v="Wed Feb 19 16:14:44 +0000 2014"/>
    <d v="2014-02-19T16:14:44"/>
    <m/>
    <s v="en"/>
    <m/>
    <m/>
    <n v="1020257364"/>
    <m/>
    <s v="&lt;a href=&quot;http://twitter.com/download/android&quot; rel=&quot;nofollow&quot;&gt;Twitter for Android&lt;/a&gt;"/>
    <s v="http://pbs.twimg.com/profile_images/2991816416/bfc82e11ecb1ae7933cf18dab2e03eb9_normal.png"/>
    <n v="204"/>
    <n v="266"/>
    <n v="-18000"/>
    <s v="http://twitter.com/KNAER_RECRAE/statuses/436172007676182529"/>
    <s v="{&quot;symbols&quot;:[],&quot;urls&quot;:[{&quot;expanded_url&quot;:&quot;http://www.knaer-recrae.ca&quot;,&quot;indices&quot;:[143,144],&quot;display_url&quot;:&quot;knaer-recrae.ca&quot;,&quot;url&quot;:&quot;http://t.co/kHaMZ9jmMl&quot;}],&quot;hashtags&quot;:[{&quot;text&quot;:&quot;oers14&quot;,&quot;indices&quot;:[18,25]}],&quot;user_mentions&quot;:[{&quot;id&quot;:50501959,&quot;name&quot;:&quot;Gerri Gershon&quot;,&quot;indices&quot;:[3,16],&quot;screen_name&quot;:&quot;GerriGershon&quot;,&quot;id_str&quot;:&quot;50501959&quot;}]}"/>
    <s v="RT "/>
    <n v="1"/>
    <s v="RT @GerriGershon: #oers14 Carol Cam"/>
    <n v="1"/>
    <x v="108"/>
  </r>
  <r>
    <n v="493"/>
    <s v="436174345086316544"/>
    <s v="O3atORION"/>
    <x v="127"/>
    <s v="Wed Feb 19 16:24:02 +0000 2014"/>
    <d v="2014-02-19T16:24:02"/>
    <m/>
    <s v="en"/>
    <m/>
    <m/>
    <n v="40576448"/>
    <m/>
    <s v="&lt;a href=&quot;https://about.twitter.com/products/tweetdeck&quot; rel=&quot;nofollow&quot;&gt;TweetDeck&lt;/a&gt;"/>
    <s v="http://pbs.twimg.com/profile_images/2631441533/dd0ebcbc33a90ccdddc419f43d06c8f4_normal.jpeg"/>
    <n v="806"/>
    <n v="1456"/>
    <n v="-18000"/>
    <s v="http://twitter.com/O3atORION/statuses/436174345086316544"/>
    <s v="{&quot;symbols&quot;:[],&quot;urls&quot;:[{&quot;expanded_url&quot;:&quot;http://ow.ly/i/4Efc5&quot;,&quot;indices&quot;:[139,140],&quot;display_url&quot;:&quot;ow.ly/i/4Efc5&quot;,&quot;url&quot;:&quot;http://t.co/WUJMctzQZu&quot;}],&quot;hashtags&quot;:[{&quot;text&quot;:&quot;oers14&quot;,&quot;indices&quot;:[18,25]}],&quot;user_mentions&quot;:[{&quot;id&quot;:50501959,&quot;name&quot;:&quot;Gerri Gershon&quot;,&quot;indices&quot;:[3,16],&quot;screen_name&quot;:&quot;GerriGershon&quot;,&quot;id_str&quot;:&quot;50501959&quot;}]}"/>
    <s v="RT "/>
    <n v="1"/>
    <s v="RT @GerriGershon: #oers14 Joan Gree"/>
    <n v="1"/>
    <x v="117"/>
  </r>
  <r>
    <n v="159"/>
    <s v="436133576438845441"/>
    <s v="CathyAbraham"/>
    <x v="128"/>
    <s v="Wed Feb 19 13:42:02 +0000 2014"/>
    <d v="2014-02-19T13:42:02"/>
    <m/>
    <s v="en"/>
    <m/>
    <m/>
    <n v="183725920"/>
    <m/>
    <s v="web"/>
    <s v="http://pbs.twimg.com/profile_images/431629340078391296/gsm7k867_normal.jpeg"/>
    <n v="200"/>
    <n v="497"/>
    <n v="-21600"/>
    <s v="http://twitter.com/CathyAbraham/statuses/436133576438845441"/>
    <s v="{&quot;symbols&quot;:[],&quot;urls&quot;:[{&quot;expanded_url&quot;:&quot;http://ow.ly/i/4E7W9&quot;,&quot;indices&quot;:[139,140],&quot;display_url&quot;:&quot;ow.ly/i/4E7W9&quot;,&quot;url&quot;:&quot;http://t.co/iYl1jO4UTM&quot;}],&quot;hashtags&quot;:[{&quot;text&quot;:&quot;oers14&quot;,&quot;indices&quot;:[62,69]}],&quot;user_mentions&quot;:[{&quot;id&quot;:50501959,&quot;name&quot;:&quot;Gerri Gershon&quot;,&quot;indices&quot;:[3,16],&quot;screen_name&quot;:&quot;GerriGershon&quot;,&quot;id_str&quot;:&quot;50501959&quot;}]}"/>
    <s v="RT "/>
    <n v="1"/>
    <s v="RT @GerriGershon: Min of Ed Liz San"/>
    <n v="1"/>
    <x v="112"/>
  </r>
  <r>
    <n v="186"/>
    <s v="436137237261332480"/>
    <s v="KNAER_RECRAE"/>
    <x v="129"/>
    <s v="Wed Feb 19 13:56:35 +0000 2014"/>
    <d v="2014-02-19T13:56:35"/>
    <m/>
    <s v="en"/>
    <m/>
    <m/>
    <n v="1020257364"/>
    <m/>
    <s v="&lt;a href=&quot;http://twitter.com/download/android&quot; rel=&quot;nofollow&quot;&gt;Twitter for Android&lt;/a&gt;"/>
    <s v="http://pbs.twimg.com/profile_images/2991816416/bfc82e11ecb1ae7933cf18dab2e03eb9_normal.png"/>
    <n v="198"/>
    <n v="247"/>
    <n v="-18000"/>
    <s v="http://twitter.com/KNAER_RECRAE/statuses/436137237261332480"/>
    <s v="{&quot;symbols&quot;:[],&quot;urls&quot;:[{&quot;expanded_url&quot;:&quot;http://www.colwiz.com&quot;,&quot;indices&quot;:[139,140],&quot;display_url&quot;:&quot;colwiz.com&quot;,&quot;url&quot;:&quot;http://t.co/4YH7Ac1Uhg&quot;}],&quot;hashtags&quot;:[{&quot;text&quot;:&quot;oers14&quot;,&quot;indices&quot;:[139,140]}],&quot;user_mentions&quot;:[{&quot;id&quot;:50501959,&quot;name&quot;:&quot;Gerri Gershon&quot;,&quot;indices&quot;:[3,16],&quot;screen_name&quot;:&quot;GerriGershon&quot;,&quot;id_str&quot;:&quot;50501959&quot;},{&quot;id&quot;:62311579,&quot;name&quot;:&quot;Shelley Laskin&quot;,&quot;indices&quot;:[21,35],&quot;screen_name&quot;:&quot;shelleylaskin&quot;,&quot;id_str&quot;:&quot;62311579&quot;}]}"/>
    <s v="RT "/>
    <n v="1"/>
    <s v="RT @GerriGershon: RT @shelleylaskin"/>
    <n v="1"/>
    <x v="118"/>
  </r>
  <r>
    <n v="133"/>
    <s v="436129993299853312"/>
    <s v="O3atORION"/>
    <x v="130"/>
    <s v="Wed Feb 19 13:27:47 +0000 2014"/>
    <d v="2014-02-19T13:27:47"/>
    <m/>
    <s v="en"/>
    <m/>
    <m/>
    <n v="40576448"/>
    <m/>
    <s v="&lt;a href=&quot;http://twitter.com/download/android&quot; rel=&quot;nofollow&quot;&gt;Twitter for Android&lt;/a&gt;"/>
    <s v="http://pbs.twimg.com/profile_images/2631441533/dd0ebcbc33a90ccdddc419f43d06c8f4_normal.jpeg"/>
    <n v="805"/>
    <n v="1455"/>
    <n v="-18000"/>
    <s v="http://twitter.com/O3atORION/statuses/436129993299853312"/>
    <s v="{&quot;symbols&quot;:[],&quot;urls&quot;:[],&quot;hashtags&quot;:[{&quot;text&quot;:&quot;OERS14&quot;,&quot;indices&quot;:[19,26]}],&quot;media&quot;:[{&quot;sizes&quot;:{&quot;small&quot;:{&quot;w&quot;:340,&quot;resize&quot;:&quot;fit&quot;,&quot;h&quot;:255},&quot;thumb&quot;:{&quot;w&quot;:150,&quot;resize&quot;:&quot;crop&quot;,&quot;h&quot;:150},&quot;large&quot;:{&quot;w&quot;:640,&quot;resize&quot;:&quot;fit&quot;,&quot;h&quot;:480},&quot;medium&quot;:{&quot;w&quot;:600,&quot;resize&quot;:&quot;fit&quot;,&quot;h&quot;:450}},&quot;id&quot;:436129705574424577,&quot;media_url_https&quot;:&quot;https://pbs.twimg.com/media/Bg1xqBDCYAEO5Fy.jpg&quot;,&quot;media_url&quot;:&quot;http://pbs.twimg.com/media/Bg1xqBDCYAEO5Fy.jpg&quot;,&quot;expanded_url&quot;:&quot;http://twitter.com/giannahelling/status/436129705809301504/photo/1&quot;,&quot;indices&quot;:[64,86],&quot;id_str&quot;:&quot;436129705574424577&quot;,&quot;type&quot;:&quot;photo&quot;,&quot;display_url&quot;:&quot;pic.twitter.com/nuxcuMatyo&quot;,&quot;url&quot;:&quot;http://t.co/nuxcuMatyo&quot;}],&quot;user_mentions&quot;:[{&quot;id&quot;:466897873,&quot;name&quot;:&quot;Gianna Helling@TCDSB&quot;,&quot;indices&quot;:[3,17],&quot;screen_name&quot;:&quot;giannahelling&quot;,&quot;id_str&quot;:&quot;466897873&quot;}]}"/>
    <s v="RT "/>
    <n v="1"/>
    <s v="RT @giannahelling: #OERS14 Good mor"/>
    <n v="1"/>
    <x v="11"/>
  </r>
  <r>
    <n v="938"/>
    <s v="436341632972382208"/>
    <s v="CarolCampbell4"/>
    <x v="131"/>
    <s v="Thu Feb 20 03:28:46 +0000 2014"/>
    <d v="2014-02-20T03:28:46"/>
    <m/>
    <s v="en"/>
    <m/>
    <m/>
    <n v="300645437"/>
    <m/>
    <s v="&lt;a href=&quot;http://twitter.com/#!/download/ipad&quot; rel=&quot;nofollow&quot;&gt;Twitter for iPad&lt;/a&gt;"/>
    <s v="http://pbs.twimg.com/profile_images/3691905443/d17541206d2df83dd49f40e17076abbc_normal.jpeg"/>
    <n v="748"/>
    <n v="318"/>
    <n v="-18000"/>
    <s v="http://twitter.com/CarolCampbell4/statuses/436341632972382208"/>
    <s v="{&quot;symbols&quot;:[],&quot;urls&quot;:[],&quot;hashtags&quot;:[{&quot;text&quot;:&quot;OERS14&quot;,&quot;indices&quot;:[18,25]}],&quot;media&quot;:[{&quot;sizes&quot;:{&quot;small&quot;:{&quot;w&quot;:339,&quot;resize&quot;:&quot;fit&quot;,&quot;h&quot;:191},&quot;thumb&quot;:{&quot;w&quot;:150,&quot;resize&quot;:&quot;crop&quot;,&quot;h&quot;:150},&quot;large&quot;:{&quot;w&quot;:1024,&quot;resize&quot;:&quot;fit&quot;,&quot;h&quot;:576},&quot;medium&quot;:{&quot;w&quot;:599,&quot;resize&quot;:&quot;fit&quot;,&quot;h&quot;:337}},&quot;id&quot;:436169622295818240,&quot;media_url_https&quot;:&quot;https://pbs.twimg.com/media/Bg2V9ebCMAAcNG2.jpg&quot;,&quot;media_url&quot;:&quot;http://pbs.twimg.com/media/Bg2V9ebCMAAcNG2.jpg&quot;,&quot;expanded_url&quot;:&quot;http://twitter.com/KNAER_RECRAE/status/436169622463594496/photo/1&quot;,&quot;indices&quot;:[82,104],&quot;id_str&quot;:&quot;436169622295818240&quot;,&quot;type&quot;:&quot;photo&quot;,&quot;display_url&quot;:&quot;pic.twitter.com/IuRFqXJiDX&quot;,&quot;url&quot;:&quot;http://t.co/IuRFqXJiDX&quot;}],&quot;user_mentions&quot;:[{&quot;id&quot;:1020257364,&quot;name&quot;:&quot;KNAER-RECRAE&quot;,&quot;indices&quot;:[3,16],&quot;screen_name&quot;:&quot;KNAER_RECRAE&quot;,&quot;id_str&quot;:&quot;1020257364&quot;},{&quot;id&quot;:636460073,&quot;name&quot;:&quot;Katina Pollock&quot;,&quot;indices&quot;:[45,61],&quot;screen_name&quot;:&quot;DrKatinaPollock&quot;,&quot;id_str&quot;:&quot;636460073&quot;},{&quot;id&quot;:300645437,&quot;name&quot;:&quot;Carol Campbell&quot;,&quot;indices&quot;:[66,81],&quot;screen_name&quot;:&quot;CarolCampbell4&quot;,&quot;id_str&quot;:&quot;300645437&quot;}]}"/>
    <s v="RT "/>
    <n v="1"/>
    <s v="RT @KNAER_RECRAE: #OERS14 KNAER ple"/>
    <n v="1"/>
    <x v="14"/>
  </r>
  <r>
    <n v="518"/>
    <s v="436179825603014657"/>
    <s v="DrKatinaPollock"/>
    <x v="131"/>
    <s v="Wed Feb 19 16:45:48 +0000 2014"/>
    <d v="2014-02-19T16:45:48"/>
    <m/>
    <s v="en"/>
    <m/>
    <m/>
    <n v="636460073"/>
    <m/>
    <s v="&lt;a href=&quot;http://twitter.com/download/iphone&quot; rel=&quot;nofollow&quot;&gt;Twitter for iPhone&lt;/a&gt;"/>
    <s v="http://pbs.twimg.com/profile_images/378800000769246947/3a548e76741de390217e1421e5ba48af_normal.jpeg"/>
    <n v="148"/>
    <n v="298"/>
    <n v="-18000"/>
    <s v="http://twitter.com/DrKatinaPollock/statuses/436179825603014657"/>
    <s v="{&quot;symbols&quot;:[],&quot;urls&quot;:[],&quot;hashtags&quot;:[{&quot;text&quot;:&quot;OERS14&quot;,&quot;indices&quot;:[18,25]}],&quot;media&quot;:[{&quot;sizes&quot;:{&quot;small&quot;:{&quot;w&quot;:339,&quot;resize&quot;:&quot;fit&quot;,&quot;h&quot;:191},&quot;thumb&quot;:{&quot;w&quot;:150,&quot;resize&quot;:&quot;crop&quot;,&quot;h&quot;:150},&quot;large&quot;:{&quot;w&quot;:1024,&quot;resize&quot;:&quot;fit&quot;,&quot;h&quot;:576},&quot;medium&quot;:{&quot;w&quot;:599,&quot;resize&quot;:&quot;fit&quot;,&quot;h&quot;:337}},&quot;id&quot;:436169622295818240,&quot;media_url_https&quot;:&quot;https://pbs.twimg.com/media/Bg2V9ebCMAAcNG2.jpg&quot;,&quot;media_url&quot;:&quot;http://pbs.twimg.com/media/Bg2V9ebCMAAcNG2.jpg&quot;,&quot;expanded_url&quot;:&quot;http://twitter.com/KNAER_RECRAE/status/436169622463594496/photo/1&quot;,&quot;indices&quot;:[82,104],&quot;id_str&quot;:&quot;436169622295818240&quot;,&quot;type&quot;:&quot;photo&quot;,&quot;display_url&quot;:&quot;pic.twitter.com/IuRFqXJiDX&quot;,&quot;url&quot;:&quot;http://t.co/IuRFqXJiDX&quot;}],&quot;user_mentions&quot;:[{&quot;id&quot;:1020257364,&quot;name&quot;:&quot;KNAER-RECRAE&quot;,&quot;indices&quot;:[3,16],&quot;screen_name&quot;:&quot;KNAER_RECRAE&quot;,&quot;id_str&quot;:&quot;1020257364&quot;},{&quot;id&quot;:636460073,&quot;name&quot;:&quot;Katina Pollock&quot;,&quot;indices&quot;:[45,61],&quot;screen_name&quot;:&quot;DrKatinaPollock&quot;,&quot;id_str&quot;:&quot;636460073&quot;},{&quot;id&quot;:300645437,&quot;name&quot;:&quot;Carol Campbell&quot;,&quot;indices&quot;:[66,81],&quot;screen_name&quot;:&quot;CarolCampbell4&quot;,&quot;id_str&quot;:&quot;300645437&quot;}]}"/>
    <s v="RT "/>
    <n v="1"/>
    <s v="RT @KNAER_RECRAE: #OERS14 KNAER ple"/>
    <n v="1"/>
    <x v="14"/>
  </r>
  <r>
    <n v="446"/>
    <s v="436170857178615810"/>
    <s v="giannahelling"/>
    <x v="131"/>
    <s v="Wed Feb 19 16:10:10 +0000 2014"/>
    <d v="2014-02-19T16:10:10"/>
    <m/>
    <s v="en"/>
    <m/>
    <m/>
    <n v="466897873"/>
    <m/>
    <s v="&lt;a href=&quot;http://blackberry.com/twitter&quot; rel=&quot;nofollow&quot;&gt;Twitter for BlackBerry®&lt;/a&gt;"/>
    <s v="http://pbs.twimg.com/profile_images/378800000758246288/011cbb98d5f24fca0c24dd77cdf31fdd_normal.jpeg"/>
    <n v="59"/>
    <n v="128"/>
    <n v="-21600"/>
    <s v="http://twitter.com/giannahelling/statuses/436170857178615810"/>
    <s v="{&quot;symbols&quot;:[],&quot;urls&quot;:[],&quot;hashtags&quot;:[{&quot;text&quot;:&quot;OERS14&quot;,&quot;indices&quot;:[18,25]}],&quot;media&quot;:[{&quot;sizes&quot;:{&quot;small&quot;:{&quot;w&quot;:339,&quot;resize&quot;:&quot;fit&quot;,&quot;h&quot;:191},&quot;thumb&quot;:{&quot;w&quot;:150,&quot;resize&quot;:&quot;crop&quot;,&quot;h&quot;:150},&quot;large&quot;:{&quot;w&quot;:1024,&quot;resize&quot;:&quot;fit&quot;,&quot;h&quot;:576},&quot;medium&quot;:{&quot;w&quot;:599,&quot;resize&quot;:&quot;fit&quot;,&quot;h&quot;:337}},&quot;id&quot;:436169622295818240,&quot;media_url_https&quot;:&quot;https://pbs.twimg.com/media/Bg2V9ebCMAAcNG2.jpg&quot;,&quot;media_url&quot;:&quot;http://pbs.twimg.com/media/Bg2V9ebCMAAcNG2.jpg&quot;,&quot;expanded_url&quot;:&quot;http://twitter.com/KNAER_RECRAE/status/436169622463594496/photo/1&quot;,&quot;indices&quot;:[82,104],&quot;id_str&quot;:&quot;436169622295818240&quot;,&quot;type&quot;:&quot;photo&quot;,&quot;display_url&quot;:&quot;pic.twitter.com/IuRFqXJiDX&quot;,&quot;url&quot;:&quot;http://t.co/IuRFqXJiDX&quot;}],&quot;user_mentions&quot;:[{&quot;id&quot;:1020257364,&quot;name&quot;:&quot;KNAER-RECRAE&quot;,&quot;indices&quot;:[3,16],&quot;screen_name&quot;:&quot;KNAER_RECRAE&quot;,&quot;id_str&quot;:&quot;1020257364&quot;},{&quot;id&quot;:636460073,&quot;name&quot;:&quot;Katina Pollock&quot;,&quot;indices&quot;:[45,61],&quot;screen_name&quot;:&quot;DrKatinaPollock&quot;,&quot;id_str&quot;:&quot;636460073&quot;},{&quot;id&quot;:300645437,&quot;name&quot;:&quot;Carol Campbell&quot;,&quot;indices&quot;:[66,81],&quot;screen_name&quot;:&quot;CarolCampbell4&quot;,&quot;id_str&quot;:&quot;300645437&quot;}]}"/>
    <s v="RT "/>
    <n v="1"/>
    <s v="RT @KNAER_RECRAE: #OERS14 KNAER ple"/>
    <n v="1"/>
    <x v="14"/>
  </r>
  <r>
    <n v="442"/>
    <s v="436170337474998272"/>
    <s v="O3atORION"/>
    <x v="131"/>
    <s v="Wed Feb 19 16:08:06 +0000 2014"/>
    <d v="2014-02-19T16:08:06"/>
    <m/>
    <s v="en"/>
    <m/>
    <m/>
    <n v="40576448"/>
    <m/>
    <s v="&lt;a href=&quot;https://about.twitter.com/products/tweetdeck&quot; rel=&quot;nofollow&quot;&gt;TweetDeck&lt;/a&gt;"/>
    <s v="http://pbs.twimg.com/profile_images/2631441533/dd0ebcbc33a90ccdddc419f43d06c8f4_normal.jpeg"/>
    <n v="806"/>
    <n v="1455"/>
    <n v="-18000"/>
    <s v="http://twitter.com/O3atORION/statuses/436170337474998272"/>
    <s v="{&quot;symbols&quot;:[],&quot;urls&quot;:[],&quot;hashtags&quot;:[{&quot;text&quot;:&quot;OERS14&quot;,&quot;indices&quot;:[18,25]}],&quot;media&quot;:[{&quot;sizes&quot;:{&quot;small&quot;:{&quot;w&quot;:339,&quot;resize&quot;:&quot;fit&quot;,&quot;h&quot;:191},&quot;thumb&quot;:{&quot;w&quot;:150,&quot;resize&quot;:&quot;crop&quot;,&quot;h&quot;:150},&quot;large&quot;:{&quot;w&quot;:1024,&quot;resize&quot;:&quot;fit&quot;,&quot;h&quot;:576},&quot;medium&quot;:{&quot;w&quot;:599,&quot;resize&quot;:&quot;fit&quot;,&quot;h&quot;:337}},&quot;id&quot;:436169622295818240,&quot;media_url_https&quot;:&quot;https://pbs.twimg.com/media/Bg2V9ebCMAAcNG2.jpg&quot;,&quot;media_url&quot;:&quot;http://pbs.twimg.com/media/Bg2V9ebCMAAcNG2.jpg&quot;,&quot;expanded_url&quot;:&quot;http://twitter.com/KNAER_RECRAE/status/436169622463594496/photo/1&quot;,&quot;indices&quot;:[82,104],&quot;id_str&quot;:&quot;436169622295818240&quot;,&quot;type&quot;:&quot;photo&quot;,&quot;display_url&quot;:&quot;pic.twitter.com/IuRFqXJiDX&quot;,&quot;url&quot;:&quot;http://t.co/IuRFqXJiDX&quot;}],&quot;user_mentions&quot;:[{&quot;id&quot;:1020257364,&quot;name&quot;:&quot;KNAER-RECRAE&quot;,&quot;indices&quot;:[3,16],&quot;screen_name&quot;:&quot;KNAER_RECRAE&quot;,&quot;id_str&quot;:&quot;1020257364&quot;},{&quot;id&quot;:636460073,&quot;name&quot;:&quot;Katina Pollock&quot;,&quot;indices&quot;:[45,61],&quot;screen_name&quot;:&quot;DrKatinaPollock&quot;,&quot;id_str&quot;:&quot;636460073&quot;},{&quot;id&quot;:300645437,&quot;name&quot;:&quot;Carol Campbell&quot;,&quot;indices&quot;:[66,81],&quot;screen_name&quot;:&quot;CarolCampbell4&quot;,&quot;id_str&quot;:&quot;300645437&quot;}]}"/>
    <s v="RT "/>
    <n v="1"/>
    <s v="RT @KNAER_RECRAE: #OERS14 KNAER ple"/>
    <n v="1"/>
    <x v="14"/>
  </r>
  <r>
    <n v="99"/>
    <s v="435975793387536384"/>
    <s v="CarolCampbell4"/>
    <x v="132"/>
    <s v="Wed Feb 19 03:15:03 +0000 2014"/>
    <d v="2014-02-19T03:15:03"/>
    <m/>
    <s v="en"/>
    <m/>
    <m/>
    <n v="300645437"/>
    <m/>
    <s v="&lt;a href=&quot;http://twitter.com/#!/download/ipad&quot; rel=&quot;nofollow&quot;&gt;Twitter for iPad&lt;/a&gt;"/>
    <s v="http://pbs.twimg.com/profile_images/3691905443/d17541206d2df83dd49f40e17076abbc_normal.jpeg"/>
    <n v="741"/>
    <n v="317"/>
    <n v="-18000"/>
    <s v="http://twitter.com/CarolCampbell4/statuses/435975793387536384"/>
    <s v="{&quot;symbols&quot;:[],&quot;urls&quot;:[{&quot;expanded_url&quot;:&quot;http://bit.ly/M5mKeG&quot;,&quot;indices&quot;:[37,59],&quot;display_url&quot;:&quot;bit.ly/M5mKeG&quot;,&quot;url&quot;:&quot;http://t.co/CWIf7knjFu&quot;}],&quot;hashtags&quot;:[{&quot;text&quot;:&quot;OERS14&quot;,&quot;indices&quot;:[18,25]}],&quot;user_mentions&quot;:[{&quot;id&quot;:1020257364,&quot;name&quot;:&quot;KNAER-RECRAE&quot;,&quot;indices&quot;:[3,16],&quot;screen_name&quot;:&quot;KNAER_RECRAE&quot;,&quot;id_str&quot;:&quot;1020257364&quot;},{&quot;id&quot;:636460073,&quot;name&quot;:&quot;Katina Pollock&quot;,&quot;indices&quot;:[117,133],&quot;screen_name&quot;:&quot;DrKatinaPollock&quot;,&quot;id_str&quot;:&quot;636460073&quot;},{&quot;id&quot;:129585627,&quot;name&quot;:&quot;Shasta Carr-Harris&quot;,&quot;indices&quot;:[134,143],&quot;screen_name&quot;:&quot;ShastaCH&quot;,&quot;id_str&quot;:&quot;129585627&quot;},{&quot;id&quot;:300645437,&quot;name&quot;:&quot;Carol Campbell&quot;,&quot;indices&quot;:[143,144],&quot;screen_name&quot;:&quot;CarolCampbell4&quot;,&quot;id_str&quot;:&quot;300645437&quot;}]}"/>
    <s v="RT "/>
    <n v="1"/>
    <s v="RT @KNAER_RECRAE: #OERS14 this week"/>
    <n v="1"/>
    <x v="119"/>
  </r>
  <r>
    <n v="13"/>
    <s v="435422260690550784"/>
    <s v="OISENews"/>
    <x v="132"/>
    <s v="Mon Feb 17 14:35:31 +0000 2014"/>
    <d v="2014-02-17T14:35:31"/>
    <m/>
    <s v="en"/>
    <m/>
    <m/>
    <n v="120129298"/>
    <m/>
    <s v="&lt;a href=&quot;https://mobile.twitter.com&quot; rel=&quot;nofollow&quot;&gt;Mobile Web (M5)&lt;/a&gt;"/>
    <s v="http://pbs.twimg.com/profile_images/378800000483716901/60cd288ab1fab8f218956809a7735be6_normal.jpeg"/>
    <n v="3668"/>
    <n v="1401"/>
    <n v="-18000"/>
    <s v="http://twitter.com/OISENews/statuses/435422260690550784"/>
    <s v="{&quot;symbols&quot;:[],&quot;urls&quot;:[{&quot;expanded_url&quot;:&quot;http://bit.ly/M5mKeG&quot;,&quot;indices&quot;:[37,59],&quot;display_url&quot;:&quot;bit.ly/M5mKeG&quot;,&quot;url&quot;:&quot;http://t.co/CWIf7knjFu&quot;}],&quot;hashtags&quot;:[{&quot;text&quot;:&quot;OERS14&quot;,&quot;indices&quot;:[18,25]}],&quot;user_mentions&quot;:[{&quot;id&quot;:1020257364,&quot;name&quot;:&quot;KNAER-RECRAE&quot;,&quot;indices&quot;:[3,16],&quot;screen_name&quot;:&quot;KNAER_RECRAE&quot;,&quot;id_str&quot;:&quot;1020257364&quot;},{&quot;id&quot;:636460073,&quot;name&quot;:&quot;Katina Pollock&quot;,&quot;indices&quot;:[117,133],&quot;screen_name&quot;:&quot;DrKatinaPollock&quot;,&quot;id_str&quot;:&quot;636460073&quot;},{&quot;id&quot;:129585627,&quot;name&quot;:&quot;Shasta Carr-Harris&quot;,&quot;indices&quot;:[134,143],&quot;screen_name&quot;:&quot;ShastaCH&quot;,&quot;id_str&quot;:&quot;129585627&quot;},{&quot;id&quot;:300645437,&quot;name&quot;:&quot;Carol Campbell&quot;,&quot;indices&quot;:[143,144],&quot;screen_name&quot;:&quot;CarolCampbell4&quot;,&quot;id_str&quot;:&quot;300645437&quot;}]}"/>
    <s v="RT "/>
    <n v="1"/>
    <s v="RT @KNAER_RECRAE: #OERS14 this week"/>
    <n v="1"/>
    <x v="119"/>
  </r>
  <r>
    <n v="10"/>
    <s v="435405054237892610"/>
    <s v="ShastaCH"/>
    <x v="132"/>
    <s v="Mon Feb 17 13:27:09 +0000 2014"/>
    <d v="2014-02-17T13:27:09"/>
    <m/>
    <s v="en"/>
    <m/>
    <m/>
    <n v="129585627"/>
    <m/>
    <s v="&lt;a href=&quot;http://twitter.com/download/iphone&quot; rel=&quot;nofollow&quot;&gt;Twitter for iPhone&lt;/a&gt;"/>
    <s v="http://pbs.twimg.com/profile_images/2272274611/5wd7gucvwq2weh35c02q_normal.jpeg"/>
    <n v="149"/>
    <n v="97"/>
    <n v="-21600"/>
    <s v="http://twitter.com/ShastaCH/statuses/435405054237892610"/>
    <s v="{&quot;symbols&quot;:[],&quot;urls&quot;:[{&quot;expanded_url&quot;:&quot;http://bit.ly/M5mKeG&quot;,&quot;indices&quot;:[37,59],&quot;display_url&quot;:&quot;bit.ly/M5mKeG&quot;,&quot;url&quot;:&quot;http://t.co/CWIf7knjFu&quot;}],&quot;hashtags&quot;:[{&quot;text&quot;:&quot;OERS14&quot;,&quot;indices&quot;:[18,25]}],&quot;user_mentions&quot;:[{&quot;id&quot;:1020257364,&quot;name&quot;:&quot;KNAER-RECRAE&quot;,&quot;indices&quot;:[3,16],&quot;screen_name&quot;:&quot;KNAER_RECRAE&quot;,&quot;id_str&quot;:&quot;1020257364&quot;},{&quot;id&quot;:636460073,&quot;name&quot;:&quot;Katina Pollock&quot;,&quot;indices&quot;:[117,133],&quot;screen_name&quot;:&quot;DrKatinaPollock&quot;,&quot;id_str&quot;:&quot;636460073&quot;},{&quot;id&quot;:129585627,&quot;name&quot;:&quot;Shasta Carr-Harris&quot;,&quot;indices&quot;:[134,143],&quot;screen_name&quot;:&quot;ShastaCH&quot;,&quot;id_str&quot;:&quot;129585627&quot;},{&quot;id&quot;:300645437,&quot;name&quot;:&quot;Carol Campbell&quot;,&quot;indices&quot;:[143,144],&quot;screen_name&quot;:&quot;CarolCampbell4&quot;,&quot;id_str&quot;:&quot;300645437&quot;}]}"/>
    <s v="RT "/>
    <n v="1"/>
    <s v="RT @KNAER_RECRAE: #OERS14 this week"/>
    <n v="1"/>
    <x v="119"/>
  </r>
  <r>
    <n v="9"/>
    <s v="435391793623220224"/>
    <s v="DrKatinaPollock"/>
    <x v="132"/>
    <s v="Mon Feb 17 12:34:27 +0000 2014"/>
    <d v="2014-02-17T12:34:27"/>
    <m/>
    <s v="en"/>
    <m/>
    <m/>
    <n v="636460073"/>
    <m/>
    <s v="web"/>
    <s v="http://pbs.twimg.com/profile_images/378800000769246947/3a548e76741de390217e1421e5ba48af_normal.jpeg"/>
    <n v="146"/>
    <n v="298"/>
    <n v="-18000"/>
    <s v="http://twitter.com/DrKatinaPollock/statuses/435391793623220224"/>
    <s v="{&quot;symbols&quot;:[],&quot;urls&quot;:[{&quot;expanded_url&quot;:&quot;http://bit.ly/M5mKeG&quot;,&quot;indices&quot;:[37,59],&quot;display_url&quot;:&quot;bit.ly/M5mKeG&quot;,&quot;url&quot;:&quot;http://t.co/CWIf7knjFu&quot;}],&quot;hashtags&quot;:[{&quot;text&quot;:&quot;OERS14&quot;,&quot;indices&quot;:[18,25]}],&quot;user_mentions&quot;:[{&quot;id&quot;:1020257364,&quot;name&quot;:&quot;KNAER-RECRAE&quot;,&quot;indices&quot;:[3,16],&quot;screen_name&quot;:&quot;KNAER_RECRAE&quot;,&quot;id_str&quot;:&quot;1020257364&quot;},{&quot;id&quot;:636460073,&quot;name&quot;:&quot;Katina Pollock&quot;,&quot;indices&quot;:[117,133],&quot;screen_name&quot;:&quot;DrKatinaPollock&quot;,&quot;id_str&quot;:&quot;636460073&quot;},{&quot;id&quot;:129585627,&quot;name&quot;:&quot;Shasta Carr-Harris&quot;,&quot;indices&quot;:[134,143],&quot;screen_name&quot;:&quot;ShastaCH&quot;,&quot;id_str&quot;:&quot;129585627&quot;},{&quot;id&quot;:300645437,&quot;name&quot;:&quot;Carol Campbell&quot;,&quot;indices&quot;:[143,144],&quot;screen_name&quot;:&quot;CarolCampbell4&quot;,&quot;id_str&quot;:&quot;300645437&quot;}]}"/>
    <s v="RT "/>
    <n v="1"/>
    <s v="RT @KNAER_RECRAE: #OERS14 this week"/>
    <n v="1"/>
    <x v="119"/>
  </r>
  <r>
    <n v="860"/>
    <s v="436299816281591808"/>
    <s v="OISELibrary"/>
    <x v="133"/>
    <s v="Thu Feb 20 00:42:37 +0000 2014"/>
    <d v="2014-02-20T00:42:37"/>
    <m/>
    <s v="en"/>
    <m/>
    <m/>
    <n v="40140191"/>
    <m/>
    <s v="web"/>
    <s v="http://pbs.twimg.com/profile_images/258701236/esc_normal.jpg"/>
    <n v="2223"/>
    <n v="500"/>
    <n v="-18000"/>
    <s v="http://twitter.com/OISELibrary/statuses/436299816281591808"/>
    <s v="{&quot;symbols&quot;:[],&quot;urls&quot;:[],&quot;hashtags&quot;:[{&quot;text&quot;:&quot;oers14&quot;,&quot;indices&quot;:[49,56]}],&quot;media&quot;:[{&quot;sizes&quot;:{&quot;small&quot;:{&quot;w&quot;:340,&quot;resize&quot;:&quot;fit&quot;,&quot;h&quot;:214},&quot;thumb&quot;:{&quot;w&quot;:150,&quot;resize&quot;:&quot;crop&quot;,&quot;h&quot;:150},&quot;medium&quot;:{&quot;w&quot;:600,&quot;resize&quot;:&quot;fit&quot;,&quot;h&quot;:377},&quot;large&quot;:{&quot;w&quot;:1022,&quot;resize&quot;:&quot;fit&quot;,&quot;h&quot;:644}},&quot;id&quot;:436294594628558848,&quot;media_url_https&quot;:&quot;https://pbs.twimg.com/media/Bg4Hn0pCIAAUiVD.jpg&quot;,&quot;media_url&quot;:&quot;http://pbs.twimg.com/media/Bg4Hn0pCIAAUiVD.jpg&quot;,&quot;expanded_url&quot;:&quot;http://twitter.com/KNAER_RECRAE/status/436294594855071744/photo/1&quot;,&quot;indices&quot;:[57,79],&quot;id_str&quot;:&quot;436294594628558848&quot;,&quot;type&quot;:&quot;photo&quot;,&quot;display_url&quot;:&quot;pic.twitter.com/FmN1jThTRg&quot;,&quot;url&quot;:&quot;http://t.co/FmN1jThTRg&quot;}],&quot;user_mentions&quot;:[{&quot;id&quot;:1020257364,&quot;name&quot;:&quot;KNAER-RECRAE&quot;,&quot;indices&quot;:[3,16],&quot;screen_name&quot;:&quot;KNAER_RECRAE&quot;,&quot;id_str&quot;:&quot;1020257364&quot;}]}"/>
    <s v="RT "/>
    <n v="1"/>
    <s v="RT @KNAER_RECRAE: Attributes of Sma"/>
    <n v="1"/>
    <x v="50"/>
  </r>
  <r>
    <n v="845"/>
    <s v="436296551515041793"/>
    <s v="HIRGUWO"/>
    <x v="134"/>
    <s v="Thu Feb 20 00:29:38 +0000 2014"/>
    <d v="2014-02-20T00:29:38"/>
    <m/>
    <s v="en"/>
    <m/>
    <m/>
    <n v="2200459346"/>
    <m/>
    <s v="&lt;a href=&quot;http://blackberry.com/twitter&quot; rel=&quot;nofollow&quot;&gt;Twitter for BlackBerry®&lt;/a&gt;"/>
    <s v="http://pbs.twimg.com/profile_images/378800000755038855/25d6dbfbcf4b84eefdcf8f7bfb0a46a8_normal.jpeg"/>
    <n v="22"/>
    <n v="102"/>
    <m/>
    <s v="http://twitter.com/HIRGUWO/statuses/436296551515041793"/>
    <s v="{&quot;symbols&quot;:[],&quot;urls&quot;:[{&quot;expanded_url&quot;:&quot;http://Firstlegoleague.org&quot;,&quot;indices&quot;:[18,40],&quot;display_url&quot;:&quot;Firstlegoleague.org&quot;,&quot;url&quot;:&quot;http://t.co/W4giwwvENr&quot;}],&quot;hashtags&quot;:[{&quot;text&quot;:&quot;oers14&quot;,&quot;indices&quot;:[92,99]}],&quot;media&quot;:[{&quot;sizes&quot;:{&quot;small&quot;:{&quot;w&quot;:340,&quot;resize&quot;:&quot;fit&quot;,&quot;h&quot;:232},&quot;thumb&quot;:{&quot;w&quot;:150,&quot;resize&quot;:&quot;crop&quot;,&quot;h&quot;:150},&quot;large&quot;:{&quot;w&quot;:1024,&quot;resize&quot;:&quot;fit&quot;,&quot;h&quot;:700},&quot;medium&quot;:{&quot;w&quot;:600,&quot;resize&quot;:&quot;fit&quot;,&quot;h&quot;:410}},&quot;id&quot;:436291028572594176,&quot;media_url_https&quot;:&quot;https://pbs.twimg.com/media/Bg4EYQDCYAA4SPy.jpg&quot;,&quot;media_url&quot;:&quot;http://pbs.twimg.com/media/Bg4EYQDCYAA4SPy.jpg&quot;,&quot;expanded_url&quot;:&quot;http://twitter.com/KNAER_RECRAE/status/436291028815855616/photo/1&quot;,&quot;indices&quot;:[100,122],&quot;id_str&quot;:&quot;436291028572594176&quot;,&quot;type&quot;:&quot;photo&quot;,&quot;display_url&quot;:&quot;pic.twitter.com/oYJ40Flpjf&quot;,&quot;url&quot;:&quot;http://t.co/oYJ40Flpjf&quot;}],&quot;user_mentions&quot;:[{&quot;id&quot;:1020257364,&quot;name&quot;:&quot;KNAER-RECRAE&quot;,&quot;indices&quot;:[3,16],&quot;screen_name&quot;:&quot;KNAER_RECRAE&quot;,&quot;id_str&quot;:&quot;1020257364&quot;}]}"/>
    <s v="RT "/>
    <n v="1"/>
    <s v="RT @KNAER_RECRAE: http://t.co/W4giw"/>
    <n v="1"/>
    <x v="120"/>
  </r>
  <r>
    <n v="830"/>
    <s v="436293541514711040"/>
    <s v="DrKatinaPollock"/>
    <x v="134"/>
    <s v="Thu Feb 20 00:17:40 +0000 2014"/>
    <d v="2014-02-20T00:17:40"/>
    <m/>
    <s v="en"/>
    <m/>
    <m/>
    <n v="636460073"/>
    <m/>
    <s v="&lt;a href=&quot;http://twitter.com/download/iphone&quot; rel=&quot;nofollow&quot;&gt;Twitter for iPhone&lt;/a&gt;"/>
    <s v="http://pbs.twimg.com/profile_images/378800000769246947/3a548e76741de390217e1421e5ba48af_normal.jpeg"/>
    <n v="152"/>
    <n v="299"/>
    <n v="-18000"/>
    <s v="http://twitter.com/DrKatinaPollock/statuses/436293541514711040"/>
    <s v="{&quot;symbols&quot;:[],&quot;urls&quot;:[{&quot;expanded_url&quot;:&quot;http://Firstlegoleague.org&quot;,&quot;indices&quot;:[18,40],&quot;display_url&quot;:&quot;Firstlegoleague.org&quot;,&quot;url&quot;:&quot;http://t.co/W4giwwvENr&quot;}],&quot;hashtags&quot;:[{&quot;text&quot;:&quot;oers14&quot;,&quot;indices&quot;:[92,99]}],&quot;media&quot;:[{&quot;sizes&quot;:{&quot;small&quot;:{&quot;w&quot;:340,&quot;resize&quot;:&quot;fit&quot;,&quot;h&quot;:232},&quot;thumb&quot;:{&quot;w&quot;:150,&quot;resize&quot;:&quot;crop&quot;,&quot;h&quot;:150},&quot;large&quot;:{&quot;w&quot;:1024,&quot;resize&quot;:&quot;fit&quot;,&quot;h&quot;:700},&quot;medium&quot;:{&quot;w&quot;:600,&quot;resize&quot;:&quot;fit&quot;,&quot;h&quot;:410}},&quot;id&quot;:436291028572594176,&quot;media_url_https&quot;:&quot;https://pbs.twimg.com/media/Bg4EYQDCYAA4SPy.jpg&quot;,&quot;media_url&quot;:&quot;http://pbs.twimg.com/media/Bg4EYQDCYAA4SPy.jpg&quot;,&quot;expanded_url&quot;:&quot;http://twitter.com/KNAER_RECRAE/status/436291028815855616/photo/1&quot;,&quot;indices&quot;:[100,122],&quot;id_str&quot;:&quot;436291028572594176&quot;,&quot;type&quot;:&quot;photo&quot;,&quot;display_url&quot;:&quot;pic.twitter.com/oYJ40Flpjf&quot;,&quot;url&quot;:&quot;http://t.co/oYJ40Flpjf&quot;}],&quot;user_mentions&quot;:[{&quot;id&quot;:1020257364,&quot;name&quot;:&quot;KNAER-RECRAE&quot;,&quot;indices&quot;:[3,16],&quot;screen_name&quot;:&quot;KNAER_RECRAE&quot;,&quot;id_str&quot;:&quot;1020257364&quot;}]}"/>
    <s v="RT "/>
    <n v="1"/>
    <s v="RT @KNAER_RECRAE: http://t.co/W4giw"/>
    <n v="1"/>
    <x v="120"/>
  </r>
  <r>
    <n v="825"/>
    <s v="436291651133132800"/>
    <s v="giannahelling"/>
    <x v="134"/>
    <s v="Thu Feb 20 00:10:10 +0000 2014"/>
    <d v="2014-02-20T00:10:10"/>
    <m/>
    <s v="en"/>
    <m/>
    <m/>
    <n v="466897873"/>
    <m/>
    <s v="&lt;a href=&quot;http://blackberry.com/twitter&quot; rel=&quot;nofollow&quot;&gt;Twitter for BlackBerry®&lt;/a&gt;"/>
    <s v="http://pbs.twimg.com/profile_images/378800000758246288/011cbb98d5f24fca0c24dd77cdf31fdd_normal.jpeg"/>
    <n v="60"/>
    <n v="128"/>
    <n v="-21600"/>
    <s v="http://twitter.com/giannahelling/statuses/436291651133132800"/>
    <s v="{&quot;symbols&quot;:[],&quot;urls&quot;:[{&quot;expanded_url&quot;:&quot;http://Firstlegoleague.org&quot;,&quot;indices&quot;:[18,40],&quot;display_url&quot;:&quot;Firstlegoleague.org&quot;,&quot;url&quot;:&quot;http://t.co/W4giwwvENr&quot;}],&quot;hashtags&quot;:[{&quot;text&quot;:&quot;oers14&quot;,&quot;indices&quot;:[92,99]}],&quot;media&quot;:[{&quot;sizes&quot;:{&quot;small&quot;:{&quot;w&quot;:340,&quot;resize&quot;:&quot;fit&quot;,&quot;h&quot;:232},&quot;thumb&quot;:{&quot;w&quot;:150,&quot;resize&quot;:&quot;crop&quot;,&quot;h&quot;:150},&quot;large&quot;:{&quot;w&quot;:1024,&quot;resize&quot;:&quot;fit&quot;,&quot;h&quot;:700},&quot;medium&quot;:{&quot;w&quot;:600,&quot;resize&quot;:&quot;fit&quot;,&quot;h&quot;:410}},&quot;id&quot;:436291028572594176,&quot;media_url_https&quot;:&quot;https://pbs.twimg.com/media/Bg4EYQDCYAA4SPy.jpg&quot;,&quot;media_url&quot;:&quot;http://pbs.twimg.com/media/Bg4EYQDCYAA4SPy.jpg&quot;,&quot;expanded_url&quot;:&quot;http://twitter.com/KNAER_RECRAE/status/436291028815855616/photo/1&quot;,&quot;indices&quot;:[100,122],&quot;id_str&quot;:&quot;436291028572594176&quot;,&quot;type&quot;:&quot;photo&quot;,&quot;display_url&quot;:&quot;pic.twitter.com/oYJ40Flpjf&quot;,&quot;url&quot;:&quot;http://t.co/oYJ40Flpjf&quot;}],&quot;user_mentions&quot;:[{&quot;id&quot;:1020257364,&quot;name&quot;:&quot;KNAER-RECRAE&quot;,&quot;indices&quot;:[3,16],&quot;screen_name&quot;:&quot;KNAER_RECRAE&quot;,&quot;id_str&quot;:&quot;1020257364&quot;}]}"/>
    <s v="RT "/>
    <n v="1"/>
    <s v="RT @KNAER_RECRAE: http://t.co/W4giw"/>
    <n v="1"/>
    <x v="120"/>
  </r>
  <r>
    <n v="832"/>
    <s v="436293771387760640"/>
    <s v="DrKatinaPollock"/>
    <x v="135"/>
    <s v="Thu Feb 20 00:18:35 +0000 2014"/>
    <d v="2014-02-20T00:18:35"/>
    <m/>
    <s v="en"/>
    <m/>
    <m/>
    <n v="636460073"/>
    <m/>
    <s v="&lt;a href=&quot;http://twitter.com/download/iphone&quot; rel=&quot;nofollow&quot;&gt;Twitter for iPhone&lt;/a&gt;"/>
    <s v="http://pbs.twimg.com/profile_images/378800000769246947/3a548e76741de390217e1421e5ba48af_normal.jpeg"/>
    <n v="152"/>
    <n v="299"/>
    <n v="-18000"/>
    <s v="http://twitter.com/DrKatinaPollock/statuses/436293771387760640"/>
    <s v="{&quot;symbols&quot;:[],&quot;urls&quot;:[],&quot;hashtags&quot;:[{&quot;text&quot;:&quot;oers14&quot;,&quot;indices&quot;:[32,39]}],&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87505533378560,&quot;media_url_https&quot;:&quot;https://pbs.twimg.com/media/Bg4BLLtCIAAvVor.jpg&quot;,&quot;media_url&quot;:&quot;http://pbs.twimg.com/media/Bg4BLLtCIAAvVor.jpg&quot;,&quot;expanded_url&quot;:&quot;http://twitter.com/KNAER_RECRAE/status/436287505692758016/photo/1&quot;,&quot;indices&quot;:[83,105],&quot;id_str&quot;:&quot;436287505533378560&quot;,&quot;type&quot;:&quot;photo&quot;,&quot;display_url&quot;:&quot;pic.twitter.com/CR1fWHCWaU&quot;,&quot;url&quot;:&quot;http://t.co/CR1fWHCWaU&quot;}],&quot;user_mentions&quot;:[{&quot;id&quot;:1020257364,&quot;name&quot;:&quot;KNAER-RECRAE&quot;,&quot;indices&quot;:[3,16],&quot;screen_name&quot;:&quot;KNAER_RECRAE&quot;,&quot;id_str&quot;:&quot;1020257364&quot;},{&quot;id&quot;:129585627,&quot;name&quot;:&quot;Shasta Carr-Harris&quot;,&quot;indices&quot;:[40,49],&quot;screen_name&quot;:&quot;ShastaCH&quot;,&quot;id_str&quot;:&quot;129585627&quot;},{&quot;id&quot;:300645437,&quot;name&quot;:&quot;Carol Campbell&quot;,&quot;indices&quot;:[50,65],&quot;screen_name&quot;:&quot;CarolCampbell4&quot;,&quot;id_str&quot;:&quot;300645437&quot;},{&quot;id&quot;:636460073,&quot;name&quot;:&quot;Katina Pollock&quot;,&quot;indices&quot;:[66,82],&quot;screen_name&quot;:&quot;DrKatinaPollock&quot;,&quot;id_str&quot;:&quot;636460073&quot;}]}"/>
    <s v="RT "/>
    <n v="1"/>
    <s v="RT @KNAER_RECRAE: KNAER team at #oe"/>
    <n v="1"/>
    <x v="83"/>
  </r>
  <r>
    <n v="817"/>
    <s v="436290538459783168"/>
    <s v="CarolCampbell4"/>
    <x v="135"/>
    <s v="Thu Feb 20 00:05:44 +0000 2014"/>
    <d v="2014-02-20T00:05:44"/>
    <m/>
    <s v="en"/>
    <m/>
    <m/>
    <n v="300645437"/>
    <m/>
    <s v="&lt;a href=&quot;http://twitter.com/#!/download/ipad&quot; rel=&quot;nofollow&quot;&gt;Twitter for iPad&lt;/a&gt;"/>
    <s v="http://pbs.twimg.com/profile_images/3691905443/d17541206d2df83dd49f40e17076abbc_normal.jpeg"/>
    <n v="748"/>
    <n v="318"/>
    <n v="-18000"/>
    <s v="http://twitter.com/CarolCampbell4/statuses/436290538459783168"/>
    <s v="{&quot;symbols&quot;:[],&quot;urls&quot;:[],&quot;hashtags&quot;:[{&quot;text&quot;:&quot;oers14&quot;,&quot;indices&quot;:[32,39]}],&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287505533378560,&quot;media_url_https&quot;:&quot;https://pbs.twimg.com/media/Bg4BLLtCIAAvVor.jpg&quot;,&quot;media_url&quot;:&quot;http://pbs.twimg.com/media/Bg4BLLtCIAAvVor.jpg&quot;,&quot;expanded_url&quot;:&quot;http://twitter.com/KNAER_RECRAE/status/436287505692758016/photo/1&quot;,&quot;indices&quot;:[83,105],&quot;id_str&quot;:&quot;436287505533378560&quot;,&quot;type&quot;:&quot;photo&quot;,&quot;display_url&quot;:&quot;pic.twitter.com/CR1fWHCWaU&quot;,&quot;url&quot;:&quot;http://t.co/CR1fWHCWaU&quot;}],&quot;user_mentions&quot;:[{&quot;id&quot;:1020257364,&quot;name&quot;:&quot;KNAER-RECRAE&quot;,&quot;indices&quot;:[3,16],&quot;screen_name&quot;:&quot;KNAER_RECRAE&quot;,&quot;id_str&quot;:&quot;1020257364&quot;},{&quot;id&quot;:129585627,&quot;name&quot;:&quot;Shasta Carr-Harris&quot;,&quot;indices&quot;:[40,49],&quot;screen_name&quot;:&quot;ShastaCH&quot;,&quot;id_str&quot;:&quot;129585627&quot;},{&quot;id&quot;:300645437,&quot;name&quot;:&quot;Carol Campbell&quot;,&quot;indices&quot;:[50,65],&quot;screen_name&quot;:&quot;CarolCampbell4&quot;,&quot;id_str&quot;:&quot;300645437&quot;},{&quot;id&quot;:636460073,&quot;name&quot;:&quot;Katina Pollock&quot;,&quot;indices&quot;:[66,82],&quot;screen_name&quot;:&quot;DrKatinaPollock&quot;,&quot;id_str&quot;:&quot;636460073&quot;}]}"/>
    <s v="RT "/>
    <n v="1"/>
    <s v="RT @KNAER_RECRAE: KNAER team at #oe"/>
    <n v="1"/>
    <x v="83"/>
  </r>
  <r>
    <n v="937"/>
    <s v="436341620888596480"/>
    <s v="CarolCampbell4"/>
    <x v="136"/>
    <s v="Thu Feb 20 03:28:43 +0000 2014"/>
    <d v="2014-02-20T03:28:43"/>
    <m/>
    <s v="en"/>
    <m/>
    <m/>
    <n v="300645437"/>
    <m/>
    <s v="&lt;a href=&quot;http://twitter.com/#!/download/ipad&quot; rel=&quot;nofollow&quot;&gt;Twitter for iPad&lt;/a&gt;"/>
    <s v="http://pbs.twimg.com/profile_images/3691905443/d17541206d2df83dd49f40e17076abbc_normal.jpeg"/>
    <n v="748"/>
    <n v="318"/>
    <n v="-18000"/>
    <s v="http://twitter.com/CarolCampbell4/statuses/436341620888596480"/>
    <s v="{&quot;symbols&quot;:[],&quot;urls&quot;:[],&quot;hashtags&quot;:[{&quot;text&quot;:&quot;OERS14&quot;,&quot;indices&quot;:[100,107]}],&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id&quot;:436170758893895680,&quot;media_url_https&quot;:&quot;https://pbs.twimg.com/media/Bg2W_olIgAATmym.jpg&quot;,&quot;media_url&quot;:&quot;http://pbs.twimg.com/media/Bg2W_olIgAATmym.jpg&quot;,&quot;expanded_url&quot;:&quot;http://twitter.com/KNAER_RECRAE/status/436170759422345216/photo/1&quot;,&quot;indices&quot;:[108,130],&quot;id_str&quot;:&quot;436170758893895680&quot;,&quot;type&quot;:&quot;photo&quot;,&quot;display_url&quot;:&quot;pic.twitter.com/v8Gq4djTs8&quot;,&quot;url&quot;:&quot;http://t.co/v8Gq4djTs8&quot;}],&quot;user_mentions&quot;:[{&quot;id&quot;:1020257364,&quot;name&quot;:&quot;KNAER-RECRAE&quot;,&quot;indices&quot;:[3,16],&quot;screen_name&quot;:&quot;KNAER_RECRAE&quot;,&quot;id_str&quot;:&quot;1020257364&quot;},{&quot;id&quot;:636460073,&quot;name&quot;:&quot;Katina Pollock&quot;,&quot;indices&quot;:[44,60],&quot;screen_name&quot;:&quot;DrKatinaPollock&quot;,&quot;id_str&quot;:&quot;636460073&quot;},{&quot;id&quot;:300645437,&quot;name&quot;:&quot;Carol Campbell&quot;,&quot;indices&quot;:[61,76],&quot;screen_name&quot;:&quot;CarolCampbell4&quot;,&quot;id_str&quot;:&quot;300645437&quot;},{&quot;id&quot;:68163264,&quot;name&quot;:&quot;Western - Fac of Ed&quot;,&quot;indices&quot;:[77,89],&quot;screen_name&quot;:&quot;westernuEdu&quot;,&quot;id_str&quot;:&quot;68163264&quot;},{&quot;id&quot;:120129298,&quot;name&quot;:&quot;OISE News&quot;,&quot;indices&quot;:[90,99],&quot;screen_name&quot;:&quot;OISENews&quot;,&quot;id_str&quot;:&quot;120129298&quot;}]}"/>
    <s v="RT "/>
    <n v="1"/>
    <s v="RT @KNAER_RECRAE: Look at our partn"/>
    <n v="1"/>
    <x v="89"/>
  </r>
  <r>
    <n v="923"/>
    <s v="436339268597067776"/>
    <s v="ShastaCH"/>
    <x v="136"/>
    <s v="Thu Feb 20 03:19:23 +0000 2014"/>
    <d v="2014-02-20T03:19:23"/>
    <m/>
    <s v="en"/>
    <m/>
    <m/>
    <n v="129585627"/>
    <m/>
    <s v="&lt;a href=&quot;http://twitter.com/download/iphone&quot; rel=&quot;nofollow&quot;&gt;Twitter for iPhone&lt;/a&gt;"/>
    <s v="http://pbs.twimg.com/profile_images/2272274611/5wd7gucvwq2weh35c02q_normal.jpeg"/>
    <n v="158"/>
    <n v="94"/>
    <n v="-21600"/>
    <s v="http://twitter.com/ShastaCH/statuses/436339268597067776"/>
    <s v="{&quot;symbols&quot;:[],&quot;urls&quot;:[],&quot;hashtags&quot;:[{&quot;text&quot;:&quot;OERS14&quot;,&quot;indices&quot;:[100,107]}],&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id&quot;:436170758893895680,&quot;media_url_https&quot;:&quot;https://pbs.twimg.com/media/Bg2W_olIgAATmym.jpg&quot;,&quot;media_url&quot;:&quot;http://pbs.twimg.com/media/Bg2W_olIgAATmym.jpg&quot;,&quot;expanded_url&quot;:&quot;http://twitter.com/KNAER_RECRAE/status/436170759422345216/photo/1&quot;,&quot;indices&quot;:[108,130],&quot;id_str&quot;:&quot;436170758893895680&quot;,&quot;type&quot;:&quot;photo&quot;,&quot;display_url&quot;:&quot;pic.twitter.com/v8Gq4djTs8&quot;,&quot;url&quot;:&quot;http://t.co/v8Gq4djTs8&quot;}],&quot;user_mentions&quot;:[{&quot;id&quot;:1020257364,&quot;name&quot;:&quot;KNAER-RECRAE&quot;,&quot;indices&quot;:[3,16],&quot;screen_name&quot;:&quot;KNAER_RECRAE&quot;,&quot;id_str&quot;:&quot;1020257364&quot;},{&quot;id&quot;:636460073,&quot;name&quot;:&quot;Katina Pollock&quot;,&quot;indices&quot;:[44,60],&quot;screen_name&quot;:&quot;DrKatinaPollock&quot;,&quot;id_str&quot;:&quot;636460073&quot;},{&quot;id&quot;:300645437,&quot;name&quot;:&quot;Carol Campbell&quot;,&quot;indices&quot;:[61,76],&quot;screen_name&quot;:&quot;CarolCampbell4&quot;,&quot;id_str&quot;:&quot;300645437&quot;},{&quot;id&quot;:68163264,&quot;name&quot;:&quot;Western - Fac of Ed&quot;,&quot;indices&quot;:[77,89],&quot;screen_name&quot;:&quot;westernuEdu&quot;,&quot;id_str&quot;:&quot;68163264&quot;},{&quot;id&quot;:120129298,&quot;name&quot;:&quot;OISE News&quot;,&quot;indices&quot;:[90,99],&quot;screen_name&quot;:&quot;OISENews&quot;,&quot;id_str&quot;:&quot;120129298&quot;}]}"/>
    <s v="RT "/>
    <n v="1"/>
    <s v="RT @KNAER_RECRAE: Look at our partn"/>
    <n v="1"/>
    <x v="89"/>
  </r>
  <r>
    <n v="922"/>
    <s v="436339268597067776"/>
    <s v="ShastaCH"/>
    <x v="136"/>
    <s v="Thu Feb 20 03:19:23 +0000 2014"/>
    <d v="2014-02-20T03:19:23"/>
    <m/>
    <s v="en"/>
    <m/>
    <m/>
    <n v="129585627"/>
    <m/>
    <s v="&lt;a href=&quot;http://twitter.com/download/iphone&quot; rel=&quot;nofollow&quot;&gt;Twitter for iPhone&lt;/a&gt;"/>
    <s v="http://pbs.twimg.com/profile_images/2272274611/5wd7gucvwq2weh35c02q_normal.jpeg"/>
    <n v="158"/>
    <n v="94"/>
    <n v="-21600"/>
    <s v="http://twitter.com/ShastaCH/statuses/436339268597067776"/>
    <s v="{&quot;symbols&quot;:[],&quot;urls&quot;:[],&quot;hashtags&quot;:[{&quot;text&quot;:&quot;OERS14&quot;,&quot;indices&quot;:[100,107]}],&quot;media&quot;:[{&quot;sizes&quot;:{&quot;thumb&quot;:{&quot;w&quot;:150,&quot;resize&quot;:&quot;crop&quot;,&quot;h&quot;:150},&quot;small&quot;:{&quot;w&quot;:340,&quot;resize&quot;:&quot;fit&quot;,&quot;h&quot;:191},&quot;large&quot;:{&quot;w&quot;:1024,&quot;resize&quot;:&quot;fit&quot;,&quot;h&quot;:576},&quot;medium&quot;:{&quot;w&quot;:599,&quot;resize&quot;:&quot;fit&quot;,&quot;h&quot;:337}},&quot;id&quot;:436170758893895680,&quot;media_url_https&quot;:&quot;https://pbs.twimg.com/media/Bg2W_olIgAATmym.jpg&quot;,&quot;media_url&quot;:&quot;http://pbs.twimg.com/media/Bg2W_olIgAATmym.jpg&quot;,&quot;expanded_url&quot;:&quot;http://twitter.com/KNAER_RECRAE/status/436170759422345216/photo/1&quot;,&quot;indices&quot;:[108,130],&quot;id_str&quot;:&quot;436170758893895680&quot;,&quot;type&quot;:&quot;photo&quot;,&quot;display_url&quot;:&quot;pic.twitter.com/v8Gq4djTs8&quot;,&quot;url&quot;:&quot;http://t.co/v8Gq4djTs8&quot;}],&quot;user_mentions&quot;:[{&quot;id&quot;:1020257364,&quot;name&quot;:&quot;KNAER-RECRAE&quot;,&quot;indices&quot;:[3,16],&quot;screen_name&quot;:&quot;KNAER_RECRAE&quot;,&quot;id_str&quot;:&quot;1020257364&quot;},{&quot;id&quot;:636460073,&quot;name&quot;:&quot;Katina Pollock&quot;,&quot;indices&quot;:[44,60],&quot;screen_name&quot;:&quot;DrKatinaPollock&quot;,&quot;id_str&quot;:&quot;636460073&quot;},{&quot;id&quot;:300645437,&quot;name&quot;:&quot;Carol Campbell&quot;,&quot;indices&quot;:[61,76],&quot;screen_name&quot;:&quot;CarolCampbell4&quot;,&quot;id_str&quot;:&quot;300645437&quot;},{&quot;id&quot;:68163264,&quot;name&quot;:&quot;Western - Fac of Ed&quot;,&quot;indices&quot;:[77,89],&quot;screen_name&quot;:&quot;westernuEdu&quot;,&quot;id_str&quot;:&quot;68163264&quot;},{&quot;id&quot;:120129298,&quot;name&quot;:&quot;OISE News&quot;,&quot;indices&quot;:[90,99],&quot;screen_name&quot;:&quot;OISENews&quot;,&quot;id_str&quot;:&quot;120129298&quot;}]}"/>
    <s v="RT "/>
    <n v="1"/>
    <s v="RT @KNAER_RECRAE: Look at our partn"/>
    <n v="1"/>
    <x v="89"/>
  </r>
  <r>
    <n v="794"/>
    <s v="436286914098786304"/>
    <s v="OISENews"/>
    <x v="136"/>
    <s v="Wed Feb 19 23:51:20 +0000 2014"/>
    <d v="2014-02-19T23:51:20"/>
    <m/>
    <s v="en"/>
    <m/>
    <m/>
    <n v="120129298"/>
    <m/>
    <s v="&lt;a href=&quot;http://twitter.com/download/android&quot; rel=&quot;nofollow&quot;&gt;Twitter for Android&lt;/a&gt;"/>
    <s v="http://pbs.twimg.com/profile_images/378800000483716901/60cd288ab1fab8f218956809a7735be6_normal.jpeg"/>
    <n v="3678"/>
    <n v="1403"/>
    <n v="-18000"/>
    <s v="http://twitter.com/OISENews/statuses/436286914098786304"/>
    <s v="{&quot;symbols&quot;:[],&quot;urls&quot;:[],&quot;hashtags&quot;:[{&quot;text&quot;:&quot;OERS14&quot;,&quot;indices&quot;:[100,107]}],&quot;media&quot;:[{&quot;sizes&quot;:{&quot;thumb&quot;:{&quot;w&quot;:150,&quot;resize&quot;:&quot;crop&quot;,&quot;h&quot;:150},&quot;small&quot;:{&quot;w&quot;:340,&quot;resize&quot;:&quot;fit&quot;,&quot;h&quot;:191},&quot;large&quot;:{&quot;w&quot;:1024,&quot;resize&quot;:&quot;fit&quot;,&quot;h&quot;:576},&quot;medium&quot;:{&quot;w&quot;:600,&quot;resize&quot;:&quot;fit&quot;,&quot;h&quot;:338}},&quot;id&quot;:436170758893895680,&quot;media_url_https&quot;:&quot;https://pbs.twimg.com/media/Bg2W_olIgAATmym.jpg&quot;,&quot;media_url&quot;:&quot;http://pbs.twimg.com/media/Bg2W_olIgAATmym.jpg&quot;,&quot;expanded_url&quot;:&quot;http://twitter.com/KNAER_RECRAE/status/436170759422345216/photo/1&quot;,&quot;indices&quot;:[108,130],&quot;id_str&quot;:&quot;436170758893895680&quot;,&quot;type&quot;:&quot;photo&quot;,&quot;display_url&quot;:&quot;pic.twitter.com/v8Gq4djTs8&quot;,&quot;url&quot;:&quot;http://t.co/v8Gq4djTs8&quot;}],&quot;user_mentions&quot;:[{&quot;id&quot;:1020257364,&quot;name&quot;:&quot;KNAER-RECRAE&quot;,&quot;indices&quot;:[3,16],&quot;screen_name&quot;:&quot;KNAER_RECRAE&quot;,&quot;id_str&quot;:&quot;1020257364&quot;},{&quot;id&quot;:636460073,&quot;name&quot;:&quot;Katina Pollock&quot;,&quot;indices&quot;:[44,60],&quot;screen_name&quot;:&quot;DrKatinaPollock&quot;,&quot;id_str&quot;:&quot;636460073&quot;},{&quot;id&quot;:300645437,&quot;name&quot;:&quot;Carol Campbell&quot;,&quot;indices&quot;:[61,76],&quot;screen_name&quot;:&quot;CarolCampbell4&quot;,&quot;id_str&quot;:&quot;300645437&quot;},{&quot;id&quot;:68163264,&quot;name&quot;:&quot;Western - Fac of Ed&quot;,&quot;indices&quot;:[77,89],&quot;screen_name&quot;:&quot;westernuEdu&quot;,&quot;id_str&quot;:&quot;68163264&quot;},{&quot;id&quot;:120129298,&quot;name&quot;:&quot;OISE News&quot;,&quot;indices&quot;:[90,99],&quot;screen_name&quot;:&quot;OISENews&quot;,&quot;id_str&quot;:&quot;120129298&quot;}]}"/>
    <s v="RT "/>
    <n v="1"/>
    <s v="RT @KNAER_RECRAE: Look at our partn"/>
    <n v="1"/>
    <x v="89"/>
  </r>
  <r>
    <n v="450"/>
    <s v="436171221189672960"/>
    <s v="westernulibsEDU"/>
    <x v="136"/>
    <s v="Wed Feb 19 16:11:37 +0000 2014"/>
    <d v="2014-02-19T16:11:37"/>
    <m/>
    <s v="en"/>
    <m/>
    <m/>
    <n v="154564397"/>
    <m/>
    <s v="web"/>
    <s v="http://pbs.twimg.com/profile_images/2199429935/7081182551_b2863e1cca_m_normal.jpg"/>
    <n v="1211"/>
    <n v="2000"/>
    <n v="-18000"/>
    <s v="http://twitter.com/westernulibsEDU/statuses/436171221189672960"/>
    <s v="{&quot;symbols&quot;:[],&quot;urls&quot;:[],&quot;hashtags&quot;:[{&quot;text&quot;:&quot;OERS14&quot;,&quot;indices&quot;:[100,107]}],&quot;media&quot;:[{&quot;sizes&quot;:{&quot;thumb&quot;:{&quot;w&quot;:150,&quot;resize&quot;:&quot;crop&quot;,&quot;h&quot;:150},&quot;small&quot;:{&quot;w&quot;:340,&quot;resize&quot;:&quot;fit&quot;,&quot;h&quot;:191},&quot;large&quot;:{&quot;w&quot;:1024,&quot;resize&quot;:&quot;fit&quot;,&quot;h&quot;:576},&quot;medium&quot;:{&quot;w&quot;:600,&quot;resize&quot;:&quot;fit&quot;,&quot;h&quot;:338}},&quot;id&quot;:436170758893895680,&quot;media_url_https&quot;:&quot;https://pbs.twimg.com/media/Bg2W_olIgAATmym.jpg&quot;,&quot;media_url&quot;:&quot;http://pbs.twimg.com/media/Bg2W_olIgAATmym.jpg&quot;,&quot;expanded_url&quot;:&quot;http://twitter.com/KNAER_RECRAE/status/436170759422345216/photo/1&quot;,&quot;indices&quot;:[108,130],&quot;id_str&quot;:&quot;436170758893895680&quot;,&quot;type&quot;:&quot;photo&quot;,&quot;display_url&quot;:&quot;pic.twitter.com/v8Gq4djTs8&quot;,&quot;url&quot;:&quot;http://t.co/v8Gq4djTs8&quot;}],&quot;user_mentions&quot;:[{&quot;id&quot;:1020257364,&quot;name&quot;:&quot;KNAER-RECRAE&quot;,&quot;indices&quot;:[3,16],&quot;screen_name&quot;:&quot;KNAER_RECRAE&quot;,&quot;id_str&quot;:&quot;1020257364&quot;},{&quot;id&quot;:636460073,&quot;name&quot;:&quot;Katina Pollock&quot;,&quot;indices&quot;:[44,60],&quot;screen_name&quot;:&quot;DrKatinaPollock&quot;,&quot;id_str&quot;:&quot;636460073&quot;},{&quot;id&quot;:300645437,&quot;name&quot;:&quot;Carol Campbell&quot;,&quot;indices&quot;:[61,76],&quot;screen_name&quot;:&quot;CarolCampbell4&quot;,&quot;id_str&quot;:&quot;300645437&quot;},{&quot;id&quot;:68163264,&quot;name&quot;:&quot;Western - Fac of Ed&quot;,&quot;indices&quot;:[77,89],&quot;screen_name&quot;:&quot;westernuEdu&quot;,&quot;id_str&quot;:&quot;68163264&quot;},{&quot;id&quot;:120129298,&quot;name&quot;:&quot;OISE News&quot;,&quot;indices&quot;:[90,99],&quot;screen_name&quot;:&quot;OISENews&quot;,&quot;id_str&quot;:&quot;120129298&quot;}]}"/>
    <s v="RT "/>
    <n v="1"/>
    <s v="RT @KNAER_RECRAE: Look at our partn"/>
    <n v="1"/>
    <x v="89"/>
  </r>
  <r>
    <n v="1301"/>
    <s v="436594219679895552"/>
    <s v="annemariepetras"/>
    <x v="137"/>
    <s v="Thu Feb 20 20:12:28 +0000 2014"/>
    <d v="2014-02-20T20:12:28"/>
    <m/>
    <s v="en"/>
    <m/>
    <m/>
    <n v="1175598865"/>
    <m/>
    <s v="&lt;a href=&quot;http://twitter.com/download/iphone&quot; rel=&quot;nofollow&quot;&gt;Twitter for iPhone&lt;/a&gt;"/>
    <s v="http://pbs.twimg.com/profile_images/3494629493/e3c6bbe439edae00e31f6a24695a8686_normal.jpeg"/>
    <n v="17"/>
    <n v="21"/>
    <m/>
    <s v="http://twitter.com/annemariepetras/statuses/436594219679895552"/>
    <s v="{&quot;symbols&quot;:[],&quot;urls&quot;:[{&quot;expanded_url&quot;:&quot;http://edusourceontario.com&quot;,&quot;indices&quot;:[91,113],&quot;display_url&quot;:&quot;edusourceontario.com&quot;,&quot;url&quot;:&quot;http://t.co/zlnPXIMNlH&quot;}],&quot;hashtags&quot;:[{&quot;text&quot;:&quot;oers14&quot;,&quot;indices&quot;:[114,121]}],&quot;user_mentions&quot;:[{&quot;id&quot;:1020257364,&quot;name&quot;:&quot;KNAER-RECRAE&quot;,&quot;indices&quot;:[3,16],&quot;screen_name&quot;:&quot;KNAER_RECRAE&quot;,&quot;id_str&quot;:&quot;1020257364&quot;},{&quot;id&quot;:120129298,&quot;name&quot;:&quot;OISE News&quot;,&quot;indices&quot;:[122,131],&quot;screen_name&quot;:&quot;OISENews&quot;,&quot;id_str&quot;:&quot;120129298&quot;},{&quot;id&quot;:68163264,&quot;name&quot;:&quot;Western - Fac of Ed&quot;,&quot;indices&quot;:[132,140],&quot;screen_name&quot;:&quot;westernuEdu&quot;,&quot;id_str&quot;:&quot;68163264&quot;}]}"/>
    <s v="RT "/>
    <n v="1"/>
    <s v="RT @KNAER_RECRAE: Looking for educa"/>
    <n v="1"/>
    <x v="121"/>
  </r>
  <r>
    <n v="1273"/>
    <s v="436571495205453824"/>
    <s v="CheyRatnam"/>
    <x v="137"/>
    <s v="Thu Feb 20 18:42:10 +0000 2014"/>
    <d v="2014-02-20T18:42:10"/>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71495205453824"/>
    <s v="{&quot;symbols&quot;:[],&quot;urls&quot;:[{&quot;expanded_url&quot;:&quot;http://edusourceontario.com&quot;,&quot;indices&quot;:[91,113],&quot;display_url&quot;:&quot;edusourceontario.com&quot;,&quot;url&quot;:&quot;http://t.co/zlnPXIMNlH&quot;}],&quot;hashtags&quot;:[{&quot;text&quot;:&quot;oers14&quot;,&quot;indices&quot;:[114,121]}],&quot;user_mentions&quot;:[{&quot;id&quot;:1020257364,&quot;name&quot;:&quot;KNAER-RECRAE&quot;,&quot;indices&quot;:[3,16],&quot;screen_name&quot;:&quot;KNAER_RECRAE&quot;,&quot;id_str&quot;:&quot;1020257364&quot;},{&quot;id&quot;:120129298,&quot;name&quot;:&quot;OISE News&quot;,&quot;indices&quot;:[122,131],&quot;screen_name&quot;:&quot;OISENews&quot;,&quot;id_str&quot;:&quot;120129298&quot;},{&quot;id&quot;:68163264,&quot;name&quot;:&quot;Western - Fac of Ed&quot;,&quot;indices&quot;:[132,140],&quot;screen_name&quot;:&quot;westernuEdu&quot;,&quot;id_str&quot;:&quot;68163264&quot;}]}"/>
    <s v="RT "/>
    <n v="1"/>
    <s v="RT @KNAER_RECRAE: Looking for educa"/>
    <n v="1"/>
    <x v="121"/>
  </r>
  <r>
    <n v="1240"/>
    <s v="436564753415028736"/>
    <s v="ShastaCH"/>
    <x v="137"/>
    <s v="Thu Feb 20 18:15:22 +0000 2014"/>
    <d v="2014-02-20T18:15:22"/>
    <m/>
    <s v="en"/>
    <m/>
    <m/>
    <n v="129585627"/>
    <m/>
    <s v="&lt;a href=&quot;http://twitter.com/download/iphone&quot; rel=&quot;nofollow&quot;&gt;Twitter for iPhone&lt;/a&gt;"/>
    <s v="http://pbs.twimg.com/profile_images/2272274611/5wd7gucvwq2weh35c02q_normal.jpeg"/>
    <n v="161"/>
    <n v="96"/>
    <n v="-21600"/>
    <s v="http://twitter.com/ShastaCH/statuses/436564753415028736"/>
    <s v="{&quot;symbols&quot;:[],&quot;urls&quot;:[{&quot;expanded_url&quot;:&quot;http://edusourceontario.com&quot;,&quot;indices&quot;:[91,113],&quot;display_url&quot;:&quot;edusourceontario.com&quot;,&quot;url&quot;:&quot;http://t.co/zlnPXIMNlH&quot;}],&quot;hashtags&quot;:[{&quot;text&quot;:&quot;oers14&quot;,&quot;indices&quot;:[114,121]}],&quot;user_mentions&quot;:[{&quot;id&quot;:1020257364,&quot;name&quot;:&quot;KNAER-RECRAE&quot;,&quot;indices&quot;:[3,16],&quot;screen_name&quot;:&quot;KNAER_RECRAE&quot;,&quot;id_str&quot;:&quot;1020257364&quot;},{&quot;id&quot;:120129298,&quot;name&quot;:&quot;OISE News&quot;,&quot;indices&quot;:[122,131],&quot;screen_name&quot;:&quot;OISENews&quot;,&quot;id_str&quot;:&quot;120129298&quot;},{&quot;id&quot;:68163264,&quot;name&quot;:&quot;Western - Fac of Ed&quot;,&quot;indices&quot;:[132,140],&quot;screen_name&quot;:&quot;westernuEdu&quot;,&quot;id_str&quot;:&quot;68163264&quot;}]}"/>
    <s v="RT "/>
    <n v="1"/>
    <s v="RT @KNAER_RECRAE: Looking for educa"/>
    <n v="1"/>
    <x v="121"/>
  </r>
  <r>
    <n v="1230"/>
    <s v="436563262784946177"/>
    <s v="DrKatinaPollock"/>
    <x v="137"/>
    <s v="Thu Feb 20 18:09:27 +0000 2014"/>
    <d v="2014-02-20T18:09:27"/>
    <m/>
    <s v="en"/>
    <m/>
    <m/>
    <n v="636460073"/>
    <m/>
    <s v="&lt;a href=&quot;http://twitter.com/#!/download/ipad&quot; rel=&quot;nofollow&quot;&gt;Twitter for iPad&lt;/a&gt;"/>
    <s v="http://pbs.twimg.com/profile_images/378800000769246947/3a548e76741de390217e1421e5ba48af_normal.jpeg"/>
    <n v="154"/>
    <n v="301"/>
    <n v="-18000"/>
    <s v="http://twitter.com/DrKatinaPollock/statuses/436563262784946177"/>
    <s v="{&quot;symbols&quot;:[],&quot;urls&quot;:[{&quot;expanded_url&quot;:&quot;http://edusourceontario.com&quot;,&quot;indices&quot;:[91,113],&quot;display_url&quot;:&quot;edusourceontario.com&quot;,&quot;url&quot;:&quot;http://t.co/zlnPXIMNlH&quot;}],&quot;hashtags&quot;:[{&quot;text&quot;:&quot;oers14&quot;,&quot;indices&quot;:[114,121]}],&quot;user_mentions&quot;:[{&quot;id&quot;:1020257364,&quot;name&quot;:&quot;KNAER-RECRAE&quot;,&quot;indices&quot;:[3,16],&quot;screen_name&quot;:&quot;KNAER_RECRAE&quot;,&quot;id_str&quot;:&quot;1020257364&quot;},{&quot;id&quot;:120129298,&quot;name&quot;:&quot;OISE News&quot;,&quot;indices&quot;:[122,131],&quot;screen_name&quot;:&quot;OISENews&quot;,&quot;id_str&quot;:&quot;120129298&quot;},{&quot;id&quot;:68163264,&quot;name&quot;:&quot;Western - Fac of Ed&quot;,&quot;indices&quot;:[132,140],&quot;screen_name&quot;:&quot;westernuEdu&quot;,&quot;id_str&quot;:&quot;68163264&quot;}]}"/>
    <s v="RT "/>
    <n v="1"/>
    <s v="RT @KNAER_RECRAE: Looking for educa"/>
    <n v="1"/>
    <x v="121"/>
  </r>
  <r>
    <n v="1229"/>
    <s v="436562816808390657"/>
    <s v="O3atORION"/>
    <x v="137"/>
    <s v="Thu Feb 20 18:07:41 +0000 2014"/>
    <d v="2014-02-20T18:07:41"/>
    <m/>
    <s v="en"/>
    <m/>
    <m/>
    <n v="40576448"/>
    <m/>
    <s v="&lt;a href=&quot;https://about.twitter.com/products/tweetdeck&quot; rel=&quot;nofollow&quot;&gt;TweetDeck&lt;/a&gt;"/>
    <s v="http://pbs.twimg.com/profile_images/2631441533/dd0ebcbc33a90ccdddc419f43d06c8f4_normal.jpeg"/>
    <n v="817"/>
    <n v="1469"/>
    <n v="-18000"/>
    <s v="http://twitter.com/O3atORION/statuses/436562816808390657"/>
    <s v="{&quot;symbols&quot;:[],&quot;urls&quot;:[{&quot;expanded_url&quot;:&quot;http://edusourceontario.com&quot;,&quot;indices&quot;:[91,113],&quot;display_url&quot;:&quot;edusourceontario.com&quot;,&quot;url&quot;:&quot;http://t.co/zlnPXIMNlH&quot;}],&quot;hashtags&quot;:[{&quot;text&quot;:&quot;oers14&quot;,&quot;indices&quot;:[114,121]}],&quot;user_mentions&quot;:[{&quot;id&quot;:1020257364,&quot;name&quot;:&quot;KNAER-RECRAE&quot;,&quot;indices&quot;:[3,16],&quot;screen_name&quot;:&quot;KNAER_RECRAE&quot;,&quot;id_str&quot;:&quot;1020257364&quot;},{&quot;id&quot;:120129298,&quot;name&quot;:&quot;OISE News&quot;,&quot;indices&quot;:[122,131],&quot;screen_name&quot;:&quot;OISENews&quot;,&quot;id_str&quot;:&quot;120129298&quot;},{&quot;id&quot;:68163264,&quot;name&quot;:&quot;Western - Fac of Ed&quot;,&quot;indices&quot;:[132,140],&quot;screen_name&quot;:&quot;westernuEdu&quot;,&quot;id_str&quot;:&quot;68163264&quot;}]}"/>
    <s v="RT "/>
    <n v="1"/>
    <s v="RT @KNAER_RECRAE: Looking for educa"/>
    <n v="1"/>
    <x v="121"/>
  </r>
  <r>
    <n v="1228"/>
    <s v="436562816795803648"/>
    <s v="abbaspeaks"/>
    <x v="137"/>
    <s v="Thu Feb 20 18:07:41 +0000 2014"/>
    <d v="2014-02-20T18:07:41"/>
    <m/>
    <s v="en"/>
    <m/>
    <m/>
    <n v="203543496"/>
    <m/>
    <s v="&lt;a href=&quot;https://about.twitter.com/products/tweetdeck&quot; rel=&quot;nofollow&quot;&gt;TweetDeck&lt;/a&gt;"/>
    <s v="http://pbs.twimg.com/profile_images/420650358310838272/SYeVCvzi_normal.jpeg"/>
    <n v="398"/>
    <n v="540"/>
    <n v="-28800"/>
    <s v="http://twitter.com/abbaspeaks/statuses/436562816795803648"/>
    <s v="{&quot;symbols&quot;:[],&quot;urls&quot;:[{&quot;expanded_url&quot;:&quot;http://edusourceontario.com&quot;,&quot;indices&quot;:[91,113],&quot;display_url&quot;:&quot;edusourceontario.com&quot;,&quot;url&quot;:&quot;http://t.co/zlnPXIMNlH&quot;}],&quot;hashtags&quot;:[{&quot;text&quot;:&quot;oers14&quot;,&quot;indices&quot;:[114,121]}],&quot;user_mentions&quot;:[{&quot;id&quot;:1020257364,&quot;name&quot;:&quot;KNAER-RECRAE&quot;,&quot;indices&quot;:[3,16],&quot;screen_name&quot;:&quot;KNAER_RECRAE&quot;,&quot;id_str&quot;:&quot;1020257364&quot;},{&quot;id&quot;:120129298,&quot;name&quot;:&quot;OISE News&quot;,&quot;indices&quot;:[122,131],&quot;screen_name&quot;:&quot;OISENews&quot;,&quot;id_str&quot;:&quot;120129298&quot;},{&quot;id&quot;:68163264,&quot;name&quot;:&quot;Western - Fac of Ed&quot;,&quot;indices&quot;:[132,140],&quot;screen_name&quot;:&quot;westernuEdu&quot;,&quot;id_str&quot;:&quot;68163264&quot;}]}"/>
    <s v="RT "/>
    <n v="1"/>
    <s v="RT @KNAER_RECRAE: Looking for educa"/>
    <n v="1"/>
    <x v="121"/>
  </r>
  <r>
    <n v="1227"/>
    <s v="436562452805738496"/>
    <s v="CarolCampbell4"/>
    <x v="137"/>
    <s v="Thu Feb 20 18:06:14 +0000 2014"/>
    <d v="2014-02-20T18:06:14"/>
    <m/>
    <s v="en"/>
    <m/>
    <m/>
    <n v="300645437"/>
    <m/>
    <s v="&lt;a href=&quot;http://twitter.com/#!/download/ipad&quot; rel=&quot;nofollow&quot;&gt;Twitter for iPad&lt;/a&gt;"/>
    <s v="http://pbs.twimg.com/profile_images/3691905443/d17541206d2df83dd49f40e17076abbc_normal.jpeg"/>
    <n v="753"/>
    <n v="318"/>
    <n v="-18000"/>
    <s v="http://twitter.com/CarolCampbell4/statuses/436562452805738496"/>
    <s v="{&quot;symbols&quot;:[],&quot;urls&quot;:[{&quot;expanded_url&quot;:&quot;http://edusourceontario.com&quot;,&quot;indices&quot;:[91,113],&quot;display_url&quot;:&quot;edusourceontario.com&quot;,&quot;url&quot;:&quot;http://t.co/zlnPXIMNlH&quot;}],&quot;hashtags&quot;:[{&quot;text&quot;:&quot;oers14&quot;,&quot;indices&quot;:[114,121]}],&quot;user_mentions&quot;:[{&quot;id&quot;:1020257364,&quot;name&quot;:&quot;KNAER-RECRAE&quot;,&quot;indices&quot;:[3,16],&quot;screen_name&quot;:&quot;KNAER_RECRAE&quot;,&quot;id_str&quot;:&quot;1020257364&quot;},{&quot;id&quot;:120129298,&quot;name&quot;:&quot;OISE News&quot;,&quot;indices&quot;:[122,131],&quot;screen_name&quot;:&quot;OISENews&quot;,&quot;id_str&quot;:&quot;120129298&quot;},{&quot;id&quot;:68163264,&quot;name&quot;:&quot;Western - Fac of Ed&quot;,&quot;indices&quot;:[132,140],&quot;screen_name&quot;:&quot;westernuEdu&quot;,&quot;id_str&quot;:&quot;68163264&quot;}]}"/>
    <s v="RT "/>
    <n v="1"/>
    <s v="RT @KNAER_RECRAE: Looking for educa"/>
    <n v="1"/>
    <x v="121"/>
  </r>
  <r>
    <n v="8"/>
    <s v="435391753244647424"/>
    <s v="DrKatinaPollock"/>
    <x v="138"/>
    <s v="Mon Feb 17 12:34:17 +0000 2014"/>
    <d v="2014-02-17T12:34:17"/>
    <m/>
    <s v="en"/>
    <m/>
    <m/>
    <n v="636460073"/>
    <m/>
    <s v="web"/>
    <s v="http://pbs.twimg.com/profile_images/378800000769246947/3a548e76741de390217e1421e5ba48af_normal.jpeg"/>
    <n v="146"/>
    <n v="298"/>
    <n v="-18000"/>
    <s v="http://twitter.com/DrKatinaPollock/statuses/435391753244647424"/>
    <s v="{&quot;symbols&quot;:[],&quot;urls&quot;:[{&quot;expanded_url&quot;:&quot;http://bit.ly/M5mKeG&quot;,&quot;indices&quot;:[49,71],&quot;display_url&quot;:&quot;bit.ly/M5mKeG&quot;,&quot;url&quot;:&quot;http://t.co/CWIf7knjFu&quot;}],&quot;hashtags&quot;:[{&quot;text&quot;:&quot;OERS14&quot;,&quot;indices&quot;:[30,37]}],&quot;user_mentions&quot;:[{&quot;id&quot;:1020257364,&quot;name&quot;:&quot;KNAER-RECRAE&quot;,&quot;indices&quot;:[3,16],&quot;screen_name&quot;:&quot;KNAER_RECRAE&quot;,&quot;id_str&quot;:&quot;1020257364&quot;},{&quot;id&quot;:120129298,&quot;name&quot;:&quot;OISE News&quot;,&quot;indices&quot;:[129,138],&quot;screen_name&quot;:&quot;OISENews&quot;,&quot;id_str&quot;:&quot;120129298&quot;},{&quot;id&quot;:68163264,&quot;name&quot;:&quot;Western - Fac of Ed&quot;,&quot;indices&quot;:[139,144],&quot;screen_name&quot;:&quot;westernuEdu&quot;,&quot;id_str&quot;:&quot;68163264&quot;}]}"/>
    <s v="RT "/>
    <n v="1"/>
    <s v="RT @KNAER_RECRAE: We'll be at #OERS"/>
    <n v="1"/>
    <x v="122"/>
  </r>
  <r>
    <n v="550"/>
    <s v="436185156160733184"/>
    <s v="ShastaCH"/>
    <x v="139"/>
    <s v="Wed Feb 19 17:06:59 +0000 2014"/>
    <d v="2014-02-19T17:06:59"/>
    <m/>
    <s v="en"/>
    <m/>
    <m/>
    <n v="129585627"/>
    <m/>
    <s v="&lt;a href=&quot;http://twitter.com/download/iphone&quot; rel=&quot;nofollow&quot;&gt;Twitter for iPhone&lt;/a&gt;"/>
    <s v="http://pbs.twimg.com/profile_images/2272274611/5wd7gucvwq2weh35c02q_normal.jpeg"/>
    <n v="155"/>
    <n v="98"/>
    <n v="-21600"/>
    <s v="http://twitter.com/ShastaCH/statuses/436185156160733184"/>
    <s v="{&quot;symbols&quot;:[],&quot;urls&quot;:[],&quot;hashtags&quot;:[{&quot;text&quot;:&quot;OERS14&quot;,&quot;indices&quot;:[38,45]}],&quot;media&quot;:[{&quot;sizes&quot;:{&quot;thumb&quot;:{&quot;w&quot;:150,&quot;resize&quot;:&quot;crop&quot;,&quot;h&quot;:150},&quot;small&quot;:{&quot;w&quot;:340,&quot;resize&quot;:&quot;fit&quot;,&quot;h&quot;:276},&quot;medium&quot;:{&quot;w&quot;:599,&quot;resize&quot;:&quot;fit&quot;,&quot;h&quot;:488},&quot;large&quot;:{&quot;w&quot;:1024,&quot;resize&quot;:&quot;fit&quot;,&quot;h&quot;:833}},&quot;id&quot;:436130031916417024,&quot;media_url_https&quot;:&quot;https://pbs.twimg.com/media/Bg1x9AxCAAArJJD.jpg&quot;,&quot;media_url&quot;:&quot;http://pbs.twimg.com/media/Bg1x9AxCAAArJJD.jpg&quot;,&quot;expanded_url&quot;:&quot;http://twitter.com/KNAER_RECRAE/status/436130032075808768/photo/1&quot;,&quot;indices&quot;:[76,98],&quot;id_str&quot;:&quot;436130031916417024&quot;,&quot;type&quot;:&quot;photo&quot;,&quot;display_url&quot;:&quot;pic.twitter.com/MMK3D8JhNK&quot;,&quot;url&quot;:&quot;http://t.co/MMK3D8JhNK&quot;}],&quot;user_mentions&quot;:[{&quot;id&quot;:1020257364,&quot;name&quot;:&quot;KNAER-RECRAE&quot;,&quot;indices&quot;:[3,16],&quot;screen_name&quot;:&quot;KNAER_RECRAE&quot;,&quot;id_str&quot;:&quot;1020257364&quot;}]}"/>
    <s v="RT "/>
    <n v="1"/>
    <s v="RT @KNAER_RECRAE: We're all set up "/>
    <n v="1"/>
    <x v="123"/>
  </r>
  <r>
    <n v="287"/>
    <s v="436145942970912769"/>
    <s v="CarolCampbell4"/>
    <x v="139"/>
    <s v="Wed Feb 19 14:31:10 +0000 2014"/>
    <d v="2014-02-19T14:31:10"/>
    <m/>
    <s v="en"/>
    <m/>
    <m/>
    <n v="300645437"/>
    <m/>
    <s v="&lt;a href=&quot;http://twitter.com/#!/download/ipad&quot; rel=&quot;nofollow&quot;&gt;Twitter for iPad&lt;/a&gt;"/>
    <s v="http://pbs.twimg.com/profile_images/3691905443/d17541206d2df83dd49f40e17076abbc_normal.jpeg"/>
    <n v="741"/>
    <n v="317"/>
    <n v="-18000"/>
    <s v="http://twitter.com/CarolCampbell4/statuses/436145942970912769"/>
    <s v="{&quot;symbols&quot;:[],&quot;urls&quot;:[],&quot;hashtags&quot;:[{&quot;text&quot;:&quot;OERS14&quot;,&quot;indices&quot;:[38,45]}],&quot;media&quot;:[{&quot;sizes&quot;:{&quot;thumb&quot;:{&quot;w&quot;:150,&quot;resize&quot;:&quot;crop&quot;,&quot;h&quot;:150},&quot;small&quot;:{&quot;w&quot;:340,&quot;resize&quot;:&quot;fit&quot;,&quot;h&quot;:276},&quot;medium&quot;:{&quot;w&quot;:599,&quot;resize&quot;:&quot;fit&quot;,&quot;h&quot;:488},&quot;large&quot;:{&quot;w&quot;:1024,&quot;resize&quot;:&quot;fit&quot;,&quot;h&quot;:833}},&quot;id&quot;:436130031916417024,&quot;media_url_https&quot;:&quot;https://pbs.twimg.com/media/Bg1x9AxCAAArJJD.jpg&quot;,&quot;media_url&quot;:&quot;http://pbs.twimg.com/media/Bg1x9AxCAAArJJD.jpg&quot;,&quot;expanded_url&quot;:&quot;http://twitter.com/KNAER_RECRAE/status/436130032075808768/photo/1&quot;,&quot;indices&quot;:[76,98],&quot;id_str&quot;:&quot;436130031916417024&quot;,&quot;type&quot;:&quot;photo&quot;,&quot;display_url&quot;:&quot;pic.twitter.com/MMK3D8JhNK&quot;,&quot;url&quot;:&quot;http://t.co/MMK3D8JhNK&quot;}],&quot;user_mentions&quot;:[{&quot;id&quot;:1020257364,&quot;name&quot;:&quot;KNAER-RECRAE&quot;,&quot;indices&quot;:[3,16],&quot;screen_name&quot;:&quot;KNAER_RECRAE&quot;,&quot;id_str&quot;:&quot;1020257364&quot;}]}"/>
    <s v="RT "/>
    <n v="1"/>
    <s v="RT @KNAER_RECRAE: We're all set up "/>
    <n v="1"/>
    <x v="123"/>
  </r>
  <r>
    <n v="829"/>
    <s v="436293482739937281"/>
    <s v="AmaniElrofaie"/>
    <x v="140"/>
    <s v="Thu Feb 20 00:17:26 +0000 2014"/>
    <d v="2014-02-20T00:17:26"/>
    <m/>
    <s v="en"/>
    <m/>
    <m/>
    <n v="121959456"/>
    <m/>
    <s v="&lt;a href=&quot;https://mobile.twitter.com&quot; rel=&quot;nofollow&quot;&gt;Mobile Web (M5)&lt;/a&gt;"/>
    <s v="http://pbs.twimg.com/profile_images/378800000263129784/0761da68796b3351af43e2a94a41dc92_normal.jpeg"/>
    <n v="163"/>
    <n v="208"/>
    <n v="-18000"/>
    <s v="http://twitter.com/AmaniElrofaie/statuses/436293482739937281"/>
    <s v="{&quot;symbols&quot;:[],&quot;urls&quot;:[{&quot;expanded_url&quot;:&quot;http://www.firstlegoleague.org&quot;,&quot;indices&quot;:[62,84],&quot;display_url&quot;:&quot;firstlegoleague.org&quot;,&quot;url&quot;:&quot;http://t.co/auMv9LikKo&quot;}],&quot;hashtags&quot;:[{&quot;text&quot;:&quot;OERS14&quot;,&quot;indices&quot;:[14,21]}],&quot;user_mentions&quot;:[{&quot;id&quot;:222191753,&quot;name&quot;:&quot;Julia Lalande&quot;,&quot;indices&quot;:[3,12],&quot;screen_name&quot;:&quot;lalandej&quot;,&quot;id_str&quot;:&quot;222191753&quot;}]}"/>
    <s v="RT "/>
    <n v="1"/>
    <s v="RT @lalandej: #OERS14 Check out the"/>
    <n v="1"/>
    <x v="8"/>
  </r>
  <r>
    <n v="551"/>
    <s v="436185334502944768"/>
    <s v="ShastaCH"/>
    <x v="141"/>
    <s v="Wed Feb 19 17:07:42 +0000 2014"/>
    <d v="2014-02-19T17:07:42"/>
    <m/>
    <s v="en"/>
    <m/>
    <m/>
    <n v="129585627"/>
    <m/>
    <s v="&lt;a href=&quot;http://twitter.com/download/iphone&quot; rel=&quot;nofollow&quot;&gt;Twitter for iPhone&lt;/a&gt;"/>
    <s v="http://pbs.twimg.com/profile_images/2272274611/5wd7gucvwq2weh35c02q_normal.jpeg"/>
    <n v="155"/>
    <n v="98"/>
    <n v="-21600"/>
    <s v="http://twitter.com/ShastaCH/statuses/436185334502944768"/>
    <s v="{&quot;symbols&quot;:[],&quot;urls&quot;:[],&quot;hashtags&quot;:[{&quot;text&quot;:&quot;oers14&quot;,&quot;indices&quot;:[112,119]}],&quot;media&quot;:[{&quot;sizes&quot;:{&quot;thumb&quot;:{&quot;w&quot;:150,&quot;resize&quot;:&quot;crop&quot;,&quot;h&quot;:150},&quot;small&quot;:{&quot;w&quot;:340,&quot;resize&quot;:&quot;fit&quot;,&quot;h&quot;:455},&quot;large&quot;:{&quot;w&quot;:764,&quot;resize&quot;:&quot;fit&quot;,&quot;h&quot;:1024},&quot;medium&quot;:{&quot;w&quot;:599,&quot;resize&quot;:&quot;fit&quot;,&quot;h&quot;:804}},&quot;id&quot;:436142973156593664,&quot;media_url_https&quot;:&quot;https://pbs.twimg.com/media/Bg19uSpIEAA2-Ig.jpg&quot;,&quot;media_url&quot;:&quot;http://pbs.twimg.com/media/Bg19uSpIEAA2-Ig.jpg&quot;,&quot;expanded_url&quot;:&quot;http://twitter.com/LynneCharette/status/436142973353734144/photo/1&quot;,&quot;indices&quot;:[139,140],&quot;id_str&quot;:&quot;436142973156593664&quot;,&quot;type&quot;:&quot;photo&quot;,&quot;display_url&quot;:&quot;pic.twitter.com/jaVC3ORH61&quot;,&quot;url&quot;:&quot;http://t.co/jaVC3ORH61&quot;}],&quot;user_mentions&quot;:[{&quot;id&quot;:886967161,&quot;name&quot;:&quot;Lynne Charette&quot;,&quot;indices&quot;:[3,17],&quot;screen_name&quot;:&quot;LynneCharette&quot;,&quot;id_str&quot;:&quot;886967161&quot;}]}"/>
    <s v="RT "/>
    <n v="1"/>
    <s v="RT @LynneCharette: Dr. Avvisati rev"/>
    <n v="1"/>
    <x v="124"/>
  </r>
  <r>
    <n v="229"/>
    <s v="436143638683197441"/>
    <s v="giannahelling"/>
    <x v="141"/>
    <s v="Wed Feb 19 14:22:01 +0000 2014"/>
    <d v="2014-02-19T14:22:01"/>
    <m/>
    <s v="en"/>
    <m/>
    <m/>
    <n v="466897873"/>
    <m/>
    <s v="&lt;a href=&quot;http://blackberry.com/twitter&quot; rel=&quot;nofollow&quot;&gt;Twitter for BlackBerry®&lt;/a&gt;"/>
    <s v="http://pbs.twimg.com/profile_images/378800000758246288/011cbb98d5f24fca0c24dd77cdf31fdd_normal.jpeg"/>
    <n v="58"/>
    <n v="126"/>
    <n v="-21600"/>
    <s v="http://twitter.com/giannahelling/statuses/436143638683197441"/>
    <s v="{&quot;symbols&quot;:[],&quot;urls&quot;:[],&quot;hashtags&quot;:[{&quot;text&quot;:&quot;oers14&quot;,&quot;indices&quot;:[112,119]}],&quot;media&quot;:[{&quot;sizes&quot;:{&quot;thumb&quot;:{&quot;w&quot;:150,&quot;resize&quot;:&quot;crop&quot;,&quot;h&quot;:150},&quot;small&quot;:{&quot;w&quot;:340,&quot;resize&quot;:&quot;fit&quot;,&quot;h&quot;:455},&quot;large&quot;:{&quot;w&quot;:764,&quot;resize&quot;:&quot;fit&quot;,&quot;h&quot;:1024},&quot;medium&quot;:{&quot;w&quot;:599,&quot;resize&quot;:&quot;fit&quot;,&quot;h&quot;:804}},&quot;id&quot;:436142973156593664,&quot;media_url_https&quot;:&quot;https://pbs.twimg.com/media/Bg19uSpIEAA2-Ig.jpg&quot;,&quot;media_url&quot;:&quot;http://pbs.twimg.com/media/Bg19uSpIEAA2-Ig.jpg&quot;,&quot;expanded_url&quot;:&quot;http://twitter.com/LynneCharette/status/436142973353734144/photo/1&quot;,&quot;indices&quot;:[139,140],&quot;id_str&quot;:&quot;436142973156593664&quot;,&quot;type&quot;:&quot;photo&quot;,&quot;display_url&quot;:&quot;pic.twitter.com/jaVC3ORH61&quot;,&quot;url&quot;:&quot;http://t.co/jaVC3ORH61&quot;}],&quot;user_mentions&quot;:[{&quot;id&quot;:886967161,&quot;name&quot;:&quot;Lynne Charette&quot;,&quot;indices&quot;:[3,17],&quot;screen_name&quot;:&quot;LynneCharette&quot;,&quot;id_str&quot;:&quot;886967161&quot;}]}"/>
    <s v="RT "/>
    <n v="1"/>
    <s v="RT @LynneCharette: Dr. Avvisati rev"/>
    <n v="1"/>
    <x v="124"/>
  </r>
  <r>
    <n v="227"/>
    <s v="436143270716907520"/>
    <s v="O3atORION"/>
    <x v="141"/>
    <s v="Wed Feb 19 14:20:33 +0000 2014"/>
    <d v="2014-02-19T14:20:33"/>
    <m/>
    <s v="en"/>
    <m/>
    <m/>
    <n v="40576448"/>
    <m/>
    <s v="&lt;a href=&quot;http://blackberry.com/twitter&quot; rel=&quot;nofollow&quot;&gt;Twitter for BlackBerry®&lt;/a&gt;"/>
    <s v="http://pbs.twimg.com/profile_images/2631441533/dd0ebcbc33a90ccdddc419f43d06c8f4_normal.jpeg"/>
    <n v="806"/>
    <n v="1455"/>
    <n v="-18000"/>
    <s v="http://twitter.com/O3atORION/statuses/436143270716907520"/>
    <s v="{&quot;symbols&quot;:[],&quot;urls&quot;:[],&quot;hashtags&quot;:[{&quot;text&quot;:&quot;oers14&quot;,&quot;indices&quot;:[112,119]}],&quot;media&quot;:[{&quot;sizes&quot;:{&quot;thumb&quot;:{&quot;w&quot;:150,&quot;resize&quot;:&quot;crop&quot;,&quot;h&quot;:150},&quot;small&quot;:{&quot;w&quot;:340,&quot;resize&quot;:&quot;fit&quot;,&quot;h&quot;:455},&quot;large&quot;:{&quot;w&quot;:764,&quot;resize&quot;:&quot;fit&quot;,&quot;h&quot;:1024},&quot;medium&quot;:{&quot;w&quot;:599,&quot;resize&quot;:&quot;fit&quot;,&quot;h&quot;:804}},&quot;id&quot;:436142973156593664,&quot;media_url_https&quot;:&quot;https://pbs.twimg.com/media/Bg19uSpIEAA2-Ig.jpg&quot;,&quot;media_url&quot;:&quot;http://pbs.twimg.com/media/Bg19uSpIEAA2-Ig.jpg&quot;,&quot;expanded_url&quot;:&quot;http://twitter.com/LynneCharette/status/436142973353734144/photo/1&quot;,&quot;indices&quot;:[139,140],&quot;id_str&quot;:&quot;436142973156593664&quot;,&quot;type&quot;:&quot;photo&quot;,&quot;display_url&quot;:&quot;pic.twitter.com/jaVC3ORH61&quot;,&quot;url&quot;:&quot;http://t.co/jaVC3ORH61&quot;}],&quot;user_mentions&quot;:[{&quot;id&quot;:886967161,&quot;name&quot;:&quot;Lynne Charette&quot;,&quot;indices&quot;:[3,17],&quot;screen_name&quot;:&quot;LynneCharette&quot;,&quot;id_str&quot;:&quot;886967161&quot;}]}"/>
    <s v="RT "/>
    <n v="1"/>
    <s v="RT @LynneCharette: Dr. Avvisati rev"/>
    <n v="1"/>
    <x v="124"/>
  </r>
  <r>
    <n v="305"/>
    <s v="436147210615418880"/>
    <s v="GerriGershon"/>
    <x v="142"/>
    <s v="Wed Feb 19 14:36:12 +0000 2014"/>
    <d v="2014-02-19T14:36:12"/>
    <m/>
    <s v="en"/>
    <m/>
    <m/>
    <n v="50501959"/>
    <m/>
    <s v="&lt;a href=&quot;http://www.hootsuite.com&quot; rel=&quot;nofollow&quot;&gt;HootSuite&lt;/a&gt;"/>
    <s v="http://pbs.twimg.com/profile_images/1131057578/GerriGershoncoloursmall_normal.jpg"/>
    <n v="553"/>
    <n v="261"/>
    <n v="-18000"/>
    <s v="http://twitter.com/GerriGershon/statuses/436147210615418880"/>
    <s v="{&quot;symbols&quot;:[],&quot;urls&quot;:[{&quot;expanded_url&quot;:&quot;http://www.oecd.org/pisa/pisaproducts/pisainfocus/PISA-in-Focus-N36-(eng)-FINAL.pdf&quot;,&quot;indices&quot;:[101,123],&quot;display_url&quot;:&quot;oecd.org/pisa/pisaprodu\u2026&quot;,&quot;url&quot;:&quot;http://t.co/hP6NNe0sTc&quot;}],&quot;hashtags&quot;:[{&quot;text&quot;:&quot;OERS14&quot;,&quot;indices&quot;:[124,131]}],&quot;user_mentions&quot;:[{&quot;id&quot;:222955581,&quot;name&quot;:&quot;Amy Zorzetto&quot;,&quot;indices&quot;:[3,12],&quot;screen_name&quot;:&quot;MATHYMOM&quot;,&quot;id_str&quot;:&quot;222955581&quot;}]}"/>
    <s v="RT "/>
    <n v="1"/>
    <s v="RT @MATHYMOM: New PISA report showi"/>
    <n v="1"/>
    <x v="125"/>
  </r>
  <r>
    <n v="1198"/>
    <s v="436545797832732672"/>
    <s v="DrKatinaPollock"/>
    <x v="143"/>
    <s v="Thu Feb 20 17:00:03 +0000 2014"/>
    <d v="2014-02-20T17:00:03"/>
    <m/>
    <s v="en"/>
    <m/>
    <m/>
    <n v="636460073"/>
    <m/>
    <s v="&lt;a href=&quot;http://twitter.com/#!/download/ipad&quot; rel=&quot;nofollow&quot;&gt;Twitter for iPad&lt;/a&gt;"/>
    <s v="http://pbs.twimg.com/profile_images/378800000769246947/3a548e76741de390217e1421e5ba48af_normal.jpeg"/>
    <n v="154"/>
    <n v="300"/>
    <n v="-18000"/>
    <s v="http://twitter.com/DrKatinaPollock/statuses/436545797832732672"/>
    <s v="{&quot;symbols&quot;:[],&quot;urls&quot;:[{&quot;expanded_url&quot;:&quot;http://ow.ly/tK2FR&quot;,&quot;indices&quot;:[139,140],&quot;display_url&quot;:&quot;ow.ly/tK2FR&quot;,&quot;url&quot;:&quot;http://t.co/7SsEOxwSNC&quot;}],&quot;hashtags&quot;:[{&quot;text&quot;:&quot;OERS14&quot;,&quot;indices&quot;:[66,73]}],&quot;user_mentions&quot;:[{&quot;id&quot;:18130631,&quot;name&quot;:&quot;MindShareLearningMag&quot;,&quot;indices&quot;:[3,18],&quot;screen_name&quot;:&quot;MindShareLearn&quot;,&quot;id_str&quot;:&quot;18130631&quot;},{&quot;id&quot;:97134757,&quot;name&quot;:&quot;Tania Sterling&quot;,&quot;indices&quot;:[40,54],&quot;screen_name&quot;:&quot;taniasterling&quot;,&quot;id_str&quot;:&quot;97134757&quot;}]}"/>
    <s v="RT "/>
    <n v="1"/>
    <s v="RT @MindShareLearn: Thanks for shar"/>
    <n v="1"/>
    <x v="126"/>
  </r>
  <r>
    <n v="1106"/>
    <s v="436517556812525568"/>
    <s v="KNAER_RECRAE"/>
    <x v="143"/>
    <s v="Thu Feb 20 15:07:50 +0000 2014"/>
    <d v="2014-02-20T15:07:50"/>
    <m/>
    <s v="en"/>
    <m/>
    <m/>
    <n v="1020257364"/>
    <m/>
    <s v="web"/>
    <s v="http://pbs.twimg.com/profile_images/2991816416/bfc82e11ecb1ae7933cf18dab2e03eb9_normal.png"/>
    <n v="221"/>
    <n v="288"/>
    <n v="-18000"/>
    <s v="http://twitter.com/KNAER_RECRAE/statuses/436517556812525568"/>
    <s v="{&quot;symbols&quot;:[],&quot;urls&quot;:[{&quot;expanded_url&quot;:&quot;http://ow.ly/tK2FR&quot;,&quot;indices&quot;:[139,140],&quot;display_url&quot;:&quot;ow.ly/tK2FR&quot;,&quot;url&quot;:&quot;http://t.co/7SsEOxwSNC&quot;}],&quot;hashtags&quot;:[{&quot;text&quot;:&quot;OERS14&quot;,&quot;indices&quot;:[66,73]}],&quot;user_mentions&quot;:[{&quot;id&quot;:18130631,&quot;name&quot;:&quot;MindShareLearningMag&quot;,&quot;indices&quot;:[3,18],&quot;screen_name&quot;:&quot;MindShareLearn&quot;,&quot;id_str&quot;:&quot;18130631&quot;},{&quot;id&quot;:97134757,&quot;name&quot;:&quot;Tania Sterling&quot;,&quot;indices&quot;:[40,54],&quot;screen_name&quot;:&quot;taniasterling&quot;,&quot;id_str&quot;:&quot;97134757&quot;}]}"/>
    <s v="RT "/>
    <n v="1"/>
    <s v="RT @MindShareLearn: Thanks for shar"/>
    <n v="1"/>
    <x v="126"/>
  </r>
  <r>
    <n v="547"/>
    <s v="436184848156602368"/>
    <s v="hali_cats"/>
    <x v="144"/>
    <s v="Wed Feb 19 17:05:46 +0000 2014"/>
    <d v="2014-02-19T17:05:46"/>
    <m/>
    <s v="en"/>
    <m/>
    <m/>
    <n v="141260829"/>
    <m/>
    <s v="web"/>
    <s v="http://pbs.twimg.com/profile_images/378800000823109867/9d0220e784712b73a12a98c48f071abb_normal.jpeg"/>
    <n v="743"/>
    <n v="947"/>
    <n v="-21600"/>
    <s v="http://twitter.com/hali_cats/statuses/436184848156602368"/>
    <s v="{&quot;symbols&quot;:[],&quot;urls&quot;:[],&quot;hashtags&quot;:[{&quot;text&quot;:&quot;OERS14&quot;,&quot;indices&quot;:[95,102]}],&quot;media&quot;:[{&quot;sizes&quot;:{&quot;small&quot;:{&quot;w&quot;:340,&quot;resize&quot;:&quot;fit&quot;,&quot;h&quot;:453},&quot;thumb&quot;:{&quot;w&quot;:150,&quot;resize&quot;:&quot;crop&quot;,&quot;h&quot;:150},&quot;medium&quot;:{&quot;w&quot;:600,&quot;resize&quot;:&quot;fit&quot;,&quot;h&quot;:800},&quot;large&quot;:{&quot;w&quot;:1024,&quot;resize&quot;:&quot;fit&quot;,&quot;h&quot;:1365}},&quot;id&quot;:435873314670538752,&quot;media_url_https&quot;:&quot;https://pbs.twimg.com/media/BgyIeGgCcAAu-AT.jpg&quot;,&quot;media_url&quot;:&quot;http://pbs.twimg.com/media/BgyIeGgCcAAu-AT.jpg&quot;,&quot;expanded_url&quot;:&quot;http://twitter.com/O3atORION/status/435873315186421760/photo/1&quot;,&quot;indices&quot;:[103,125],&quot;id_str&quot;:&quot;435873314670538752&quot;,&quot;type&quot;:&quot;photo&quot;,&quot;display_url&quot;:&quot;pic.twitter.com/gbbUISGTHI&quot;,&quot;url&quot;:&quot;http://t.co/gbbUISGTHI&quot;}],&quot;user_mentions&quot;:[{&quot;id&quot;:40576448,&quot;name&quot;:&quot;O3 Collaboration&quot;,&quot;indices&quot;:[3,13],&quot;screen_name&quot;:&quot;O3atORION&quot;,&quot;id_str&quot;:&quot;40576448&quot;},{&quot;id&quot;:925946222,&quot;name&quot;:&quot;Mark Grant&quot;,&quot;indices&quot;:[15,27],&quot;screen_name&quot;:&quot;MGrantORION&quot;,&quot;id_str&quot;:&quot;925946222&quot;}]}"/>
    <s v="RT "/>
    <n v="1"/>
    <s v="RT @O3atORION: @MGrantORION  at our"/>
    <n v="1"/>
    <x v="29"/>
  </r>
  <r>
    <n v="33"/>
    <s v="435874143221714944"/>
    <s v="abbaspeaks"/>
    <x v="144"/>
    <s v="Tue Feb 18 20:31:08 +0000 2014"/>
    <d v="2014-02-18T20:31:08"/>
    <m/>
    <s v="en"/>
    <m/>
    <m/>
    <n v="203543496"/>
    <m/>
    <s v="&lt;a href=&quot;http://twitter.com/download/android&quot; rel=&quot;nofollow&quot;&gt;Twitter for Android&lt;/a&gt;"/>
    <s v="http://pbs.twimg.com/profile_images/420650358310838272/SYeVCvzi_normal.jpeg"/>
    <n v="389"/>
    <n v="531"/>
    <n v="-28800"/>
    <s v="http://twitter.com/abbaspeaks/statuses/435874143221714944"/>
    <s v="{&quot;symbols&quot;:[],&quot;urls&quot;:[],&quot;hashtags&quot;:[{&quot;text&quot;:&quot;OERS14&quot;,&quot;indices&quot;:[95,102]}],&quot;media&quot;:[{&quot;sizes&quot;:{&quot;small&quot;:{&quot;w&quot;:340,&quot;resize&quot;:&quot;fit&quot;,&quot;h&quot;:453},&quot;thumb&quot;:{&quot;w&quot;:150,&quot;resize&quot;:&quot;crop&quot;,&quot;h&quot;:150},&quot;medium&quot;:{&quot;w&quot;:600,&quot;resize&quot;:&quot;fit&quot;,&quot;h&quot;:800},&quot;large&quot;:{&quot;w&quot;:1024,&quot;resize&quot;:&quot;fit&quot;,&quot;h&quot;:1365}},&quot;id&quot;:435873314670538752,&quot;media_url_https&quot;:&quot;https://pbs.twimg.com/media/BgyIeGgCcAAu-AT.jpg&quot;,&quot;media_url&quot;:&quot;http://pbs.twimg.com/media/BgyIeGgCcAAu-AT.jpg&quot;,&quot;expanded_url&quot;:&quot;http://twitter.com/O3atORION/status/435873315186421760/photo/1&quot;,&quot;indices&quot;:[103,125],&quot;id_str&quot;:&quot;435873314670538752&quot;,&quot;type&quot;:&quot;photo&quot;,&quot;display_url&quot;:&quot;pic.twitter.com/gbbUISGTHI&quot;,&quot;url&quot;:&quot;http://t.co/gbbUISGTHI&quot;}],&quot;user_mentions&quot;:[{&quot;id&quot;:40576448,&quot;name&quot;:&quot;O3 Collaboration&quot;,&quot;indices&quot;:[3,13],&quot;screen_name&quot;:&quot;O3atORION&quot;,&quot;id_str&quot;:&quot;40576448&quot;},{&quot;id&quot;:925946222,&quot;name&quot;:&quot;Mark Grant&quot;,&quot;indices&quot;:[15,27],&quot;screen_name&quot;:&quot;MGrantORION&quot;,&quot;id_str&quot;:&quot;925946222&quot;}]}"/>
    <s v="RT "/>
    <n v="1"/>
    <s v="RT @O3atORION: @MGrantORION  at our"/>
    <n v="1"/>
    <x v="29"/>
  </r>
  <r>
    <n v="960"/>
    <s v="436461174629335040"/>
    <s v="researchimpact"/>
    <x v="145"/>
    <s v="Thu Feb 20 11:23:47 +0000 2014"/>
    <d v="2014-02-20T11:23:47"/>
    <m/>
    <s v="en"/>
    <m/>
    <m/>
    <n v="37030356"/>
    <m/>
    <s v="&lt;a href=&quot;http://twitter.com/#!/download/ipad&quot; rel=&quot;nofollow&quot;&gt;Twitter for iPad&lt;/a&gt;"/>
    <s v="http://pbs.twimg.com/profile_images/206842793/RI_static_normal.GIF"/>
    <n v="4808"/>
    <n v="940"/>
    <n v="-18000"/>
    <s v="http://twitter.com/researchimpact/statuses/436461174629335040"/>
    <s v="{&quot;symbols&quot;:[],&quot;urls&quot;:[],&quot;hashtags&quot;:[{&quot;text&quot;:&quot;OERS14&quot;,&quot;indices&quot;:[69,76]}],&quot;media&quot;:[{&quot;sizes&quot;:{&quot;small&quot;:{&quot;w&quot;:340,&quot;resize&quot;:&quot;fit&quot;,&quot;h&quot;:453},&quot;thumb&quot;:{&quot;w&quot;:150,&quot;resize&quot;:&quot;crop&quot;,&quot;h&quot;:150},&quot;medium&quot;:{&quot;w&quot;:600,&quot;resize&quot;:&quot;fit&quot;,&quot;h&quot;:800},&quot;large&quot;:{&quot;w&quot;:1024,&quot;resize&quot;:&quot;fit&quot;,&quot;h&quot;:1365}},&quot;id&quot;:436283955336052737,&quot;media_url_https&quot;:&quot;https://pbs.twimg.com/media/Bg398iMCAAEA1kU.jpg&quot;,&quot;media_url&quot;:&quot;http://pbs.twimg.com/media/Bg398iMCAAEA1kU.jpg&quot;,&quot;expanded_url&quot;:&quot;http://twitter.com/O3atORION/status/436283955910676480/photo/1&quot;,&quot;indices&quot;:[77,99],&quot;id_str&quot;:&quot;436283955336052737&quot;,&quot;type&quot;:&quot;photo&quot;,&quot;display_url&quot;:&quot;pic.twitter.com/AO65XGKGKU&quot;,&quot;url&quot;:&quot;http://t.co/AO65XGKGKU&quot;}],&quot;user_mentions&quot;:[{&quot;id&quot;:40576448,&quot;name&quot;:&quot;O3 Collaboration&quot;,&quot;indices&quot;:[3,13],&quot;screen_name&quot;:&quot;O3atORION&quot;,&quot;id_str&quot;:&quot;40576448&quot;},{&quot;id&quot;:37030356,&quot;name&quot;:&quot;ResearchImpact&quot;,&quot;indices&quot;:[52,67],&quot;screen_name&quot;:&quot;researchimpact&quot;,&quot;id_str&quot;:&quot;37030356&quot;}]}"/>
    <s v="RT "/>
    <n v="1"/>
    <s v="RT @O3atORION: This has to be a fir"/>
    <n v="1"/>
    <x v="127"/>
  </r>
  <r>
    <n v="959"/>
    <s v="436461174629335040"/>
    <s v="researchimpact"/>
    <x v="145"/>
    <s v="Thu Feb 20 11:23:47 +0000 2014"/>
    <d v="2014-02-20T11:23:47"/>
    <m/>
    <s v="en"/>
    <m/>
    <m/>
    <n v="37030356"/>
    <m/>
    <s v="&lt;a href=&quot;http://twitter.com/#!/download/ipad&quot; rel=&quot;nofollow&quot;&gt;Twitter for iPad&lt;/a&gt;"/>
    <s v="http://pbs.twimg.com/profile_images/206842793/RI_static_normal.GIF"/>
    <n v="4808"/>
    <n v="940"/>
    <n v="-18000"/>
    <s v="http://twitter.com/researchimpact/statuses/436461174629335040"/>
    <s v="{&quot;symbols&quot;:[],&quot;urls&quot;:[],&quot;hashtags&quot;:[{&quot;text&quot;:&quot;OERS14&quot;,&quot;indices&quot;:[69,76]}],&quot;media&quot;:[{&quot;sizes&quot;:{&quot;small&quot;:{&quot;w&quot;:340,&quot;resize&quot;:&quot;fit&quot;,&quot;h&quot;:453},&quot;thumb&quot;:{&quot;w&quot;:150,&quot;resize&quot;:&quot;crop&quot;,&quot;h&quot;:150},&quot;medium&quot;:{&quot;w&quot;:600,&quot;resize&quot;:&quot;fit&quot;,&quot;h&quot;:800},&quot;large&quot;:{&quot;w&quot;:1024,&quot;resize&quot;:&quot;fit&quot;,&quot;h&quot;:1365}},&quot;id&quot;:436283955336052737,&quot;media_url_https&quot;:&quot;https://pbs.twimg.com/media/Bg398iMCAAEA1kU.jpg&quot;,&quot;media_url&quot;:&quot;http://pbs.twimg.com/media/Bg398iMCAAEA1kU.jpg&quot;,&quot;expanded_url&quot;:&quot;http://twitter.com/O3atORION/status/436283955910676480/photo/1&quot;,&quot;indices&quot;:[77,99],&quot;id_str&quot;:&quot;436283955336052737&quot;,&quot;type&quot;:&quot;photo&quot;,&quot;display_url&quot;:&quot;pic.twitter.com/AO65XGKGKU&quot;,&quot;url&quot;:&quot;http://t.co/AO65XGKGKU&quot;}],&quot;user_mentions&quot;:[{&quot;id&quot;:40576448,&quot;name&quot;:&quot;O3 Collaboration&quot;,&quot;indices&quot;:[3,13],&quot;screen_name&quot;:&quot;O3atORION&quot;,&quot;id_str&quot;:&quot;40576448&quot;},{&quot;id&quot;:37030356,&quot;name&quot;:&quot;ResearchImpact&quot;,&quot;indices&quot;:[52,67],&quot;screen_name&quot;:&quot;researchimpact&quot;,&quot;id_str&quot;:&quot;37030356&quot;}]}"/>
    <s v="RT "/>
    <n v="1"/>
    <s v="RT @O3atORION: This has to be a fir"/>
    <n v="1"/>
    <x v="127"/>
  </r>
  <r>
    <n v="517"/>
    <s v="436179795068465152"/>
    <s v="DrKatinaPollock"/>
    <x v="146"/>
    <s v="Wed Feb 19 16:45:41 +0000 2014"/>
    <d v="2014-02-19T16:45:41"/>
    <m/>
    <s v="en"/>
    <m/>
    <m/>
    <n v="636460073"/>
    <m/>
    <s v="&lt;a href=&quot;http://twitter.com/download/iphone&quot; rel=&quot;nofollow&quot;&gt;Twitter for iPhone&lt;/a&gt;"/>
    <s v="http://pbs.twimg.com/profile_images/378800000769246947/3a548e76741de390217e1421e5ba48af_normal.jpeg"/>
    <n v="148"/>
    <n v="298"/>
    <n v="-18000"/>
    <s v="http://twitter.com/DrKatinaPollock/statuses/436179795068465152"/>
    <s v="{&quot;symbols&quot;:[],&quot;urls&quot;:[{&quot;expanded_url&quot;:&quot;http://www.knaer-recrae.ca/index.php&quot;,&quot;indices&quot;:[143,144],&quot;display_url&quot;:&quot;knaer-recrae.ca/index.php&quot;,&quot;url&quot;:&quot;http://t.co/MS5x9hxiGF&quot;}],&quot;hashtags&quot;:[{&quot;text&quot;:&quot;OERS14&quot;,&quot;indices&quot;:[143,144]}],&quot;user_mentions&quot;:[{&quot;id&quot;:317175652,&quot;name&quot;:&quot;Alisa Acosta&quot;,&quot;indices&quot;:[3,16],&quot;screen_name&quot;:&quot;OhMissAcosta&quot;,&quot;id_str&quot;:&quot;317175652&quot;},{&quot;id&quot;:1020257364,&quot;name&quot;:&quot;KNAER-RECRAE&quot;,&quot;indices&quot;:[18,31],&quot;screen_name&quot;:&quot;KNAER_RECRAE&quot;,&quot;id_str&quot;:&quot;1020257364&quot;}]}"/>
    <s v="RT "/>
    <n v="1"/>
    <s v="RT @OhMissAcosta: @KNAER_RECRAE fac"/>
    <n v="1"/>
    <x v="128"/>
  </r>
  <r>
    <n v="463"/>
    <s v="436172013624119296"/>
    <s v="westernulibsEDU"/>
    <x v="146"/>
    <s v="Wed Feb 19 16:14:46 +0000 2014"/>
    <d v="2014-02-19T16:14:46"/>
    <m/>
    <s v="en"/>
    <m/>
    <m/>
    <n v="154564397"/>
    <m/>
    <s v="web"/>
    <s v="http://pbs.twimg.com/profile_images/2199429935/7081182551_b2863e1cca_m_normal.jpg"/>
    <n v="1213"/>
    <n v="2001"/>
    <n v="-18000"/>
    <s v="http://twitter.com/westernulibsEDU/statuses/436172013624119296"/>
    <s v="{&quot;symbols&quot;:[],&quot;urls&quot;:[{&quot;expanded_url&quot;:&quot;http://www.knaer-recrae.ca/index.php&quot;,&quot;indices&quot;:[143,144],&quot;display_url&quot;:&quot;knaer-recrae.ca/index.php&quot;,&quot;url&quot;:&quot;http://t.co/MS5x9hxiGF&quot;}],&quot;hashtags&quot;:[{&quot;text&quot;:&quot;OERS14&quot;,&quot;indices&quot;:[143,144]}],&quot;user_mentions&quot;:[{&quot;id&quot;:317175652,&quot;name&quot;:&quot;Alisa Acosta&quot;,&quot;indices&quot;:[3,16],&quot;screen_name&quot;:&quot;OhMissAcosta&quot;,&quot;id_str&quot;:&quot;317175652&quot;},{&quot;id&quot;:1020257364,&quot;name&quot;:&quot;KNAER-RECRAE&quot;,&quot;indices&quot;:[18,31],&quot;screen_name&quot;:&quot;KNAER_RECRAE&quot;,&quot;id_str&quot;:&quot;1020257364&quot;}]}"/>
    <s v="RT "/>
    <n v="1"/>
    <s v="RT @OhMissAcosta: @KNAER_RECRAE fac"/>
    <n v="1"/>
    <x v="128"/>
  </r>
  <r>
    <n v="439"/>
    <s v="436170253962207232"/>
    <s v="KNAER_RECRAE"/>
    <x v="146"/>
    <s v="Wed Feb 19 16:07:46 +0000 2014"/>
    <d v="2014-02-19T16:07:46"/>
    <m/>
    <s v="en"/>
    <m/>
    <m/>
    <n v="1020257364"/>
    <m/>
    <s v="&lt;a href=&quot;http://twitter.com/download/android&quot; rel=&quot;nofollow&quot;&gt;Twitter for Android&lt;/a&gt;"/>
    <s v="http://pbs.twimg.com/profile_images/2991816416/bfc82e11ecb1ae7933cf18dab2e03eb9_normal.png"/>
    <n v="200"/>
    <n v="248"/>
    <n v="-18000"/>
    <s v="http://twitter.com/KNAER_RECRAE/statuses/436170253962207232"/>
    <s v="{&quot;symbols&quot;:[],&quot;urls&quot;:[{&quot;expanded_url&quot;:&quot;http://www.knaer-recrae.ca/index.php&quot;,&quot;indices&quot;:[143,144],&quot;display_url&quot;:&quot;knaer-recrae.ca/index.php&quot;,&quot;url&quot;:&quot;http://t.co/MS5x9hxiGF&quot;}],&quot;hashtags&quot;:[{&quot;text&quot;:&quot;OERS14&quot;,&quot;indices&quot;:[143,144]}],&quot;user_mentions&quot;:[{&quot;id&quot;:317175652,&quot;name&quot;:&quot;Alisa Acosta&quot;,&quot;indices&quot;:[3,16],&quot;screen_name&quot;:&quot;OhMissAcosta&quot;,&quot;id_str&quot;:&quot;317175652&quot;},{&quot;id&quot;:1020257364,&quot;name&quot;:&quot;KNAER-RECRAE&quot;,&quot;indices&quot;:[18,31],&quot;screen_name&quot;:&quot;KNAER_RECRAE&quot;,&quot;id_str&quot;:&quot;1020257364&quot;}]}"/>
    <s v="RT "/>
    <n v="1"/>
    <s v="RT @OhMissAcosta: @KNAER_RECRAE fac"/>
    <n v="1"/>
    <x v="128"/>
  </r>
  <r>
    <n v="888"/>
    <s v="436312918146023424"/>
    <s v="rebeccacober"/>
    <x v="147"/>
    <s v="Thu Feb 20 01:34:40 +0000 2014"/>
    <d v="2014-02-20T01:34:40"/>
    <m/>
    <s v="en"/>
    <m/>
    <m/>
    <n v="30523023"/>
    <m/>
    <s v="web"/>
    <s v="http://pbs.twimg.com/profile_images/378800000859169197/fxDWW6pb_normal.png"/>
    <n v="146"/>
    <n v="267"/>
    <n v="-18000"/>
    <s v="http://twitter.com/rebeccacober/statuses/436312918146023424"/>
    <s v="{&quot;symbols&quot;:[],&quot;urls&quot;:[],&quot;hashtags&quot;:[{&quot;text&quot;:&quot;OERS14&quot;,&quot;indices&quot;:[71,78]}],&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312145534283776,&quot;media_url_https&quot;:&quot;https://pbs.twimg.com/media/Bg4Xla3CcAAajYH.jpg&quot;,&quot;media_url&quot;:&quot;http://pbs.twimg.com/media/Bg4Xla3CcAAajYH.jpg&quot;,&quot;expanded_url&quot;:&quot;http://twitter.com/OhMissAcosta/status/436312145525895169/photo/1&quot;,&quot;indices&quot;:[80,102],&quot;id_str&quot;:&quot;436312145534283776&quot;,&quot;type&quot;:&quot;photo&quot;,&quot;display_url&quot;:&quot;pic.twitter.com/mq6P8wGQyC&quot;,&quot;url&quot;:&quot;http://t.co/mq6P8wGQyC&quot;}],&quot;user_mentions&quot;:[{&quot;id&quot;:317175652,&quot;name&quot;:&quot;Alisa Acosta&quot;,&quot;indices&quot;:[3,16],&quot;screen_name&quot;:&quot;OhMissAcosta&quot;,&quot;id_str&quot;:&quot;317175652&quot;},{&quot;id&quot;:14128528,&quot;name&quot;:&quot;Don Tapscott&quot;,&quot;indices&quot;:[49,59],&quot;screen_name&quot;:&quot;dtapscott&quot;,&quot;id_str&quot;:&quot;14128528&quot;}]}"/>
    <s v="RT "/>
    <n v="1"/>
    <s v="RT @OhMissAcosta: Had a blast co-pr"/>
    <n v="1"/>
    <x v="72"/>
  </r>
  <r>
    <n v="291"/>
    <s v="436146269048684544"/>
    <s v="MATHYMOM"/>
    <x v="148"/>
    <s v="Wed Feb 19 14:32:28 +0000 2014"/>
    <d v="2014-02-19T14:32:28"/>
    <m/>
    <s v="en"/>
    <m/>
    <m/>
    <n v="222955581"/>
    <m/>
    <s v="&lt;a href=&quot;http://twitter.com/download/iphone&quot; rel=&quot;nofollow&quot;&gt;Twitter for iPhone&lt;/a&gt;"/>
    <s v="http://pbs.twimg.com/profile_images/3291088215/23b9d3f6a13b36210f894a4e40f7db64_normal.jpeg"/>
    <n v="205"/>
    <n v="277"/>
    <n v="-21600"/>
    <s v="http://twitter.com/MATHYMOM/statuses/436146269048684544"/>
    <s v="{&quot;symbols&quot;:[],&quot;urls&quot;:[{&quot;expanded_url&quot;:&quot;http://www.oecd.org/pisa/pisaproducts/pisainfocus/PISA-in-Focus-N36-(eng)-FINAL.pdf&quot;,&quot;indices&quot;:[105,127],&quot;display_url&quot;:&quot;oecd.org/pisa/pisaprodu\u2026&quot;,&quot;url&quot;:&quot;http://t.co/a3YCvb1d2V&quot;}],&quot;hashtags&quot;:[{&quot;text&quot;:&quot;OERS14&quot;,&quot;indices&quot;:[128,135]}],&quot;user_mentions&quot;:[{&quot;id&quot;:317175652,&quot;name&quot;:&quot;Alisa Acosta&quot;,&quot;indices&quot;:[3,16],&quot;screen_name&quot;:&quot;OhMissAcosta&quot;,&quot;id_str&quot;:&quot;317175652&quot;}]}"/>
    <s v="RT "/>
    <n v="1"/>
    <s v="RT @OhMissAcosta: New PISA report s"/>
    <n v="1"/>
    <x v="99"/>
  </r>
  <r>
    <n v="1295"/>
    <s v="436583754950123520"/>
    <s v="adrossis"/>
    <x v="149"/>
    <s v="Thu Feb 20 19:30:53 +0000 2014"/>
    <d v="2014-02-20T19:30:53"/>
    <m/>
    <s v="en"/>
    <m/>
    <m/>
    <n v="17095178"/>
    <m/>
    <s v="&lt;a href=&quot;http://www.hootsuite.com&quot; rel=&quot;nofollow&quot;&gt;HootSuite&lt;/a&gt;"/>
    <s v="http://pbs.twimg.com/profile_images/378800000573670417/df2d17a095315a2723a8c440dc790591_normal.jpeg"/>
    <n v="305"/>
    <n v="415"/>
    <n v="-18000"/>
    <s v="http://twitter.com/adrossis/statuses/436583754950123520"/>
    <s v="{&quot;symbols&quot;:[],&quot;urls&quot;:[{&quot;expanded_url&quot;:&quot;http://research-repository.st-andrews.ac.uk/bitstream/10023/3518/1/What_Counts_as_Good_Evidence_published_version.pdf&quot;,&quot;indices&quot;:[71,93],&quot;display_url&quot;:&quot;research-repository.st-andrews.ac.uk/bitstream/1002\u2026&quot;,&quot;url&quot;:&quot;http://t.co/ZpE5TZ3Vkf&quot;}],&quot;hashtags&quot;:[{&quot;text&quot;:&quot;OERS14&quot;,&quot;indices&quot;:[94,101]}],&quot;user_mentions&quot;:[{&quot;id&quot;:317175652,&quot;name&quot;:&quot;Alisa Acosta&quot;,&quot;indices&quot;:[3,16],&quot;screen_name&quot;:&quot;OhMissAcosta&quot;,&quot;id_str&quot;:&quot;317175652&quot;}]}"/>
    <s v="RT "/>
    <n v="1"/>
    <s v="RT @OhMissAcosta: Nutley et al (201"/>
    <n v="1"/>
    <x v="100"/>
  </r>
  <r>
    <n v="394"/>
    <s v="436158296907472896"/>
    <s v="annemariepetras"/>
    <x v="150"/>
    <s v="Wed Feb 19 15:20:16 +0000 2014"/>
    <d v="2014-02-19T15:20:16"/>
    <m/>
    <s v="en"/>
    <m/>
    <m/>
    <n v="1175598865"/>
    <m/>
    <s v="&lt;a href=&quot;http://twitter.com/#!/download/ipad&quot; rel=&quot;nofollow&quot;&gt;Twitter for iPad&lt;/a&gt;"/>
    <s v="http://pbs.twimg.com/profile_images/3494629493/e3c6bbe439edae00e31f6a24695a8686_normal.jpeg"/>
    <n v="13"/>
    <n v="20"/>
    <m/>
    <s v="http://twitter.com/annemariepetras/statuses/436158296907472896"/>
    <s v="{&quot;symbols&quot;:[],&quot;urls&quot;:[{&quot;expanded_url&quot;:&quot;http://www.oecd.org/edu/school/programmeforinternationalstudentassessmentpisa/pisa-letsreadthemastorytheparentfactorineducation.htm&quot;,&quot;indices&quot;:[139,140],&quot;display_url&quot;:&quot;oecd.org/edu/school/pro\u2026&quot;,&quot;url&quot;:&quot;http://t.co/0fCW14LYLQ&quot;}],&quot;hashtags&quot;:[{&quot;text&quot;:&quot;OERS14&quot;,&quot;indices&quot;:[139,140]}],&quot;user_mentions&quot;:[{&quot;id&quot;:317175652,&quot;name&quot;:&quot;Alisa Acosta&quot;,&quot;indices&quot;:[3,16],&quot;screen_name&quot;:&quot;OhMissAcosta&quot;,&quot;id_str&quot;:&quot;317175652&quot;}]}"/>
    <s v="RT "/>
    <n v="1"/>
    <s v="RT @OhMissAcosta: PISA &quot;Let's Read "/>
    <n v="1"/>
    <x v="129"/>
  </r>
  <r>
    <n v="378"/>
    <s v="436156342642831361"/>
    <s v="joeatmars"/>
    <x v="150"/>
    <s v="Wed Feb 19 15:12:30 +0000 2014"/>
    <d v="2014-02-19T15:12:30"/>
    <m/>
    <s v="en"/>
    <m/>
    <m/>
    <n v="16044177"/>
    <m/>
    <s v="&lt;a href=&quot;https://about.twitter.com/products/tweetdeck&quot; rel=&quot;nofollow&quot;&gt;TweetDeck&lt;/a&gt;"/>
    <s v="http://pbs.twimg.com/profile_images/378800000497934428/5acb8283e5ef973c1f11a4bf640b0701_normal.jpeg"/>
    <n v="1264"/>
    <n v="609"/>
    <n v="-18000"/>
    <s v="http://twitter.com/joeatmars/statuses/436156342642831361"/>
    <s v="{&quot;symbols&quot;:[],&quot;urls&quot;:[{&quot;expanded_url&quot;:&quot;http://www.oecd.org/edu/school/programmeforinternationalstudentassessmentpisa/pisa-letsreadthemastorytheparentfactorineducation.htm&quot;,&quot;indices&quot;:[139,140],&quot;display_url&quot;:&quot;oecd.org/edu/school/pro\u2026&quot;,&quot;url&quot;:&quot;http://t.co/0fCW14LYLQ&quot;}],&quot;hashtags&quot;:[{&quot;text&quot;:&quot;OERS14&quot;,&quot;indices&quot;:[139,140]}],&quot;user_mentions&quot;:[{&quot;id&quot;:317175652,&quot;name&quot;:&quot;Alisa Acosta&quot;,&quot;indices&quot;:[3,16],&quot;screen_name&quot;:&quot;OhMissAcosta&quot;,&quot;id_str&quot;:&quot;317175652&quot;}]}"/>
    <s v="RT "/>
    <n v="1"/>
    <s v="RT @OhMissAcosta: PISA &quot;Let's Read "/>
    <n v="1"/>
    <x v="129"/>
  </r>
  <r>
    <n v="552"/>
    <s v="436186650415472640"/>
    <s v="ShastaCH"/>
    <x v="151"/>
    <s v="Wed Feb 19 17:12:56 +0000 2014"/>
    <d v="2014-02-19T17:12:56"/>
    <m/>
    <s v="en"/>
    <m/>
    <m/>
    <n v="129585627"/>
    <m/>
    <s v="&lt;a href=&quot;http://twitter.com/download/iphone&quot; rel=&quot;nofollow&quot;&gt;Twitter for iPhone&lt;/a&gt;"/>
    <s v="http://pbs.twimg.com/profile_images/2272274611/5wd7gucvwq2weh35c02q_normal.jpeg"/>
    <n v="155"/>
    <n v="98"/>
    <n v="-21600"/>
    <s v="http://twitter.com/ShastaCH/statuses/436186650415472640"/>
    <s v="{&quot;symbols&quot;:[],&quot;urls&quot;:[{&quot;expanded_url&quot;:&quot;http://surenetwork.ca/&quot;,&quot;indices&quot;:[143,144],&quot;display_url&quot;:&quot;surenetwork.ca&quot;,&quot;url&quot;:&quot;http://t.co/HzV8M7Zp6W&quot;}],&quot;hashtags&quot;:[{&quot;text&quot;:&quot;OERS14&quot;,&quot;indices&quot;:[143,144]}],&quot;user_mentions&quot;:[{&quot;id&quot;:317175652,&quot;name&quot;:&quot;Alisa Acosta&quot;,&quot;indices&quot;:[3,16],&quot;screen_name&quot;:&quot;OhMissAcosta&quot;,&quot;id_str&quot;:&quot;317175652&quot;}]}"/>
    <s v="RT "/>
    <n v="1"/>
    <s v="RT @OhMissAcosta: School Board-Univ"/>
    <n v="1"/>
    <x v="128"/>
  </r>
  <r>
    <n v="540"/>
    <s v="436183633070526464"/>
    <s v="adrossis"/>
    <x v="151"/>
    <s v="Wed Feb 19 17:00:56 +0000 2014"/>
    <d v="2014-02-19T17:00:56"/>
    <m/>
    <s v="en"/>
    <m/>
    <m/>
    <n v="17095178"/>
    <m/>
    <s v="&lt;a href=&quot;https://about.twitter.com/products/tweetdeck&quot; rel=&quot;nofollow&quot;&gt;TweetDeck&lt;/a&gt;"/>
    <s v="http://pbs.twimg.com/profile_images/378800000573670417/df2d17a095315a2723a8c440dc790591_normal.jpeg"/>
    <n v="300"/>
    <n v="279"/>
    <n v="-18000"/>
    <s v="http://twitter.com/adrossis/statuses/436183633070526464"/>
    <s v="{&quot;symbols&quot;:[],&quot;urls&quot;:[{&quot;expanded_url&quot;:&quot;http://surenetwork.ca/&quot;,&quot;indices&quot;:[143,144],&quot;display_url&quot;:&quot;surenetwork.ca&quot;,&quot;url&quot;:&quot;http://t.co/HzV8M7Zp6W&quot;}],&quot;hashtags&quot;:[{&quot;text&quot;:&quot;OERS14&quot;,&quot;indices&quot;:[143,144]}],&quot;user_mentions&quot;:[{&quot;id&quot;:317175652,&quot;name&quot;:&quot;Alisa Acosta&quot;,&quot;indices&quot;:[3,16],&quot;screen_name&quot;:&quot;OhMissAcosta&quot;,&quot;id_str&quot;:&quot;317175652&quot;}]}"/>
    <s v="RT "/>
    <n v="1"/>
    <s v="RT @OhMissAcosta: School Board-Univ"/>
    <n v="1"/>
    <x v="128"/>
  </r>
  <r>
    <n v="1058"/>
    <s v="436512050852810752"/>
    <s v="abbaspeaks"/>
    <x v="152"/>
    <s v="Thu Feb 20 14:45:57 +0000 2014"/>
    <d v="2014-02-20T14:45:57"/>
    <m/>
    <s v="en"/>
    <m/>
    <m/>
    <n v="203543496"/>
    <m/>
    <s v="&lt;a href=&quot;https://about.twitter.com/products/tweetdeck&quot; rel=&quot;nofollow&quot;&gt;TweetDeck&lt;/a&gt;"/>
    <s v="http://pbs.twimg.com/profile_images/420650358310838272/SYeVCvzi_normal.jpeg"/>
    <n v="397"/>
    <n v="539"/>
    <n v="-28800"/>
    <s v="http://twitter.com/abbaspeaks/statuses/436512050852810752"/>
    <s v="{&quot;symbols&quot;:[],&quot;urls&quot;:[{&quot;expanded_url&quot;:&quot;http://www.amazon.ca/Strong-Smart-Pedagogy-Emancipation-Education/dp/0415644666/ref\u003dsr_1_fkmr0_1?ie\u003dUTF8\u0026qid\u003d1392907444\u0026sr\u003d8-1-fkmr0\u0026keywords\u003dSarra+Strong+and+Smart+Routledge+2012&quot;,&quot;indices&quot;:[102,124],&quot;display_url&quot;:&quot;amazon.ca/Strong-Smart-P\u2026&quot;,&quot;url&quot;:&quot;http://t.co/TlCkJxLr1E&quot;}],&quot;hashtags&quot;:[{&quot;text&quot;:&quot;OERS14&quot;,&quot;indices&quot;:[125,132]}],&quot;user_mentions&quot;:[{&quot;id&quot;:317175652,&quot;name&quot;:&quot;Alisa Acosta&quot;,&quot;indices&quot;:[3,16],&quot;screen_name&quot;:&quot;OhMissAcosta&quot;,&quot;id_str&quot;:&quot;317175652&quot;}]}"/>
    <s v="RT "/>
    <n v="1"/>
    <s v="RT @OhMissAcosta: Strong and Smart "/>
    <n v="1"/>
    <x v="130"/>
  </r>
  <r>
    <n v="1057"/>
    <s v="436512050827640832"/>
    <s v="O3atORION"/>
    <x v="152"/>
    <s v="Thu Feb 20 14:45:57 +0000 2014"/>
    <d v="2014-02-20T14:45:57"/>
    <m/>
    <s v="en"/>
    <m/>
    <m/>
    <n v="40576448"/>
    <m/>
    <s v="&lt;a href=&quot;https://about.twitter.com/products/tweetdeck&quot; rel=&quot;nofollow&quot;&gt;TweetDeck&lt;/a&gt;"/>
    <s v="http://pbs.twimg.com/profile_images/2631441533/dd0ebcbc33a90ccdddc419f43d06c8f4_normal.jpeg"/>
    <n v="815"/>
    <n v="1468"/>
    <n v="-18000"/>
    <s v="http://twitter.com/O3atORION/statuses/436512050827640832"/>
    <s v="{&quot;symbols&quot;:[],&quot;urls&quot;:[{&quot;expanded_url&quot;:&quot;http://www.amazon.ca/Strong-Smart-Pedagogy-Emancipation-Education/dp/0415644666/ref\u003dsr_1_fkmr0_1?ie\u003dUTF8\u0026qid\u003d1392907444\u0026sr\u003d8-1-fkmr0\u0026keywords\u003dSarra+Strong+and+Smart+Routledge+2012&quot;,&quot;indices&quot;:[102,124],&quot;display_url&quot;:&quot;amazon.ca/Strong-Smart-P\u2026&quot;,&quot;url&quot;:&quot;http://t.co/TlCkJxLr1E&quot;}],&quot;hashtags&quot;:[{&quot;text&quot;:&quot;OERS14&quot;,&quot;indices&quot;:[125,132]}],&quot;user_mentions&quot;:[{&quot;id&quot;:317175652,&quot;name&quot;:&quot;Alisa Acosta&quot;,&quot;indices&quot;:[3,16],&quot;screen_name&quot;:&quot;OhMissAcosta&quot;,&quot;id_str&quot;:&quot;317175652&quot;}]}"/>
    <s v="RT "/>
    <n v="1"/>
    <s v="RT @OhMissAcosta: Strong and Smart "/>
    <n v="1"/>
    <x v="130"/>
  </r>
  <r>
    <n v="123"/>
    <s v="436125495756083201"/>
    <s v="ShastaCH"/>
    <x v="153"/>
    <s v="Wed Feb 19 13:09:55 +0000 2014"/>
    <d v="2014-02-19T13:09:55"/>
    <m/>
    <s v="en"/>
    <m/>
    <m/>
    <n v="129585627"/>
    <m/>
    <s v="&lt;a href=&quot;http://twitter.com/download/iphone&quot; rel=&quot;nofollow&quot;&gt;Twitter for iPhone&lt;/a&gt;"/>
    <s v="http://pbs.twimg.com/profile_images/2272274611/5wd7gucvwq2weh35c02q_normal.jpeg"/>
    <n v="153"/>
    <n v="97"/>
    <n v="-21600"/>
    <s v="http://twitter.com/ShastaCH/statuses/436125495756083201"/>
    <s v="{&quot;symbols&quot;:[],&quot;urls&quot;:[],&quot;hashtags&quot;:[{&quot;text&quot;:&quot;oise&quot;,&quot;indices&quot;:[56,61]},{&quot;text&quot;:&quot;UofT&quot;,&quot;indices&quot;:[62,67]},{&quot;text&quot;:&quot;OERS14&quot;,&quot;indices&quot;:[74,81]}],&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media_url&quot;:&quot;http://pbs.twimg.com/media/Bgyr8R0CQAA4pem.jpg&quot;,&quot;type&quot;:&quot;photo&quot;,&quot;display_url&quot;:&quot;pic.twitter.com/3hlnymjhzA&quot;,&quot;url&quot;:&quot;http://t.co/3hlnymjhzA&quot;,&quot;id&quot;:435912316010250240,&quot;media_url_https&quot;:&quot;https://pbs.twimg.com/media/Bgyr8R0CQAA4pem.jpg&quot;,&quot;expanded_url&quot;:&quot;http://twitter.com/CarolCampbell4/status/435912316224151552/photo/1&quot;,&quot;source_status_id_str&quot;:&quot;435912316224151552&quot;,&quot;indices&quot;:[110,132],&quot;source_status_id&quot;:435912316224151552,&quot;id_str&quot;:&quot;435912316010250240&quot;}],&quot;user_mentions&quot;:[{&quot;id&quot;:120129298,&quot;name&quot;:&quot;OISE News&quot;,&quot;indices&quot;:[3,12],&quot;screen_name&quot;:&quot;OISENews&quot;,&quot;id_str&quot;:&quot;120129298&quot;},{&quot;id&quot;:300645437,&quot;name&quot;:&quot;Carol Campbell&quot;,&quot;indices&quot;:[39,54],&quot;screen_name&quot;:&quot;CarolCampbell4&quot;,&quot;id_str&quot;:&quot;300645437&quot;},{&quot;id&quot;:109046256,&quot;name&quot;:&quot;UofT News&quot;,&quot;indices&quot;:[100,109],&quot;screen_name&quot;:&quot;UofTNews&quot;,&quot;id_str&quot;:&quot;109046256&quot;}]}"/>
    <s v="RT "/>
    <n v="1"/>
    <s v="RT @OISENews: Hello! Hey, new poste"/>
    <n v="1"/>
    <x v="73"/>
  </r>
  <r>
    <n v="98"/>
    <s v="435975642819993601"/>
    <s v="CarolCampbell4"/>
    <x v="153"/>
    <s v="Wed Feb 19 03:14:27 +0000 2014"/>
    <d v="2014-02-19T03:14:27"/>
    <m/>
    <s v="en"/>
    <m/>
    <m/>
    <n v="300645437"/>
    <m/>
    <s v="&lt;a href=&quot;http://twitter.com/#!/download/ipad&quot; rel=&quot;nofollow&quot;&gt;Twitter for iPad&lt;/a&gt;"/>
    <s v="http://pbs.twimg.com/profile_images/3691905443/d17541206d2df83dd49f40e17076abbc_normal.jpeg"/>
    <n v="741"/>
    <n v="317"/>
    <n v="-18000"/>
    <s v="http://twitter.com/CarolCampbell4/statuses/435975642819993601"/>
    <s v="{&quot;symbols&quot;:[],&quot;urls&quot;:[],&quot;hashtags&quot;:[{&quot;text&quot;:&quot;oise&quot;,&quot;indices&quot;:[56,61]},{&quot;text&quot;:&quot;UofT&quot;,&quot;indices&quot;:[62,67]},{&quot;text&quot;:&quot;OERS14&quot;,&quot;indices&quot;:[74,81]}],&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media_url&quot;:&quot;http://pbs.twimg.com/media/Bgyr8R0CQAA4pem.jpg&quot;,&quot;type&quot;:&quot;photo&quot;,&quot;display_url&quot;:&quot;pic.twitter.com/3hlnymjhzA&quot;,&quot;url&quot;:&quot;http://t.co/3hlnymjhzA&quot;,&quot;id&quot;:435912316010250240,&quot;media_url_https&quot;:&quot;https://pbs.twimg.com/media/Bgyr8R0CQAA4pem.jpg&quot;,&quot;expanded_url&quot;:&quot;http://twitter.com/CarolCampbell4/status/435912316224151552/photo/1&quot;,&quot;source_status_id_str&quot;:&quot;435912316224151552&quot;,&quot;indices&quot;:[110,132],&quot;source_status_id&quot;:435912316224151552,&quot;id_str&quot;:&quot;435912316010250240&quot;}],&quot;user_mentions&quot;:[{&quot;id&quot;:120129298,&quot;name&quot;:&quot;OISE News&quot;,&quot;indices&quot;:[3,12],&quot;screen_name&quot;:&quot;OISENews&quot;,&quot;id_str&quot;:&quot;120129298&quot;},{&quot;id&quot;:300645437,&quot;name&quot;:&quot;Carol Campbell&quot;,&quot;indices&quot;:[39,54],&quot;screen_name&quot;:&quot;CarolCampbell4&quot;,&quot;id_str&quot;:&quot;300645437&quot;},{&quot;id&quot;:109046256,&quot;name&quot;:&quot;UofT News&quot;,&quot;indices&quot;:[100,109],&quot;screen_name&quot;:&quot;UofTNews&quot;,&quot;id_str&quot;:&quot;109046256&quot;}]}"/>
    <s v="RT "/>
    <n v="1"/>
    <s v="RT @OISENews: Hello! Hey, new poste"/>
    <n v="1"/>
    <x v="73"/>
  </r>
  <r>
    <n v="41"/>
    <s v="435917595330744320"/>
    <s v="OISELibrary"/>
    <x v="153"/>
    <s v="Tue Feb 18 23:23:48 +0000 2014"/>
    <d v="2014-02-18T23:23:48"/>
    <m/>
    <s v="en"/>
    <m/>
    <m/>
    <n v="40140191"/>
    <m/>
    <s v="web"/>
    <s v="http://pbs.twimg.com/profile_images/258701236/esc_normal.jpg"/>
    <n v="2223"/>
    <n v="500"/>
    <n v="-18000"/>
    <s v="http://twitter.com/OISELibrary/statuses/435917595330744320"/>
    <s v="{&quot;symbols&quot;:[],&quot;urls&quot;:[],&quot;hashtags&quot;:[{&quot;text&quot;:&quot;oise&quot;,&quot;indices&quot;:[56,61]},{&quot;text&quot;:&quot;UofT&quot;,&quot;indices&quot;:[62,67]},{&quot;text&quot;:&quot;OERS14&quot;,&quot;indices&quot;:[74,81]}],&quot;media&quot;:[{&quot;sizes&quot;:{&quot;thumb&quot;:{&quot;w&quot;:150,&quot;resize&quot;:&quot;crop&quot;,&quot;h&quot;:150},&quot;small&quot;:{&quot;w&quot;:340,&quot;resize&quot;:&quot;fit&quot;,&quot;h&quot;:254},&quot;medium&quot;:{&quot;w&quot;:600,&quot;resize&quot;:&quot;fit&quot;,&quot;h&quot;:448},&quot;large&quot;:{&quot;w&quot;:1024,&quot;resize&quot;:&quot;fit&quot;,&quot;h&quot;:764}},&quot;media_url&quot;:&quot;http://pbs.twimg.com/media/Bgyr8R0CQAA4pem.jpg&quot;,&quot;type&quot;:&quot;photo&quot;,&quot;display_url&quot;:&quot;pic.twitter.com/3hlnymjhzA&quot;,&quot;url&quot;:&quot;http://t.co/3hlnymjhzA&quot;,&quot;id&quot;:435912316010250240,&quot;media_url_https&quot;:&quot;https://pbs.twimg.com/media/Bgyr8R0CQAA4pem.jpg&quot;,&quot;expanded_url&quot;:&quot;http://twitter.com/CarolCampbell4/status/435912316224151552/photo/1&quot;,&quot;source_status_id_str&quot;:&quot;435912316224151552&quot;,&quot;indices&quot;:[110,132],&quot;source_status_id&quot;:435912316224151552,&quot;id_str&quot;:&quot;435912316010250240&quot;}],&quot;user_mentions&quot;:[{&quot;id&quot;:120129298,&quot;name&quot;:&quot;OISE News&quot;,&quot;indices&quot;:[3,12],&quot;screen_name&quot;:&quot;OISENews&quot;,&quot;id_str&quot;:&quot;120129298&quot;},{&quot;id&quot;:300645437,&quot;name&quot;:&quot;Carol Campbell&quot;,&quot;indices&quot;:[39,54],&quot;screen_name&quot;:&quot;CarolCampbell4&quot;,&quot;id_str&quot;:&quot;300645437&quot;},{&quot;id&quot;:109046256,&quot;name&quot;:&quot;UofT News&quot;,&quot;indices&quot;:[100,109],&quot;screen_name&quot;:&quot;UofTNews&quot;,&quot;id_str&quot;:&quot;109046256&quot;}]}"/>
    <s v="RT "/>
    <n v="1"/>
    <s v="RT @OISENews: Hello! Hey, new poste"/>
    <n v="1"/>
    <x v="73"/>
  </r>
  <r>
    <n v="912"/>
    <s v="436334372913160192"/>
    <s v="BrookerTanya"/>
    <x v="154"/>
    <s v="Thu Feb 20 02:59:55 +0000 2014"/>
    <d v="2014-02-20T02:59:55"/>
    <m/>
    <s v="en"/>
    <m/>
    <m/>
    <n v="2282808959"/>
    <m/>
    <s v="&lt;a href=&quot;http://twitter.com/download/iphone&quot; rel=&quot;nofollow&quot;&gt;Twitter for iPhone&lt;/a&gt;"/>
    <s v="http://pbs.twimg.com/profile_images/423284243255791616/APreQLnF_normal.jpeg"/>
    <n v="395"/>
    <n v="1327"/>
    <m/>
    <s v="http://twitter.com/BrookerTanya/statuses/436334372913160192"/>
    <s v="{&quot;symbols&quot;:[],&quot;urls&quot;:[{&quot;expanded_url&quot;:&quot;http://goo.gl/lbuoW2&quot;,&quot;indices&quot;:[97,119],&quot;display_url&quot;:&quot;goo.gl/lbuoW2&quot;,&quot;url&quot;:&quot;http://t.co/8xEl7E5e6l&quot;}],&quot;hashtags&quot;:[{&quot;text&quot;:&quot;oers14&quot;,&quot;indices&quot;:[139,140]}],&quot;media&quot;:[{&quot;sizes&quot;:{&quot;small&quot;:{&quot;w&quot;:340,&quot;resize&quot;:&quot;fit&quot;,&quot;h&quot;:238},&quot;thumb&quot;:{&quot;w&quot;:150,&quot;resize&quot;:&quot;crop&quot;,&quot;h&quot;:150},&quot;large&quot;:{&quot;w&quot;:450,&quot;resize&quot;:&quot;fit&quot;,&quot;h&quot;:315},&quot;medium&quot;:{&quot;w&quot;:450,&quot;resize&quot;:&quot;fit&quot;,&quot;h&quot;:315}},&quot;media_url&quot;:&quot;http://pbs.twimg.com/media/BgzSAq3CYAEKMsK.jpg&quot;,&quot;type&quot;:&quot;photo&quot;,&quot;display_url&quot;:&quot;pic.twitter.com/ynJqQZW3H6&quot;,&quot;url&quot;:&quot;http://t.co/ynJqQZW3H6&quot;,&quot;id&quot;:435954172895059969,&quot;media_url_https&quot;:&quot;https://pbs.twimg.com/media/BgzSAq3CYAEKMsK.jpg&quot;,&quot;expanded_url&quot;:&quot;http://twitter.com/TeachersApps/status/435954172886671362/photo/1&quot;,&quot;source_status_id_str&quot;:&quot;435954172886671362&quot;,&quot;indices&quot;:[139,140],&quot;source_status_id&quot;:435954172886671362,&quot;id_str&quot;:&quot;435954172895059969&quot;}],&quot;user_mentions&quot;:[{&quot;id&quot;:236515608,&quot;name&quot;:&quot;R.T. Chidiac&quot;,&quot;indices&quot;:[3,10],&quot;screen_name&quot;:&quot;rchids&quot;,&quot;id_str&quot;:&quot;236515608&quot;},{&quot;id&quot;:87501938,&quot;name&quot;:&quot;TeachersWithApps&quot;,&quot;indices&quot;:[13,26],&quot;screen_name&quot;:&quot;TeachersApps&quot;,&quot;id_str&quot;:&quot;87501938&quot;}]}"/>
    <s v="RT "/>
    <n v="1"/>
    <s v="RT @rchids: “@TeachersApps:Tech can"/>
    <n v="1"/>
    <x v="131"/>
  </r>
  <r>
    <n v="910"/>
    <s v="436333760175693824"/>
    <s v="TeachersApps"/>
    <x v="154"/>
    <s v="Thu Feb 20 02:57:29 +0000 2014"/>
    <d v="2014-02-20T02:57:29"/>
    <m/>
    <s v="en"/>
    <m/>
    <m/>
    <n v="87501938"/>
    <m/>
    <s v="web"/>
    <s v="http://pbs.twimg.com/profile_images/1720037399/TWA_logo_normal.jpg"/>
    <n v="11332"/>
    <n v="2630"/>
    <n v="-18000"/>
    <s v="http://twitter.com/TeachersApps/statuses/436333760175693824"/>
    <s v="{&quot;symbols&quot;:[],&quot;urls&quot;:[{&quot;expanded_url&quot;:&quot;http://goo.gl/lbuoW2&quot;,&quot;indices&quot;:[97,119],&quot;display_url&quot;:&quot;goo.gl/lbuoW2&quot;,&quot;url&quot;:&quot;http://t.co/8xEl7E5e6l&quot;}],&quot;hashtags&quot;:[{&quot;text&quot;:&quot;oers14&quot;,&quot;indices&quot;:[139,140]}],&quot;media&quot;:[{&quot;sizes&quot;:{&quot;small&quot;:{&quot;w&quot;:340,&quot;resize&quot;:&quot;fit&quot;,&quot;h&quot;:238},&quot;thumb&quot;:{&quot;w&quot;:150,&quot;resize&quot;:&quot;crop&quot;,&quot;h&quot;:150},&quot;large&quot;:{&quot;w&quot;:450,&quot;resize&quot;:&quot;fit&quot;,&quot;h&quot;:315},&quot;medium&quot;:{&quot;w&quot;:450,&quot;resize&quot;:&quot;fit&quot;,&quot;h&quot;:315}},&quot;media_url&quot;:&quot;http://pbs.twimg.com/media/BgzSAq3CYAEKMsK.jpg&quot;,&quot;type&quot;:&quot;photo&quot;,&quot;display_url&quot;:&quot;pic.twitter.com/ynJqQZW3H6&quot;,&quot;url&quot;:&quot;http://t.co/ynJqQZW3H6&quot;,&quot;id&quot;:435954172895059969,&quot;media_url_https&quot;:&quot;https://pbs.twimg.com/media/BgzSAq3CYAEKMsK.jpg&quot;,&quot;expanded_url&quot;:&quot;http://twitter.com/TeachersApps/status/435954172886671362/photo/1&quot;,&quot;source_status_id_str&quot;:&quot;435954172886671362&quot;,&quot;indices&quot;:[139,140],&quot;source_status_id&quot;:435954172886671362,&quot;id_str&quot;:&quot;435954172895059969&quot;}],&quot;user_mentions&quot;:[{&quot;id&quot;:236515608,&quot;name&quot;:&quot;R.T. Chidiac&quot;,&quot;indices&quot;:[3,10],&quot;screen_name&quot;:&quot;rchids&quot;,&quot;id_str&quot;:&quot;236515608&quot;},{&quot;id&quot;:87501938,&quot;name&quot;:&quot;TeachersWithApps&quot;,&quot;indices&quot;:[13,26],&quot;screen_name&quot;:&quot;TeachersApps&quot;,&quot;id_str&quot;:&quot;87501938&quot;}]}"/>
    <s v="RT "/>
    <n v="1"/>
    <s v="RT @rchids: “@TeachersApps:Tech can"/>
    <n v="1"/>
    <x v="131"/>
  </r>
  <r>
    <n v="909"/>
    <s v="436333228022984704"/>
    <s v="RachelOlmanson"/>
    <x v="154"/>
    <s v="Thu Feb 20 02:55:22 +0000 2014"/>
    <d v="2014-02-20T02:55:22"/>
    <m/>
    <s v="en"/>
    <m/>
    <m/>
    <n v="451697225"/>
    <m/>
    <s v="&lt;a href=&quot;http://twitter.com/download/iphone&quot; rel=&quot;nofollow&quot;&gt;Twitter for iPhone&lt;/a&gt;"/>
    <s v="http://pbs.twimg.com/profile_images/378800000525053198/0dc1370723e8a107ef7460abde62577c_normal.jpeg"/>
    <n v="504"/>
    <n v="1422"/>
    <n v="-21600"/>
    <s v="http://twitter.com/RachelOlmanson/statuses/436333228022984704"/>
    <s v="{&quot;symbols&quot;:[],&quot;urls&quot;:[{&quot;expanded_url&quot;:&quot;http://goo.gl/lbuoW2&quot;,&quot;indices&quot;:[97,119],&quot;display_url&quot;:&quot;goo.gl/lbuoW2&quot;,&quot;url&quot;:&quot;http://t.co/8xEl7E5e6l&quot;}],&quot;hashtags&quot;:[{&quot;text&quot;:&quot;oers14&quot;,&quot;indices&quot;:[139,140]}],&quot;media&quot;:[{&quot;sizes&quot;:{&quot;small&quot;:{&quot;w&quot;:340,&quot;resize&quot;:&quot;fit&quot;,&quot;h&quot;:238},&quot;thumb&quot;:{&quot;w&quot;:150,&quot;resize&quot;:&quot;crop&quot;,&quot;h&quot;:150},&quot;large&quot;:{&quot;w&quot;:450,&quot;resize&quot;:&quot;fit&quot;,&quot;h&quot;:315},&quot;medium&quot;:{&quot;w&quot;:450,&quot;resize&quot;:&quot;fit&quot;,&quot;h&quot;:315}},&quot;media_url&quot;:&quot;http://pbs.twimg.com/media/BgzSAq3CYAEKMsK.jpg&quot;,&quot;type&quot;:&quot;photo&quot;,&quot;display_url&quot;:&quot;pic.twitter.com/ynJqQZW3H6&quot;,&quot;url&quot;:&quot;http://t.co/ynJqQZW3H6&quot;,&quot;id&quot;:435954172895059969,&quot;media_url_https&quot;:&quot;https://pbs.twimg.com/media/BgzSAq3CYAEKMsK.jpg&quot;,&quot;expanded_url&quot;:&quot;http://twitter.com/TeachersApps/status/435954172886671362/photo/1&quot;,&quot;source_status_id_str&quot;:&quot;435954172886671362&quot;,&quot;indices&quot;:[139,140],&quot;source_status_id&quot;:435954172886671362,&quot;id_str&quot;:&quot;435954172895059969&quot;}],&quot;user_mentions&quot;:[{&quot;id&quot;:236515608,&quot;name&quot;:&quot;R.T. Chidiac&quot;,&quot;indices&quot;:[3,10],&quot;screen_name&quot;:&quot;rchids&quot;,&quot;id_str&quot;:&quot;236515608&quot;},{&quot;id&quot;:87501938,&quot;name&quot;:&quot;TeachersWithApps&quot;,&quot;indices&quot;:[13,26],&quot;screen_name&quot;:&quot;TeachersApps&quot;,&quot;id_str&quot;:&quot;87501938&quot;}]}"/>
    <s v="RT "/>
    <n v="1"/>
    <s v="RT @rchids: “@TeachersApps:Tech can"/>
    <n v="1"/>
    <x v="131"/>
  </r>
  <r>
    <n v="20"/>
    <s v="435782084175478785"/>
    <s v="MISABarrie"/>
    <x v="155"/>
    <s v="Tue Feb 18 14:25:19 +0000 2014"/>
    <d v="2014-02-18T14:25:19"/>
    <m/>
    <s v="en"/>
    <m/>
    <m/>
    <n v="861759625"/>
    <m/>
    <s v="web"/>
    <s v="http://pbs.twimg.com/profile_images/3526591015/ce7cb0bddc152f41e5ccd02b45f322fa_normal.jpeg"/>
    <n v="68"/>
    <n v="27"/>
    <n v="-14400"/>
    <s v="http://twitter.com/MISABarrie/statuses/435782084175478785"/>
    <s v="{&quot;symbols&quot;:[],&quot;urls&quot;:[{&quot;expanded_url&quot;:&quot;http://ow.ly/tK2FR&quot;,&quot;indices&quot;:[101,123],&quot;display_url&quot;:&quot;ow.ly/tK2FR&quot;,&quot;url&quot;:&quot;http://t.co/QdRsECdLQa&quot;}],&quot;hashtags&quot;:[{&quot;text&quot;:&quot;OERS14&quot;,&quot;indices&quot;:[36,43]}],&quot;user_mentions&quot;:[{&quot;id&quot;:30002337,&quot;name&quot;:&quot;Chris Conley&quot;,&quot;indices&quot;:[3,16],&quot;screen_name&quot;:&quot;ResearchChat&quot;,&quot;id_str&quot;:&quot;30002337&quot;}]}"/>
    <s v="RT "/>
    <n v="1"/>
    <s v="RT @ResearchChat Looking forward to"/>
    <n v="1"/>
    <x v="132"/>
  </r>
  <r>
    <n v="415"/>
    <s v="436167831135084544"/>
    <s v="ACooperKMb"/>
    <x v="156"/>
    <s v="Wed Feb 19 15:58:09 +0000 2014"/>
    <d v="2014-02-19T15:58:09"/>
    <m/>
    <s v="en"/>
    <m/>
    <m/>
    <n v="67037243"/>
    <m/>
    <s v="&lt;a href=&quot;http://twitter.com/download/iphone&quot; rel=&quot;nofollow&quot;&gt;Twitter for iPhone&lt;/a&gt;"/>
    <s v="http://pbs.twimg.com/profile_images/3538870985/d24bd9d1625fa95cdf7651d84891e8c3_normal.jpeg"/>
    <n v="219"/>
    <n v="290"/>
    <n v="-21600"/>
    <s v="http://twitter.com/ACooperKMb/statuses/436167831135084544"/>
    <s v="{&quot;symbols&quot;:[],&quot;urls&quot;:[{&quot;expanded_url&quot;:&quot;http://ow.ly/tK2FR&quot;,&quot;indices&quot;:[107,129],&quot;display_url&quot;:&quot;ow.ly/tK2FR&quot;,&quot;url&quot;:&quot;http://t.co/0vOI9BYwfw&quot;}],&quot;hashtags&quot;:[{&quot;text&quot;:&quot;OERS14&quot;,&quot;indices&quot;:[131,138]},{&quot;text&quot;:&quot;ResearchChat&quot;,&quot;indices&quot;:[139,140]}],&quot;user_mentions&quot;:[{&quot;id&quot;:30002337,&quot;name&quot;:&quot;Chris Conley&quot;,&quot;indices&quot;:[3,16],&quot;screen_name&quot;:&quot;ResearchChat&quot;,&quot;id_str&quot;:&quot;30002337&quot;}]}"/>
    <s v="RT "/>
    <n v="1"/>
    <s v="RT @ResearchChat: As of the break t"/>
    <n v="1"/>
    <x v="133"/>
  </r>
  <r>
    <n v="408"/>
    <s v="436166669690740737"/>
    <s v="adrossis"/>
    <x v="156"/>
    <s v="Wed Feb 19 15:53:32 +0000 2014"/>
    <d v="2014-02-19T15:53:32"/>
    <m/>
    <s v="en"/>
    <m/>
    <m/>
    <n v="17095178"/>
    <m/>
    <s v="&lt;a href=&quot;https://about.twitter.com/products/tweetdeck&quot; rel=&quot;nofollow&quot;&gt;TweetDeck&lt;/a&gt;"/>
    <s v="http://pbs.twimg.com/profile_images/378800000573670417/df2d17a095315a2723a8c440dc790591_normal.jpeg"/>
    <n v="298"/>
    <n v="272"/>
    <n v="-18000"/>
    <s v="http://twitter.com/adrossis/statuses/436166669690740737"/>
    <s v="{&quot;symbols&quot;:[],&quot;urls&quot;:[{&quot;expanded_url&quot;:&quot;http://ow.ly/tK2FR&quot;,&quot;indices&quot;:[107,129],&quot;display_url&quot;:&quot;ow.ly/tK2FR&quot;,&quot;url&quot;:&quot;http://t.co/0vOI9BYwfw&quot;}],&quot;hashtags&quot;:[{&quot;text&quot;:&quot;OERS14&quot;,&quot;indices&quot;:[131,138]},{&quot;text&quot;:&quot;ResearchChat&quot;,&quot;indices&quot;:[139,140]}],&quot;user_mentions&quot;:[{&quot;id&quot;:30002337,&quot;name&quot;:&quot;Chris Conley&quot;,&quot;indices&quot;:[3,16],&quot;screen_name&quot;:&quot;ResearchChat&quot;,&quot;id_str&quot;:&quot;30002337&quot;}]}"/>
    <s v="RT "/>
    <n v="1"/>
    <s v="RT @ResearchChat: As of the break t"/>
    <n v="1"/>
    <x v="133"/>
  </r>
  <r>
    <n v="213"/>
    <s v="436141342704414720"/>
    <s v="MISABarrie"/>
    <x v="157"/>
    <s v="Wed Feb 19 14:12:53 +0000 2014"/>
    <d v="2014-02-19T14:12:53"/>
    <m/>
    <s v="en"/>
    <m/>
    <m/>
    <n v="861759625"/>
    <m/>
    <s v="web"/>
    <s v="http://pbs.twimg.com/profile_images/3526591015/ce7cb0bddc152f41e5ccd02b45f322fa_normal.jpeg"/>
    <n v="69"/>
    <n v="27"/>
    <n v="-14400"/>
    <s v="http://twitter.com/MISABarrie/statuses/436141342704414720"/>
    <s v="{&quot;symbols&quot;:[],&quot;urls&quot;:[{&quot;expanded_url&quot;:&quot;http://ow.ly/tMpTH&quot;,&quot;indices&quot;:[86,108],&quot;display_url&quot;:&quot;ow.ly/tMpTH&quot;,&quot;url&quot;:&quot;http://t.co/PfrCDa8g4f&quot;}],&quot;hashtags&quot;:[{&quot;text&quot;:&quot;OERS14&quot;,&quot;indices&quot;:[109,116]},{&quot;text&quot;:&quot;ResearchChat&quot;,&quot;indices&quot;:[117,130]}],&quot;user_mentions&quot;:[{&quot;id&quot;:30002337,&quot;name&quot;:&quot;Chris Conley&quot;,&quot;indices&quot;:[3,16],&quot;screen_name&quot;:&quot;ResearchChat&quot;,&quot;id_str&quot;:&quot;30002337&quot;}]}"/>
    <s v="RT "/>
    <n v="1"/>
    <s v="RT @ResearchChat: EQAO Research bul"/>
    <n v="1"/>
    <x v="61"/>
  </r>
  <r>
    <n v="891"/>
    <s v="436316674451857408"/>
    <s v="TanyaCahorn"/>
    <x v="158"/>
    <s v="Thu Feb 20 01:49:36 +0000 2014"/>
    <d v="2014-02-20T01:49:36"/>
    <m/>
    <s v="en-gb"/>
    <m/>
    <m/>
    <n v="2349090782"/>
    <m/>
    <s v="&lt;a href=&quot;http://twitter.com/#!/download/ipad&quot; rel=&quot;nofollow&quot;&gt;Twitter for iPad&lt;/a&gt;"/>
    <s v="http://pbs.twimg.com/profile_images/435830171954728960/IllQqtPq_normal.jpeg"/>
    <n v="20"/>
    <n v="44"/>
    <m/>
    <s v="http://twitter.com/TanyaCahorn/statuses/436316674451857408"/>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392"/>
    <s v="436157592297947137"/>
    <s v="eorourke75"/>
    <x v="158"/>
    <s v="Wed Feb 19 15:17:28 +0000 2014"/>
    <d v="2014-02-19T15:17:28"/>
    <m/>
    <s v="en"/>
    <m/>
    <m/>
    <n v="1855623037"/>
    <m/>
    <s v="&lt;a href=&quot;http://twitter.com/#!/download/ipad&quot; rel=&quot;nofollow&quot;&gt;Twitter for iPad&lt;/a&gt;"/>
    <s v="http://abs.twimg.com/sticky/default_profile_images/default_profile_2_normal.png"/>
    <n v="21"/>
    <n v="40"/>
    <m/>
    <s v="http://twitter.com/eorourke75/statuses/436157592297947137"/>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310"/>
    <s v="436147985047494656"/>
    <s v="ACooperKMb"/>
    <x v="158"/>
    <s v="Wed Feb 19 14:39:17 +0000 2014"/>
    <d v="2014-02-19T14:39:17"/>
    <m/>
    <s v="en"/>
    <m/>
    <m/>
    <n v="67037243"/>
    <m/>
    <s v="&lt;a href=&quot;http://twitter.com/download/iphone&quot; rel=&quot;nofollow&quot;&gt;Twitter for iPhone&lt;/a&gt;"/>
    <s v="http://pbs.twimg.com/profile_images/3538870985/d24bd9d1625fa95cdf7651d84891e8c3_normal.jpeg"/>
    <n v="216"/>
    <n v="289"/>
    <n v="-21600"/>
    <s v="http://twitter.com/ACooperKMb/statuses/436147985047494656"/>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288"/>
    <s v="436146026794467328"/>
    <s v="indiasunflower"/>
    <x v="158"/>
    <s v="Wed Feb 19 14:31:30 +0000 2014"/>
    <d v="2014-02-19T14:31:30"/>
    <m/>
    <s v="en"/>
    <m/>
    <m/>
    <n v="127959683"/>
    <m/>
    <s v="&lt;a href=&quot;http://twitter.com/download/iphone&quot; rel=&quot;nofollow&quot;&gt;Twitter for iPhone&lt;/a&gt;"/>
    <s v="http://pbs.twimg.com/profile_images/3690214966/f745b2cd32b39ed25613651e11ba7e03_normal.jpeg"/>
    <n v="191"/>
    <n v="198"/>
    <n v="-18000"/>
    <s v="http://twitter.com/indiasunflower/statuses/436146026794467328"/>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212"/>
    <s v="436141323033116673"/>
    <s v="MISABarrie"/>
    <x v="158"/>
    <s v="Wed Feb 19 14:12:49 +0000 2014"/>
    <d v="2014-02-19T14:12:49"/>
    <m/>
    <s v="en"/>
    <m/>
    <m/>
    <n v="861759625"/>
    <m/>
    <s v="web"/>
    <s v="http://pbs.twimg.com/profile_images/3526591015/ce7cb0bddc152f41e5ccd02b45f322fa_normal.jpeg"/>
    <n v="69"/>
    <n v="27"/>
    <n v="-14400"/>
    <s v="http://twitter.com/MISABarrie/statuses/436141323033116673"/>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211"/>
    <s v="436141323033116673"/>
    <s v="MISABarrie"/>
    <x v="158"/>
    <s v="Wed Feb 19 14:12:49 +0000 2014"/>
    <d v="2014-02-19T14:12:49"/>
    <m/>
    <s v="en"/>
    <m/>
    <m/>
    <n v="861759625"/>
    <m/>
    <s v="web"/>
    <s v="http://pbs.twimg.com/profile_images/3526591015/ce7cb0bddc152f41e5ccd02b45f322fa_normal.jpeg"/>
    <n v="69"/>
    <n v="27"/>
    <n v="-14400"/>
    <s v="http://twitter.com/MISABarrie/statuses/436141323033116673"/>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209"/>
    <s v="436141148738818048"/>
    <s v="drcathybruce"/>
    <x v="158"/>
    <s v="Wed Feb 19 14:12:07 +0000 2014"/>
    <d v="2014-02-19T14:12:07"/>
    <m/>
    <s v="en"/>
    <m/>
    <m/>
    <n v="1264968134"/>
    <m/>
    <s v="&lt;a href=&quot;http://twitter.com/download/iphone&quot; rel=&quot;nofollow&quot;&gt;Twitter for iPhone&lt;/a&gt;"/>
    <s v="http://pbs.twimg.com/profile_images/432644858201657344/yt5yBNO9_normal.png"/>
    <n v="585"/>
    <n v="373"/>
    <m/>
    <s v="http://twitter.com/drcathybruce/statuses/436141148738818048"/>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161"/>
    <s v="436133688590745600"/>
    <s v="MATHYMOM"/>
    <x v="158"/>
    <s v="Wed Feb 19 13:42:29 +0000 2014"/>
    <d v="2014-02-19T13:42:29"/>
    <m/>
    <s v="en"/>
    <m/>
    <m/>
    <n v="222955581"/>
    <m/>
    <s v="&lt;a href=&quot;http://twitter.com/download/iphone&quot; rel=&quot;nofollow&quot;&gt;Twitter for iPhone&lt;/a&gt;"/>
    <s v="http://pbs.twimg.com/profile_images/3291088215/23b9d3f6a13b36210f894a4e40f7db64_normal.jpeg"/>
    <n v="205"/>
    <n v="277"/>
    <n v="-21600"/>
    <s v="http://twitter.com/MATHYMOM/statuses/436133688590745600"/>
    <s v="{&quot;symbols&quot;:[],&quot;urls&quot;:[{&quot;expanded_url&quot;:&quot;http://ow.ly/tMpIR&quot;,&quot;indices&quot;:[90,112],&quot;display_url&quot;:&quot;ow.ly/tMpIR&quot;,&quot;url&quot;:&quot;http://t.co/QulEU2Sz1l&quot;}],&quot;hashtags&quot;:[{&quot;text&quot;:&quot;OERS14&quot;,&quot;indices&quot;:[113,120]},{&quot;text&quot;:&quot;ResearchChat&quot;,&quot;indices&quot;:[121,134]}],&quot;user_mentions&quot;:[{&quot;id&quot;:30002337,&quot;name&quot;:&quot;Chris Conley&quot;,&quot;indices&quot;:[3,16],&quot;screen_name&quot;:&quot;ResearchChat&quot;,&quot;id_str&quot;:&quot;30002337&quot;}]}"/>
    <s v="RT "/>
    <n v="1"/>
    <s v="RT @ResearchChat: EQAO Research Bul"/>
    <n v="1"/>
    <x v="62"/>
  </r>
  <r>
    <n v="948"/>
    <s v="436345477563691008"/>
    <s v="CarolCampbell4"/>
    <x v="159"/>
    <s v="Thu Feb 20 03:44:03 +0000 2014"/>
    <d v="2014-02-20T03:44:03"/>
    <m/>
    <s v="en"/>
    <m/>
    <m/>
    <n v="300645437"/>
    <m/>
    <s v="&lt;a href=&quot;http://twitter.com/#!/download/ipad&quot; rel=&quot;nofollow&quot;&gt;Twitter for iPad&lt;/a&gt;"/>
    <s v="http://pbs.twimg.com/profile_images/3691905443/d17541206d2df83dd49f40e17076abbc_normal.jpeg"/>
    <n v="748"/>
    <n v="318"/>
    <n v="-18000"/>
    <s v="http://twitter.com/CarolCampbell4/statuses/436345477563691008"/>
    <s v="{&quot;symbols&quot;:[],&quot;urls&quot;:[{&quot;expanded_url&quot;:&quot;http://www.knaer-recrae.ca/&quot;,&quot;indices&quot;:[32,54],&quot;display_url&quot;:&quot;knaer-recrae.ca&quot;,&quot;url&quot;:&quot;http://t.co/XwySdaifii&quot;}],&quot;hashtags&quot;:[{&quot;text&quot;:&quot;OERS14&quot;,&quot;indices&quot;:[55,62]}],&quot;user_mentions&quot;:[{&quot;id&quot;:30002337,&quot;name&quot;:&quot;Chris Conley&quot;,&quot;indices&quot;:[3,16],&quot;screen_name&quot;:&quot;ResearchChat&quot;,&quot;id_str&quot;:&quot;30002337&quot;}]}"/>
    <s v="RT "/>
    <n v="1"/>
    <s v="RT @ResearchChat: KNAER online: htt"/>
    <n v="1"/>
    <x v="82"/>
  </r>
  <r>
    <n v="516"/>
    <s v="436179779629244417"/>
    <s v="DrKatinaPollock"/>
    <x v="159"/>
    <s v="Wed Feb 19 16:45:37 +0000 2014"/>
    <d v="2014-02-19T16:45:37"/>
    <m/>
    <s v="en"/>
    <m/>
    <m/>
    <n v="636460073"/>
    <m/>
    <s v="&lt;a href=&quot;http://twitter.com/download/iphone&quot; rel=&quot;nofollow&quot;&gt;Twitter for iPhone&lt;/a&gt;"/>
    <s v="http://pbs.twimg.com/profile_images/378800000769246947/3a548e76741de390217e1421e5ba48af_normal.jpeg"/>
    <n v="148"/>
    <n v="298"/>
    <n v="-18000"/>
    <s v="http://twitter.com/DrKatinaPollock/statuses/436179779629244417"/>
    <s v="{&quot;symbols&quot;:[],&quot;urls&quot;:[{&quot;expanded_url&quot;:&quot;http://www.knaer-recrae.ca/&quot;,&quot;indices&quot;:[32,54],&quot;display_url&quot;:&quot;knaer-recrae.ca&quot;,&quot;url&quot;:&quot;http://t.co/XwySdaifii&quot;}],&quot;hashtags&quot;:[{&quot;text&quot;:&quot;OERS14&quot;,&quot;indices&quot;:[55,62]}],&quot;user_mentions&quot;:[{&quot;id&quot;:30002337,&quot;name&quot;:&quot;Chris Conley&quot;,&quot;indices&quot;:[3,16],&quot;screen_name&quot;:&quot;ResearchChat&quot;,&quot;id_str&quot;:&quot;30002337&quot;}]}"/>
    <s v="RT "/>
    <n v="1"/>
    <s v="RT @ResearchChat: KNAER online: htt"/>
    <n v="1"/>
    <x v="82"/>
  </r>
  <r>
    <n v="459"/>
    <s v="436171916697534464"/>
    <s v="westernulibsEDU"/>
    <x v="159"/>
    <s v="Wed Feb 19 16:14:23 +0000 2014"/>
    <d v="2014-02-19T16:14:23"/>
    <m/>
    <s v="en"/>
    <m/>
    <m/>
    <n v="154564397"/>
    <m/>
    <s v="web"/>
    <s v="http://pbs.twimg.com/profile_images/2199429935/7081182551_b2863e1cca_m_normal.jpg"/>
    <n v="1213"/>
    <n v="2001"/>
    <n v="-18000"/>
    <s v="http://twitter.com/westernulibsEDU/statuses/436171916697534464"/>
    <s v="{&quot;symbols&quot;:[],&quot;urls&quot;:[{&quot;expanded_url&quot;:&quot;http://www.knaer-recrae.ca/&quot;,&quot;indices&quot;:[32,54],&quot;display_url&quot;:&quot;knaer-recrae.ca&quot;,&quot;url&quot;:&quot;http://t.co/XwySdaifii&quot;}],&quot;hashtags&quot;:[{&quot;text&quot;:&quot;OERS14&quot;,&quot;indices&quot;:[55,62]}],&quot;user_mentions&quot;:[{&quot;id&quot;:30002337,&quot;name&quot;:&quot;Chris Conley&quot;,&quot;indices&quot;:[3,16],&quot;screen_name&quot;:&quot;ResearchChat&quot;,&quot;id_str&quot;:&quot;30002337&quot;}]}"/>
    <s v="RT "/>
    <n v="1"/>
    <s v="RT @ResearchChat: KNAER online: htt"/>
    <n v="1"/>
    <x v="82"/>
  </r>
  <r>
    <n v="441"/>
    <s v="436170275671908352"/>
    <s v="KNAER_RECRAE"/>
    <x v="159"/>
    <s v="Wed Feb 19 16:07:52 +0000 2014"/>
    <d v="2014-02-19T16:07:52"/>
    <m/>
    <s v="en"/>
    <m/>
    <m/>
    <n v="1020257364"/>
    <m/>
    <s v="&lt;a href=&quot;http://twitter.com/download/android&quot; rel=&quot;nofollow&quot;&gt;Twitter for Android&lt;/a&gt;"/>
    <s v="http://pbs.twimg.com/profile_images/2991816416/bfc82e11ecb1ae7933cf18dab2e03eb9_normal.png"/>
    <n v="202"/>
    <n v="258"/>
    <n v="-18000"/>
    <s v="http://twitter.com/KNAER_RECRAE/statuses/436170275671908352"/>
    <s v="{&quot;symbols&quot;:[],&quot;urls&quot;:[{&quot;expanded_url&quot;:&quot;http://www.knaer-recrae.ca/&quot;,&quot;indices&quot;:[32,54],&quot;display_url&quot;:&quot;knaer-recrae.ca&quot;,&quot;url&quot;:&quot;http://t.co/XwySdaifii&quot;}],&quot;hashtags&quot;:[{&quot;text&quot;:&quot;OERS14&quot;,&quot;indices&quot;:[55,62]}],&quot;user_mentions&quot;:[{&quot;id&quot;:30002337,&quot;name&quot;:&quot;Chris Conley&quot;,&quot;indices&quot;:[3,16],&quot;screen_name&quot;:&quot;ResearchChat&quot;,&quot;id_str&quot;:&quot;30002337&quot;}]}"/>
    <s v="RT "/>
    <n v="1"/>
    <s v="RT @ResearchChat: KNAER online: htt"/>
    <n v="1"/>
    <x v="82"/>
  </r>
  <r>
    <n v="440"/>
    <s v="436170275671908352"/>
    <s v="KNAER_RECRAE"/>
    <x v="159"/>
    <s v="Wed Feb 19 16:07:52 +0000 2014"/>
    <d v="2014-02-19T16:07:52"/>
    <m/>
    <s v="en"/>
    <m/>
    <m/>
    <n v="1020257364"/>
    <m/>
    <s v="&lt;a href=&quot;http://twitter.com/download/android&quot; rel=&quot;nofollow&quot;&gt;Twitter for Android&lt;/a&gt;"/>
    <s v="http://pbs.twimg.com/profile_images/2991816416/bfc82e11ecb1ae7933cf18dab2e03eb9_normal.png"/>
    <n v="202"/>
    <n v="258"/>
    <n v="-18000"/>
    <s v="http://twitter.com/KNAER_RECRAE/statuses/436170275671908352"/>
    <s v="{&quot;symbols&quot;:[],&quot;urls&quot;:[{&quot;expanded_url&quot;:&quot;http://www.knaer-recrae.ca/&quot;,&quot;indices&quot;:[32,54],&quot;display_url&quot;:&quot;knaer-recrae.ca&quot;,&quot;url&quot;:&quot;http://t.co/XwySdaifii&quot;}],&quot;hashtags&quot;:[{&quot;text&quot;:&quot;OERS14&quot;,&quot;indices&quot;:[55,62]}],&quot;user_mentions&quot;:[{&quot;id&quot;:30002337,&quot;name&quot;:&quot;Chris Conley&quot;,&quot;indices&quot;:[3,16],&quot;screen_name&quot;:&quot;ResearchChat&quot;,&quot;id_str&quot;:&quot;30002337&quot;}]}"/>
    <s v="RT "/>
    <n v="1"/>
    <s v="RT @ResearchChat: KNAER online: htt"/>
    <n v="1"/>
    <x v="82"/>
  </r>
  <r>
    <n v="438"/>
    <s v="436170239504429057"/>
    <s v="O3atORION"/>
    <x v="159"/>
    <s v="Wed Feb 19 16:07:43 +0000 2014"/>
    <d v="2014-02-19T16:07:43"/>
    <m/>
    <s v="en"/>
    <m/>
    <m/>
    <n v="40576448"/>
    <m/>
    <s v="&lt;a href=&quot;https://about.twitter.com/products/tweetdeck&quot; rel=&quot;nofollow&quot;&gt;TweetDeck&lt;/a&gt;"/>
    <s v="http://pbs.twimg.com/profile_images/2631441533/dd0ebcbc33a90ccdddc419f43d06c8f4_normal.jpeg"/>
    <n v="806"/>
    <n v="1455"/>
    <n v="-18000"/>
    <s v="http://twitter.com/O3atORION/statuses/436170239504429057"/>
    <s v="{&quot;symbols&quot;:[],&quot;urls&quot;:[{&quot;expanded_url&quot;:&quot;http://www.knaer-recrae.ca/&quot;,&quot;indices&quot;:[32,54],&quot;display_url&quot;:&quot;knaer-recrae.ca&quot;,&quot;url&quot;:&quot;http://t.co/XwySdaifii&quot;}],&quot;hashtags&quot;:[{&quot;text&quot;:&quot;OERS14&quot;,&quot;indices&quot;:[55,62]}],&quot;user_mentions&quot;:[{&quot;id&quot;:30002337,&quot;name&quot;:&quot;Chris Conley&quot;,&quot;indices&quot;:[3,16],&quot;screen_name&quot;:&quot;ResearchChat&quot;,&quot;id_str&quot;:&quot;30002337&quot;}]}"/>
    <s v="RT "/>
    <n v="1"/>
    <s v="RT @ResearchChat: KNAER online: htt"/>
    <n v="1"/>
    <x v="82"/>
  </r>
  <r>
    <n v="271"/>
    <s v="436144626114629633"/>
    <s v="MISABarrie"/>
    <x v="160"/>
    <s v="Wed Feb 19 14:25:56 +0000 2014"/>
    <d v="2014-02-19T14:25:56"/>
    <m/>
    <s v="en"/>
    <m/>
    <m/>
    <n v="861759625"/>
    <m/>
    <s v="web"/>
    <s v="http://pbs.twimg.com/profile_images/3526591015/ce7cb0bddc152f41e5ccd02b45f322fa_normal.jpeg"/>
    <n v="69"/>
    <n v="27"/>
    <n v="-14400"/>
    <s v="http://twitter.com/MISABarrie/statuses/436144626114629633"/>
    <s v="{&quot;symbols&quot;:[],&quot;urls&quot;:[{&quot;expanded_url&quot;:&quot;http://ow.ly/tMvZd&quot;,&quot;indices&quot;:[47,69],&quot;display_url&quot;:&quot;ow.ly/tMvZd&quot;,&quot;url&quot;:&quot;http://t.co/xyWLSBZ0S2&quot;}],&quot;hashtags&quot;:[{&quot;text&quot;:&quot;OERS14&quot;,&quot;indices&quot;:[70,77]},{&quot;text&quot;:&quot;ResearchChat&quot;,&quot;indices&quot;:[78,91]}],&quot;user_mentions&quot;:[{&quot;id&quot;:30002337,&quot;name&quot;:&quot;Chris Conley&quot;,&quot;indices&quot;:[3,16],&quot;screen_name&quot;:&quot;ResearchChat&quot;,&quot;id_str&quot;:&quot;30002337&quot;}]}"/>
    <s v="RT "/>
    <n v="1"/>
    <s v="RT @ResearchChat: Link to OECD's  P"/>
    <n v="1"/>
    <x v="85"/>
  </r>
  <r>
    <n v="270"/>
    <s v="436144470195580928"/>
    <s v="Sharon_Drummond"/>
    <x v="160"/>
    <s v="Wed Feb 19 14:25:19 +0000 2014"/>
    <d v="2014-02-19T14:25:19"/>
    <m/>
    <s v="en"/>
    <m/>
    <m/>
    <n v="14317093"/>
    <m/>
    <s v="&lt;a href=&quot;http://twitter.com/#!/download/ipad&quot; rel=&quot;nofollow&quot;&gt;Twitter for iPad&lt;/a&gt;"/>
    <s v="http://pbs.twimg.com/profile_images/1431851622/Whatever_normal.jpg"/>
    <n v="601"/>
    <n v="685"/>
    <n v="-18000"/>
    <s v="http://twitter.com/Sharon_Drummond/statuses/436144470195580928"/>
    <s v="{&quot;symbols&quot;:[],&quot;urls&quot;:[{&quot;expanded_url&quot;:&quot;http://ow.ly/tMvZd&quot;,&quot;indices&quot;:[47,69],&quot;display_url&quot;:&quot;ow.ly/tMvZd&quot;,&quot;url&quot;:&quot;http://t.co/xyWLSBZ0S2&quot;}],&quot;hashtags&quot;:[{&quot;text&quot;:&quot;OERS14&quot;,&quot;indices&quot;:[70,77]},{&quot;text&quot;:&quot;ResearchChat&quot;,&quot;indices&quot;:[78,91]}],&quot;user_mentions&quot;:[{&quot;id&quot;:30002337,&quot;name&quot;:&quot;Chris Conley&quot;,&quot;indices&quot;:[3,16],&quot;screen_name&quot;:&quot;ResearchChat&quot;,&quot;id_str&quot;:&quot;30002337&quot;}]}"/>
    <s v="RT "/>
    <n v="1"/>
    <s v="RT @ResearchChat: Link to OECD's  P"/>
    <n v="1"/>
    <x v="85"/>
  </r>
  <r>
    <n v="269"/>
    <s v="436144470195580928"/>
    <s v="Sharon_Drummond"/>
    <x v="160"/>
    <s v="Wed Feb 19 14:25:19 +0000 2014"/>
    <d v="2014-02-19T14:25:19"/>
    <m/>
    <s v="en"/>
    <m/>
    <m/>
    <n v="14317093"/>
    <m/>
    <s v="&lt;a href=&quot;http://twitter.com/#!/download/ipad&quot; rel=&quot;nofollow&quot;&gt;Twitter for iPad&lt;/a&gt;"/>
    <s v="http://pbs.twimg.com/profile_images/1431851622/Whatever_normal.jpg"/>
    <n v="601"/>
    <n v="685"/>
    <n v="-18000"/>
    <s v="http://twitter.com/Sharon_Drummond/statuses/436144470195580928"/>
    <s v="{&quot;symbols&quot;:[],&quot;urls&quot;:[{&quot;expanded_url&quot;:&quot;http://ow.ly/tMvZd&quot;,&quot;indices&quot;:[47,69],&quot;display_url&quot;:&quot;ow.ly/tMvZd&quot;,&quot;url&quot;:&quot;http://t.co/xyWLSBZ0S2&quot;}],&quot;hashtags&quot;:[{&quot;text&quot;:&quot;OERS14&quot;,&quot;indices&quot;:[70,77]},{&quot;text&quot;:&quot;ResearchChat&quot;,&quot;indices&quot;:[78,91]}],&quot;user_mentions&quot;:[{&quot;id&quot;:30002337,&quot;name&quot;:&quot;Chris Conley&quot;,&quot;indices&quot;:[3,16],&quot;screen_name&quot;:&quot;ResearchChat&quot;,&quot;id_str&quot;:&quot;30002337&quot;}]}"/>
    <s v="RT "/>
    <n v="1"/>
    <s v="RT @ResearchChat: Link to OECD's  P"/>
    <n v="1"/>
    <x v="85"/>
  </r>
  <r>
    <n v="24"/>
    <s v="435792519029596160"/>
    <s v="ShastaCH"/>
    <x v="161"/>
    <s v="Tue Feb 18 15:06:47 +0000 2014"/>
    <d v="2014-02-18T15:06:47"/>
    <m/>
    <s v="en"/>
    <m/>
    <m/>
    <n v="129585627"/>
    <m/>
    <s v="&lt;a href=&quot;http://twitter.com/download/iphone&quot; rel=&quot;nofollow&quot;&gt;Twitter for iPhone&lt;/a&gt;"/>
    <s v="http://pbs.twimg.com/profile_images/2272274611/5wd7gucvwq2weh35c02q_normal.jpeg"/>
    <n v="151"/>
    <n v="97"/>
    <n v="-21600"/>
    <s v="http://twitter.com/ShastaCH/statuses/435792519029596160"/>
    <s v="{&quot;symbols&quot;:[],&quot;urls&quot;:[{&quot;expanded_url&quot;:&quot;http://ow.ly/tK2FR&quot;,&quot;indices&quot;:[105,127],&quot;display_url&quot;:&quot;ow.ly/tK2FR&quot;,&quot;url&quot;:&quot;http://t.co/0vOI9BYwfw&quot;}],&quot;hashtags&quot;:[{&quot;text&quot;:&quot;OERS14&quot;,&quot;indices&quot;:[37,44]},{&quot;text&quot;:&quot;ResearchChat&quot;,&quot;indices&quot;:[128,140]}],&quot;user_mentions&quot;:[{&quot;id&quot;:30002337,&quot;name&quot;:&quot;Chris Conley&quot;,&quot;indices&quot;:[3,16],&quot;screen_name&quot;:&quot;ResearchChat&quot;,&quot;id_str&quot;:&quot;30002337&quot;}]}"/>
    <s v="RT "/>
    <n v="1"/>
    <s v="RT @ResearchChat: Looking forward t"/>
    <n v="1"/>
    <x v="134"/>
  </r>
  <r>
    <n v="283"/>
    <s v="436145837547073537"/>
    <s v="Sharon_Drummond"/>
    <x v="162"/>
    <s v="Wed Feb 19 14:30:45 +0000 2014"/>
    <d v="2014-02-19T14:30:45"/>
    <m/>
    <s v="en"/>
    <m/>
    <m/>
    <n v="14317093"/>
    <m/>
    <s v="&lt;a href=&quot;http://twitter.com/#!/download/ipad&quot; rel=&quot;nofollow&quot;&gt;Twitter for iPad&lt;/a&gt;"/>
    <s v="http://pbs.twimg.com/profile_images/1431851622/Whatever_normal.jpg"/>
    <n v="601"/>
    <n v="685"/>
    <n v="-18000"/>
    <s v="http://twitter.com/Sharon_Drummond/statuses/436145837547073537"/>
    <s v="{&quot;symbols&quot;:[],&quot;urls&quot;:[{&quot;expanded_url&quot;:&quot;http://ow.ly/tMx0J&quot;,&quot;indices&quot;:[56,78],&quot;display_url&quot;:&quot;ow.ly/tMx0J&quot;,&quot;url&quot;:&quot;http://t.co/7bysR9LJnB&quot;}],&quot;hashtags&quot;:[{&quot;text&quot;:&quot;OERS14&quot;,&quot;indices&quot;:[79,86]},{&quot;text&quot;:&quot;ResearchChat&quot;,&quot;indices&quot;:[87,100]}],&quot;user_mentions&quot;:[{&quot;id&quot;:30002337,&quot;name&quot;:&quot;Chris Conley&quot;,&quot;indices&quot;:[3,16],&quot;screen_name&quot;:&quot;ResearchChat&quot;,&quot;id_str&quot;:&quot;30002337&quot;}]}"/>
    <s v="RT "/>
    <n v="1"/>
    <s v="RT @ResearchChat: PISA results and "/>
    <n v="1"/>
    <x v="105"/>
  </r>
  <r>
    <n v="278"/>
    <s v="436145438614241280"/>
    <s v="fdelk_nmc"/>
    <x v="162"/>
    <s v="Wed Feb 19 14:29:10 +0000 2014"/>
    <d v="2014-02-19T14:29:10"/>
    <m/>
    <s v="en"/>
    <m/>
    <m/>
    <n v="2151052644"/>
    <m/>
    <s v="&lt;a href=&quot;http://twitter.com/#!/download/ipad&quot; rel=&quot;nofollow&quot;&gt;Twitter for iPad&lt;/a&gt;"/>
    <s v="http://pbs.twimg.com/profile_images/378800000724150004/557d9fa1b4f1da3975a2c66a494f6a2c_normal.jpeg"/>
    <n v="17"/>
    <n v="40"/>
    <m/>
    <s v="http://twitter.com/fdelk_nmc/statuses/436145438614241280"/>
    <s v="{&quot;symbols&quot;:[],&quot;urls&quot;:[{&quot;expanded_url&quot;:&quot;http://ow.ly/tMx0J&quot;,&quot;indices&quot;:[56,78],&quot;display_url&quot;:&quot;ow.ly/tMx0J&quot;,&quot;url&quot;:&quot;http://t.co/7bysR9LJnB&quot;}],&quot;hashtags&quot;:[{&quot;text&quot;:&quot;OERS14&quot;,&quot;indices&quot;:[79,86]},{&quot;text&quot;:&quot;ResearchChat&quot;,&quot;indices&quot;:[87,100]}],&quot;user_mentions&quot;:[{&quot;id&quot;:30002337,&quot;name&quot;:&quot;Chris Conley&quot;,&quot;indices&quot;:[3,16],&quot;screen_name&quot;:&quot;ResearchChat&quot;,&quot;id_str&quot;:&quot;30002337&quot;}]}"/>
    <s v="RT "/>
    <n v="1"/>
    <s v="RT @ResearchChat: PISA results and "/>
    <n v="1"/>
    <x v="105"/>
  </r>
  <r>
    <n v="901"/>
    <s v="436327522867769345"/>
    <s v="baird_jess"/>
    <x v="163"/>
    <s v="Thu Feb 20 02:32:42 +0000 2014"/>
    <d v="2014-02-20T02:32:42"/>
    <m/>
    <s v="en"/>
    <m/>
    <m/>
    <n v="974506908"/>
    <m/>
    <s v="&lt;a href=&quot;http://twitter.com/download/android&quot; rel=&quot;nofollow&quot;&gt;Twitter for Android&lt;/a&gt;"/>
    <s v="http://pbs.twimg.com/profile_images/3434048307/7a40154e9051c21913b410ae0a7269de_normal.jpeg"/>
    <n v="30"/>
    <n v="225"/>
    <m/>
    <s v="http://twitter.com/baird_jess/statuses/436327522867769345"/>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893"/>
    <s v="436317191181316096"/>
    <s v="rikkab1"/>
    <x v="163"/>
    <s v="Thu Feb 20 01:51:39 +0000 2014"/>
    <d v="2014-02-20T01:51:39"/>
    <m/>
    <s v="en"/>
    <m/>
    <m/>
    <n v="390886320"/>
    <m/>
    <s v="&lt;a href=&quot;http://twitter.com/download/iphone&quot; rel=&quot;nofollow&quot;&gt;Twitter for iPhone&lt;/a&gt;"/>
    <s v="http://pbs.twimg.com/profile_images/2655136000/d059849f7cdb1222a2992d331ea6d67d_normal.jpeg"/>
    <n v="10"/>
    <n v="63"/>
    <m/>
    <s v="http://twitter.com/rikkab1/statuses/436317191181316096"/>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875"/>
    <s v="436303934294990848"/>
    <s v="emoyer2009"/>
    <x v="163"/>
    <s v="Thu Feb 20 00:58:58 +0000 2014"/>
    <d v="2014-02-20T00:58:58"/>
    <m/>
    <s v="en"/>
    <m/>
    <m/>
    <n v="29981187"/>
    <m/>
    <s v="&lt;a href=&quot;http://blackberry.com/twitter&quot; rel=&quot;nofollow&quot;&gt;Twitter for BlackBerry®&lt;/a&gt;"/>
    <s v="http://pbs.twimg.com/profile_images/3061134165/56d3d7982e201f9e68deadf246ebec4f_normal.jpeg"/>
    <n v="214"/>
    <n v="69"/>
    <n v="-21600"/>
    <s v="http://twitter.com/emoyer2009/statuses/436303934294990848"/>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871"/>
    <s v="436301994161364992"/>
    <s v="abbaspeaks"/>
    <x v="163"/>
    <s v="Thu Feb 20 00:51:16 +0000 2014"/>
    <d v="2014-02-20T00:51:16"/>
    <m/>
    <s v="en"/>
    <m/>
    <m/>
    <n v="203543496"/>
    <m/>
    <s v="&lt;a href=&quot;http://twitter.com/download/android&quot; rel=&quot;nofollow&quot;&gt;Twitter for Android&lt;/a&gt;"/>
    <s v="http://pbs.twimg.com/profile_images/420650358310838272/SYeVCvzi_normal.jpeg"/>
    <n v="392"/>
    <n v="539"/>
    <n v="-28800"/>
    <s v="http://twitter.com/abbaspeaks/statuses/436301994161364992"/>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859"/>
    <s v="436299582247415808"/>
    <s v="LStevens2511"/>
    <x v="163"/>
    <s v="Thu Feb 20 00:41:41 +0000 2014"/>
    <d v="2014-02-20T00:41:41"/>
    <m/>
    <s v="en"/>
    <m/>
    <m/>
    <n v="2351930730"/>
    <m/>
    <s v="&lt;a href=&quot;http://twitter.com/download/iphone&quot; rel=&quot;nofollow&quot;&gt;Twitter for iPhone&lt;/a&gt;"/>
    <s v="http://pbs.twimg.com/profile_images/436179085136392193/E7TC0iow_normal.jpeg"/>
    <n v="8"/>
    <n v="47"/>
    <m/>
    <s v="http://twitter.com/LStevens2511/statuses/436299582247415808"/>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857"/>
    <s v="436298751221587969"/>
    <s v="giannahelling"/>
    <x v="163"/>
    <s v="Thu Feb 20 00:38:23 +0000 2014"/>
    <d v="2014-02-20T00:38:23"/>
    <m/>
    <s v="en"/>
    <m/>
    <m/>
    <n v="466897873"/>
    <m/>
    <s v="&lt;a href=&quot;https://mobile.twitter.com&quot; rel=&quot;nofollow&quot;&gt;Mobile Web (M5)&lt;/a&gt;"/>
    <s v="http://pbs.twimg.com/profile_images/378800000758246288/011cbb98d5f24fca0c24dd77cdf31fdd_normal.jpeg"/>
    <n v="60"/>
    <n v="128"/>
    <n v="-21600"/>
    <s v="http://twitter.com/giannahelling/statuses/436298751221587969"/>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856"/>
    <s v="436298659140231169"/>
    <s v="OISELibrary"/>
    <x v="163"/>
    <s v="Thu Feb 20 00:38:01 +0000 2014"/>
    <d v="2014-02-20T00:38:01"/>
    <m/>
    <s v="en"/>
    <m/>
    <m/>
    <n v="40140191"/>
    <m/>
    <s v="web"/>
    <s v="http://pbs.twimg.com/profile_images/258701236/esc_normal.jpg"/>
    <n v="2223"/>
    <n v="500"/>
    <n v="-18000"/>
    <s v="http://twitter.com/OISELibrary/statuses/436298659140231169"/>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854"/>
    <s v="436298608212971520"/>
    <s v="KNAER_RECRAE"/>
    <x v="163"/>
    <s v="Thu Feb 20 00:37:48 +0000 2014"/>
    <d v="2014-02-20T00:37:48"/>
    <m/>
    <s v="en"/>
    <m/>
    <m/>
    <n v="1020257364"/>
    <m/>
    <s v="&lt;a href=&quot;http://twitter.com/download/android&quot; rel=&quot;nofollow&quot;&gt;Twitter for Android&lt;/a&gt;"/>
    <s v="http://pbs.twimg.com/profile_images/2991816416/bfc82e11ecb1ae7933cf18dab2e03eb9_normal.png"/>
    <n v="214"/>
    <n v="288"/>
    <n v="-18000"/>
    <s v="http://twitter.com/KNAER_RECRAE/statuses/436298608212971520"/>
    <s v="{&quot;symbols&quot;:[],&quot;urls&quot;:[{&quot;expanded_url&quot;:&quot;http://www.prodigygame.com&quot;,&quot;indices&quot;:[84,106],&quot;display_url&quot;:&quot;prodigygame.com&quot;,&quot;url&quot;:&quot;http://t.co/nnFgZH7Boz&quot;}],&quot;hashtags&quot;:[{&quot;text&quot;:&quot;OERS14&quot;,&quot;indices&quot;:[133,140]}],&quot;user_mentions&quot;:[{&quot;id&quot;:30002337,&quot;name&quot;:&quot;Chris Conley&quot;,&quot;indices&quot;:[3,16],&quot;screen_name&quot;:&quot;ResearchChat&quot;,&quot;id_str&quot;:&quot;30002337&quot;}]}"/>
    <s v="RT "/>
    <n v="1"/>
    <s v="RT @ResearchChat: Prodigy game - Ma"/>
    <n v="1"/>
    <x v="106"/>
  </r>
  <r>
    <n v="210"/>
    <s v="436141243354324992"/>
    <s v="LeloBurti"/>
    <x v="164"/>
    <s v="Wed Feb 19 14:12:30 +0000 2014"/>
    <d v="2014-02-19T14:12:30"/>
    <m/>
    <s v="en"/>
    <m/>
    <m/>
    <n v="402329901"/>
    <m/>
    <s v="web"/>
    <s v="http://pbs.twimg.com/profile_images/3229531969/55f0e4c0a0f3d9571a1e05709ff790a8_normal.jpeg"/>
    <n v="51"/>
    <n v="67"/>
    <n v="3600"/>
    <s v="http://twitter.com/LeloBurti/statuses/436141243354324992"/>
    <s v="{&quot;symbols&quot;:[],&quot;urls&quot;:[{&quot;expanded_url&quot;:&quot;http://bit.ly/1fsVlLt&quot;,&quot;indices&quot;:[103,125],&quot;display_url&quot;:&quot;bit.ly/1fsVlLt&quot;,&quot;url&quot;:&quot;http://t.co/oNm3dfhonX&quot;}],&quot;hashtags&quot;:[{&quot;text&quot;:&quot;OERS14&quot;,&quot;indices&quot;:[40,47]}],&quot;media&quot;:[{&quot;sizes&quot;:{&quot;thumb&quot;:{&quot;w&quot;:150,&quot;resize&quot;:&quot;crop&quot;,&quot;h&quot;:150},&quot;small&quot;:{&quot;w&quot;:340,&quot;resize&quot;:&quot;fit&quot;,&quot;h&quot;:247},&quot;large&quot;:{&quot;w&quot;:827,&quot;resize&quot;:&quot;fit&quot;,&quot;h&quot;:601},&quot;medium&quot;:{&quot;w&quot;:600,&quot;resize&quot;:&quot;fit&quot;,&quot;h&quot;:436}},&quot;media_url&quot;:&quot;http://pbs.twimg.com/media/Bgrcwn0CIAIVC_p.png&quot;,&quot;type&quot;:&quot;photo&quot;,&quot;display_url&quot;:&quot;pic.twitter.com/WCiWGYkZlm&quot;,&quot;url&quot;:&quot;http://t.co/WCiWGYkZlm&quot;,&quot;id&quot;:435403041873731586,&quot;media_url_https&quot;:&quot;https://pbs.twimg.com/media/Bgrcwn0CIAIVC_p.png&quot;,&quot;expanded_url&quot;:&quot;http://twitter.com/KNAER_RECRAE/status/435403041865342976/photo/1&quot;,&quot;source_status_id_str&quot;:&quot;435403041865342976&quot;,&quot;indices&quot;:[139,140],&quot;source_status_id&quot;:435403041865342976,&quot;id_str&quot;:&quot;435403041873731586&quot;}],&quot;user_mentions&quot;:[{&quot;id&quot;:37030356,&quot;name&quot;:&quot;ResearchImpact&quot;,&quot;indices&quot;:[3,18],&quot;screen_name&quot;:&quot;researchimpact&quot;,&quot;id_str&quot;:&quot;37030356&quot;},{&quot;id&quot;:300645437,&quot;name&quot;:&quot;Carol Campbell&quot;,&quot;indices&quot;:[23,38],&quot;screen_name&quot;:&quot;CarolCampbell4&quot;,&quot;id_str&quot;:&quot;300645437&quot;},{&quot;id&quot;:1020257364,&quot;name&quot;:&quot;KNAER-RECRAE&quot;,&quot;indices&quot;:[49,62],&quot;screen_name&quot;:&quot;KNAER_RECRAE&quot;,&quot;id_str&quot;:&quot;1020257364&quot;}]}"/>
    <s v="RT "/>
    <n v="1"/>
    <s v="RT @researchimpact: RT @CarolCampbe"/>
    <n v="1"/>
    <x v="135"/>
  </r>
  <r>
    <n v="165"/>
    <s v="436133969222856705"/>
    <s v="ACooperKMb"/>
    <x v="164"/>
    <s v="Wed Feb 19 13:43:35 +0000 2014"/>
    <d v="2014-02-19T13:43:35"/>
    <m/>
    <s v="en"/>
    <m/>
    <m/>
    <n v="67037243"/>
    <m/>
    <s v="&lt;a href=&quot;http://twitter.com/download/iphone&quot; rel=&quot;nofollow&quot;&gt;Twitter for iPhone&lt;/a&gt;"/>
    <s v="http://pbs.twimg.com/profile_images/3538870985/d24bd9d1625fa95cdf7651d84891e8c3_normal.jpeg"/>
    <n v="213"/>
    <n v="281"/>
    <n v="-21600"/>
    <s v="http://twitter.com/ACooperKMb/statuses/436133969222856705"/>
    <s v="{&quot;symbols&quot;:[],&quot;urls&quot;:[{&quot;expanded_url&quot;:&quot;http://bit.ly/1fsVlLt&quot;,&quot;indices&quot;:[103,125],&quot;display_url&quot;:&quot;bit.ly/1fsVlLt&quot;,&quot;url&quot;:&quot;http://t.co/oNm3dfhonX&quot;}],&quot;hashtags&quot;:[{&quot;text&quot;:&quot;OERS14&quot;,&quot;indices&quot;:[40,47]}],&quot;media&quot;:[{&quot;sizes&quot;:{&quot;thumb&quot;:{&quot;w&quot;:150,&quot;resize&quot;:&quot;crop&quot;,&quot;h&quot;:150},&quot;small&quot;:{&quot;w&quot;:340,&quot;resize&quot;:&quot;fit&quot;,&quot;h&quot;:247},&quot;large&quot;:{&quot;w&quot;:827,&quot;resize&quot;:&quot;fit&quot;,&quot;h&quot;:601},&quot;medium&quot;:{&quot;w&quot;:600,&quot;resize&quot;:&quot;fit&quot;,&quot;h&quot;:436}},&quot;media_url&quot;:&quot;http://pbs.twimg.com/media/Bgrcwn0CIAIVC_p.png&quot;,&quot;type&quot;:&quot;photo&quot;,&quot;display_url&quot;:&quot;pic.twitter.com/WCiWGYkZlm&quot;,&quot;url&quot;:&quot;http://t.co/WCiWGYkZlm&quot;,&quot;id&quot;:435403041873731586,&quot;media_url_https&quot;:&quot;https://pbs.twimg.com/media/Bgrcwn0CIAIVC_p.png&quot;,&quot;expanded_url&quot;:&quot;http://twitter.com/KNAER_RECRAE/status/435403041865342976/photo/1&quot;,&quot;source_status_id_str&quot;:&quot;435403041865342976&quot;,&quot;indices&quot;:[139,140],&quot;source_status_id&quot;:435403041865342976,&quot;id_str&quot;:&quot;435403041873731586&quot;}],&quot;user_mentions&quot;:[{&quot;id&quot;:37030356,&quot;name&quot;:&quot;ResearchImpact&quot;,&quot;indices&quot;:[3,18],&quot;screen_name&quot;:&quot;researchimpact&quot;,&quot;id_str&quot;:&quot;37030356&quot;},{&quot;id&quot;:300645437,&quot;name&quot;:&quot;Carol Campbell&quot;,&quot;indices&quot;:[23,38],&quot;screen_name&quot;:&quot;CarolCampbell4&quot;,&quot;id_str&quot;:&quot;300645437&quot;},{&quot;id&quot;:1020257364,&quot;name&quot;:&quot;KNAER-RECRAE&quot;,&quot;indices&quot;:[49,62],&quot;screen_name&quot;:&quot;KNAER_RECRAE&quot;,&quot;id_str&quot;:&quot;1020257364&quot;}]}"/>
    <s v="RT "/>
    <n v="1"/>
    <s v="RT @researchimpact: RT @CarolCampbe"/>
    <n v="1"/>
    <x v="135"/>
  </r>
  <r>
    <n v="141"/>
    <s v="436131394201608192"/>
    <s v="IsaacCoplan"/>
    <x v="164"/>
    <s v="Wed Feb 19 13:33:21 +0000 2014"/>
    <d v="2014-02-19T13:33:21"/>
    <m/>
    <s v="en"/>
    <m/>
    <m/>
    <n v="1002247310"/>
    <m/>
    <s v="&lt;a href=&quot;http://twitter.com/download/android&quot; rel=&quot;nofollow&quot;&gt;Twitter for Android&lt;/a&gt;"/>
    <s v="http://pbs.twimg.com/profile_images/378800000652897824/e048f97a59c005fd573e2517faa1dd6d_normal.jpeg"/>
    <n v="135"/>
    <n v="232"/>
    <n v="-14400"/>
    <s v="http://twitter.com/IsaacCoplan/statuses/436131394201608192"/>
    <s v="{&quot;symbols&quot;:[],&quot;urls&quot;:[{&quot;expanded_url&quot;:&quot;http://bit.ly/1fsVlLt&quot;,&quot;indices&quot;:[103,125],&quot;display_url&quot;:&quot;bit.ly/1fsVlLt&quot;,&quot;url&quot;:&quot;http://t.co/oNm3dfhonX&quot;}],&quot;hashtags&quot;:[{&quot;text&quot;:&quot;OERS14&quot;,&quot;indices&quot;:[40,47]}],&quot;media&quot;:[{&quot;sizes&quot;:{&quot;thumb&quot;:{&quot;w&quot;:150,&quot;resize&quot;:&quot;crop&quot;,&quot;h&quot;:150},&quot;small&quot;:{&quot;w&quot;:340,&quot;resize&quot;:&quot;fit&quot;,&quot;h&quot;:247},&quot;large&quot;:{&quot;w&quot;:827,&quot;resize&quot;:&quot;fit&quot;,&quot;h&quot;:601},&quot;medium&quot;:{&quot;w&quot;:600,&quot;resize&quot;:&quot;fit&quot;,&quot;h&quot;:436}},&quot;media_url&quot;:&quot;http://pbs.twimg.com/media/Bgrcwn0CIAIVC_p.png&quot;,&quot;type&quot;:&quot;photo&quot;,&quot;display_url&quot;:&quot;pic.twitter.com/WCiWGYkZlm&quot;,&quot;url&quot;:&quot;http://t.co/WCiWGYkZlm&quot;,&quot;id&quot;:435403041873731586,&quot;media_url_https&quot;:&quot;https://pbs.twimg.com/media/Bgrcwn0CIAIVC_p.png&quot;,&quot;expanded_url&quot;:&quot;http://twitter.com/KNAER_RECRAE/status/435403041865342976/photo/1&quot;,&quot;source_status_id_str&quot;:&quot;435403041865342976&quot;,&quot;indices&quot;:[139,140],&quot;source_status_id&quot;:435403041865342976,&quot;id_str&quot;:&quot;435403041873731586&quot;}],&quot;user_mentions&quot;:[{&quot;id&quot;:37030356,&quot;name&quot;:&quot;ResearchImpact&quot;,&quot;indices&quot;:[3,18],&quot;screen_name&quot;:&quot;researchimpact&quot;,&quot;id_str&quot;:&quot;37030356&quot;},{&quot;id&quot;:300645437,&quot;name&quot;:&quot;Carol Campbell&quot;,&quot;indices&quot;:[23,38],&quot;screen_name&quot;:&quot;CarolCampbell4&quot;,&quot;id_str&quot;:&quot;300645437&quot;},{&quot;id&quot;:1020257364,&quot;name&quot;:&quot;KNAER-RECRAE&quot;,&quot;indices&quot;:[49,62],&quot;screen_name&quot;:&quot;KNAER_RECRAE&quot;,&quot;id_str&quot;:&quot;1020257364&quot;}]}"/>
    <s v="RT "/>
    <n v="1"/>
    <s v="RT @researchimpact: RT @CarolCampbe"/>
    <n v="1"/>
    <x v="135"/>
  </r>
  <r>
    <n v="632"/>
    <s v="436222547890569217"/>
    <s v="RCDSB"/>
    <x v="165"/>
    <s v="Wed Feb 19 19:35:34 +0000 2014"/>
    <d v="2014-02-19T19:35:34"/>
    <m/>
    <s v="en"/>
    <m/>
    <m/>
    <n v="567528864"/>
    <m/>
    <s v="web"/>
    <s v="http://pbs.twimg.com/profile_images/378800000824506304/598c2b42c964785d3c21e6321008ccf2_normal.jpeg"/>
    <n v="865"/>
    <n v="255"/>
    <n v="-14400"/>
    <s v="http://twitter.com/RCDSB/statuses/436222547890569217"/>
    <s v="{&quot;symbols&quot;:[],&quot;urls&quot;:[],&quot;hashtags&quot;:[{&quot;text&quot;:&quot;OERS14&quot;,&quot;indices&quot;:[124,131]}],&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222308282146816,&quot;media_url_https&quot;:&quot;https://pbs.twimg.com/media/Bg3F4NBCIAAr7TT.jpg&quot;,&quot;media_url&quot;:&quot;http://pbs.twimg.com/media/Bg3F4NBCIAAr7TT.jpg&quot;,&quot;expanded_url&quot;:&quot;http://twitter.com/RogerKClarke/status/436222308483465216/photo/1&quot;,&quot;indices&quot;:[139,140],&quot;id_str&quot;:&quot;436222308282146816&quot;,&quot;type&quot;:&quot;photo&quot;,&quot;display_url&quot;:&quot;pic.twitter.com/7Clc88HQrj&quot;,&quot;url&quot;:&quot;http://t.co/7Clc88HQrj&quot;}],&quot;user_mentions&quot;:[{&quot;id&quot;:420403872,&quot;name&quot;:&quot;Roger Clarke&quot;,&quot;indices&quot;:[3,16],&quot;screen_name&quot;:&quot;RogerKClarke&quot;,&quot;id_str&quot;:&quot;420403872&quot;}]}"/>
    <s v="RT "/>
    <n v="1"/>
    <s v="RT @RogerKClarke: Moment of Pride -"/>
    <n v="1"/>
    <x v="112"/>
  </r>
  <r>
    <n v="397"/>
    <s v="436162156996751360"/>
    <s v="MSAC_ON"/>
    <x v="166"/>
    <s v="Wed Feb 19 15:35:36 +0000 2014"/>
    <d v="2014-02-19T15:35:36"/>
    <m/>
    <s v="en"/>
    <m/>
    <m/>
    <n v="468311342"/>
    <m/>
    <s v="&lt;a href=&quot;https://twitter.com/download/android&quot; rel=&quot;nofollow&quot;&gt;Twitter for  Android&lt;/a&gt;"/>
    <s v="http://pbs.twimg.com/profile_images/378800000207769272/a8f70e196975525221c5f0dc0ce9a44c_normal.jpeg"/>
    <n v="187"/>
    <n v="162"/>
    <n v="-36000"/>
    <s v="http://twitter.com/MSAC_ON/statuses/436162156996751360"/>
    <s v="{&quot;symbols&quot;:[],&quot;urls&quot;:[],&quot;hashtags&quot;:[{&quot;text&quot;:&quot;oers14&quot;,&quot;indices&quot;:[93,100]},{&quot;text&quot;:&quot;onedu&quot;,&quot;indices&quot;:[101,107]}],&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61965807771648,&quot;media_url_https&quot;:&quot;https://pbs.twimg.com/media/Bg2O_zyCIAAs48o.jpg&quot;,&quot;media_url&quot;:&quot;http://pbs.twimg.com/media/Bg2O_zyCIAAs48o.jpg&quot;,&quot;expanded_url&quot;:&quot;http://twitter.com/SamKloetstra/status/436161965937815553/photo/1&quot;,&quot;indices&quot;:[108,130],&quot;id_str&quot;:&quot;436161965807771648&quot;,&quot;type&quot;:&quot;photo&quot;,&quot;display_url&quot;:&quot;pic.twitter.com/Gk9OMHonkn&quot;,&quot;url&quot;:&quot;http://t.co/Gk9OMHonkn&quot;}],&quot;user_mentions&quot;:[{&quot;id&quot;:2188868298,&quot;name&quot;:&quot;SamKlo.&quot;,&quot;indices&quot;:[3,16],&quot;screen_name&quot;:&quot;SamKloetstra&quot;,&quot;id_str&quot;:&quot;2188868298&quot;},{&quot;id&quot;:468311342,&quot;name&quot;:&quot;MSAC Ontario&quot;,&quot;indices&quot;:[22,30],&quot;screen_name&quot;:&quot;MSAC_ON&quot;,&quot;id_str&quot;:&quot;468311342&quot;}]}"/>
    <s v="RT "/>
    <n v="1"/>
    <s v="RT @SamKloetstra: Hey @MSAC_ON look"/>
    <n v="1"/>
    <x v="74"/>
  </r>
  <r>
    <n v="188"/>
    <s v="436137259226894336"/>
    <s v="KNAER_RECRAE"/>
    <x v="167"/>
    <s v="Wed Feb 19 13:56:40 +0000 2014"/>
    <d v="2014-02-19T13:56:40"/>
    <m/>
    <s v="en"/>
    <m/>
    <m/>
    <n v="1020257364"/>
    <m/>
    <s v="&lt;a href=&quot;http://twitter.com/download/android&quot; rel=&quot;nofollow&quot;&gt;Twitter for Android&lt;/a&gt;"/>
    <s v="http://pbs.twimg.com/profile_images/2991816416/bfc82e11ecb1ae7933cf18dab2e03eb9_normal.png"/>
    <n v="198"/>
    <n v="247"/>
    <n v="-18000"/>
    <s v="http://twitter.com/KNAER_RECRAE/statuses/436137259226894336"/>
    <s v="{&quot;symbols&quot;:[],&quot;urls&quot;:[],&quot;hashtags&quot;:[{&quot;text&quot;:&quot;OERS14&quot;,&quot;indices&quot;:[62,69]}],&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35311337222145,&quot;media_url_https&quot;:&quot;https://pbs.twimg.com/media/Bg12wUJCcAEZ0Dz.jpg&quot;,&quot;media_url&quot;:&quot;http://pbs.twimg.com/media/Bg12wUJCcAEZ0Dz.jpg&quot;,&quot;expanded_url&quot;:&quot;http://twitter.com/Sharon_Drummond/status/436135311496577024/photo/1&quot;,&quot;indices&quot;:[70,92],&quot;id_str&quot;:&quot;436135311337222145&quot;,&quot;type&quot;:&quot;photo&quot;,&quot;display_url&quot;:&quot;pic.twitter.com/BIDaAykJR7&quot;,&quot;url&quot;:&quot;http://t.co/BIDaAykJR7&quot;}],&quot;user_mentions&quot;:[{&quot;id&quot;:14317093,&quot;name&quot;:&quot;Sharon_Drummond&quot;,&quot;indices&quot;:[3,19],&quot;screen_name&quot;:&quot;Sharon_Drummond&quot;,&quot;id_str&quot;:&quot;14317093&quot;}]}"/>
    <s v="RT "/>
    <n v="1"/>
    <s v="RT @Sharon_Drummond: Great message "/>
    <n v="1"/>
    <x v="70"/>
  </r>
  <r>
    <n v="538"/>
    <s v="436183237216321536"/>
    <s v="CarolCampbell4"/>
    <x v="168"/>
    <s v="Wed Feb 19 16:59:22 +0000 2014"/>
    <d v="2014-02-19T16:59:22"/>
    <m/>
    <s v="en"/>
    <n v="129585627"/>
    <s v="ShastaCH"/>
    <n v="300645437"/>
    <s v="436171327129391104"/>
    <s v="&lt;a href=&quot;http://twitter.com/#!/download/ipad&quot; rel=&quot;nofollow&quot;&gt;Twitter for iPad&lt;/a&gt;"/>
    <s v="http://pbs.twimg.com/profile_images/3691905443/d17541206d2df83dd49f40e17076abbc_normal.jpeg"/>
    <n v="744"/>
    <n v="317"/>
    <n v="-18000"/>
    <s v="http://twitter.com/CarolCampbell4/statuses/436183237216321536"/>
    <s v="{&quot;symbols&quot;:[],&quot;urls&quot;:[],&quot;hashtags&quot;:[{&quot;text&quot;:&quot;KMb&quot;,&quot;indices&quot;:[95,99]},{&quot;text&quot;:&quot;oers14&quot;,&quot;indices&quot;:[109,116]}],&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media_url&quot;:&quot;http://pbs.twimg.com/media/Bg2Xgs5CMAEHNeq.jpg&quot;,&quot;type&quot;:&quot;photo&quot;,&quot;display_url&quot;:&quot;pic.twitter.com/Gqoywl7oWf&quot;,&quot;url&quot;:&quot;http://t.co/Gqoywl7oWf&quot;,&quot;id&quot;:436171326986792961,&quot;media_url_https&quot;:&quot;https://pbs.twimg.com/media/Bg2Xgs5CMAEHNeq.jpg&quot;,&quot;expanded_url&quot;:&quot;http://twitter.com/ShastaCH/status/436171327129391104/photo/1&quot;,&quot;source_status_id_str&quot;:&quot;436171327129391104&quot;,&quot;indices&quot;:[117,139],&quot;source_status_id&quot;:436171327129391104,&quot;id_str&quot;:&quot;436171326986792961&quot;}],&quot;user_mentions&quot;:[{&quot;id&quot;:129585627,&quot;name&quot;:&quot;Shasta Carr-Harris&quot;,&quot;indices&quot;:[3,12],&quot;screen_name&quot;:&quot;ShastaCH&quot;,&quot;id_str&quot;:&quot;129585627&quot;},{&quot;id&quot;:1020257364,&quot;name&quot;:&quot;KNAER-RECRAE&quot;,&quot;indices&quot;:[13,26],&quot;screen_name&quot;:&quot;KNAER_RECRAE&quot;,&quot;id_str&quot;:&quot;1020257364&quot;}]}"/>
    <s v="RT "/>
    <n v="1"/>
    <s v="RT @ShastaCH @KNAER_RECRAE update: "/>
    <n v="1"/>
    <x v="136"/>
  </r>
  <r>
    <n v="514"/>
    <s v="436179416482598912"/>
    <s v="DrKatinaPollock"/>
    <x v="169"/>
    <s v="Wed Feb 19 16:44:11 +0000 2014"/>
    <d v="2014-02-19T16:44:11"/>
    <m/>
    <s v="en"/>
    <m/>
    <m/>
    <n v="636460073"/>
    <m/>
    <s v="&lt;a href=&quot;http://twitter.com/download/iphone&quot; rel=&quot;nofollow&quot;&gt;Twitter for iPhone&lt;/a&gt;"/>
    <s v="http://pbs.twimg.com/profile_images/378800000769246947/3a548e76741de390217e1421e5ba48af_normal.jpeg"/>
    <n v="148"/>
    <n v="298"/>
    <n v="-18000"/>
    <s v="http://twitter.com/DrKatinaPollock/statuses/436179416482598912"/>
    <s v="{&quot;symbols&quot;:[],&quot;urls&quot;:[],&quot;hashtags&quot;:[{&quot;text&quot;:&quot;oers14&quot;,&quot;indices&quot;:[107,114]}],&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72239629586432,&quot;media_url_https&quot;:&quot;https://pbs.twimg.com/media/Bg2YV0wCEAARagK.jpg&quot;,&quot;media_url&quot;:&quot;http://pbs.twimg.com/media/Bg2YV0wCEAARagK.jpg&quot;,&quot;expanded_url&quot;:&quot;http://twitter.com/ShastaCH/status/436172239822544897/photo/1&quot;,&quot;indices&quot;:[115,137],&quot;id_str&quot;:&quot;436172239629586432&quot;,&quot;type&quot;:&quot;photo&quot;,&quot;display_url&quot;:&quot;pic.twitter.com/So2kKllmZ6&quot;,&quot;url&quot;:&quot;http://t.co/So2kKllmZ6&quot;}],&quot;user_mentions&quot;:[{&quot;id&quot;:129585627,&quot;name&quot;:&quot;Shasta Carr-Harris&quot;,&quot;indices&quot;:[3,12],&quot;screen_name&quot;:&quot;ShastaCH&quot;,&quot;id_str&quot;:&quot;129585627&quot;},{&quot;id&quot;:1020257364,&quot;name&quot;:&quot;KNAER-RECRAE&quot;,&quot;indices&quot;:[14,27],&quot;screen_name&quot;:&quot;KNAER_RECRAE&quot;,&quot;id_str&quot;:&quot;1020257364&quot;}]}"/>
    <s v="RT "/>
    <n v="1"/>
    <s v="RT @ShastaCH: @KNAER_RECRAE update:"/>
    <n v="1"/>
    <x v="27"/>
  </r>
  <r>
    <n v="468"/>
    <s v="436172412267163648"/>
    <s v="KNAER_RECRAE"/>
    <x v="169"/>
    <s v="Wed Feb 19 16:16:21 +0000 2014"/>
    <d v="2014-02-19T16:16:21"/>
    <m/>
    <s v="en"/>
    <m/>
    <m/>
    <n v="1020257364"/>
    <m/>
    <s v="&lt;a href=&quot;http://twitter.com/download/android&quot; rel=&quot;nofollow&quot;&gt;Twitter for Android&lt;/a&gt;"/>
    <s v="http://pbs.twimg.com/profile_images/2991816416/bfc82e11ecb1ae7933cf18dab2e03eb9_normal.png"/>
    <n v="204"/>
    <n v="266"/>
    <n v="-18000"/>
    <s v="http://twitter.com/KNAER_RECRAE/statuses/436172412267163648"/>
    <s v="{&quot;symbols&quot;:[],&quot;urls&quot;:[],&quot;hashtags&quot;:[{&quot;text&quot;:&quot;oers14&quot;,&quot;indices&quot;:[107,114]}],&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72239629586432,&quot;media_url_https&quot;:&quot;https://pbs.twimg.com/media/Bg2YV0wCEAARagK.jpg&quot;,&quot;media_url&quot;:&quot;http://pbs.twimg.com/media/Bg2YV0wCEAARagK.jpg&quot;,&quot;expanded_url&quot;:&quot;http://twitter.com/ShastaCH/status/436172239822544897/photo/1&quot;,&quot;indices&quot;:[115,137],&quot;id_str&quot;:&quot;436172239629586432&quot;,&quot;type&quot;:&quot;photo&quot;,&quot;display_url&quot;:&quot;pic.twitter.com/So2kKllmZ6&quot;,&quot;url&quot;:&quot;http://t.co/So2kKllmZ6&quot;}],&quot;user_mentions&quot;:[{&quot;id&quot;:129585627,&quot;name&quot;:&quot;Shasta Carr-Harris&quot;,&quot;indices&quot;:[3,12],&quot;screen_name&quot;:&quot;ShastaCH&quot;,&quot;id_str&quot;:&quot;129585627&quot;},{&quot;id&quot;:1020257364,&quot;name&quot;:&quot;KNAER-RECRAE&quot;,&quot;indices&quot;:[14,27],&quot;screen_name&quot;:&quot;KNAER_RECRAE&quot;,&quot;id_str&quot;:&quot;1020257364&quot;}]}"/>
    <s v="RT "/>
    <n v="1"/>
    <s v="RT @ShastaCH: @KNAER_RECRAE update:"/>
    <n v="1"/>
    <x v="27"/>
  </r>
  <r>
    <n v="926"/>
    <s v="436340369463472128"/>
    <s v="CarolCampbell4"/>
    <x v="170"/>
    <s v="Thu Feb 20 03:23:45 +0000 2014"/>
    <d v="2014-02-20T03:23:45"/>
    <m/>
    <s v="en"/>
    <m/>
    <m/>
    <n v="300645437"/>
    <m/>
    <s v="&lt;a href=&quot;http://twitter.com/#!/download/ipad&quot; rel=&quot;nofollow&quot;&gt;Twitter for iPad&lt;/a&gt;"/>
    <s v="http://pbs.twimg.com/profile_images/3691905443/d17541206d2df83dd49f40e17076abbc_normal.jpeg"/>
    <n v="748"/>
    <n v="318"/>
    <n v="-18000"/>
    <s v="http://twitter.com/CarolCampbell4/statuses/436340369463472128"/>
    <s v="{&quot;symbols&quot;:[],&quot;urls&quot;:[],&quot;hashtags&quot;:[{&quot;text&quot;:&quot;KMb&quot;,&quot;indices&quot;:[103,107]},{&quot;text&quot;:&quot;oers14&quot;,&quot;indices&quot;:[117,124]}],&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71326986792961,&quot;media_url_https&quot;:&quot;https://pbs.twimg.com/media/Bg2Xgs5CMAEHNeq.jpg&quot;,&quot;media_url&quot;:&quot;http://pbs.twimg.com/media/Bg2Xgs5CMAEHNeq.jpg&quot;,&quot;expanded_url&quot;:&quot;http://twitter.com/ShastaCH/status/436171327129391104/photo/1&quot;,&quot;indices&quot;:[125,140],&quot;id_str&quot;:&quot;436171326986792961&quot;,&quot;type&quot;:&quot;photo&quot;,&quot;display_url&quot;:&quot;pic.twitter.com/cgT8GhFqxG&quot;,&quot;url&quot;:&quot;http://t.co/cgT8GhFqxG&quot;}],&quot;user_mentions&quot;:[{&quot;id&quot;:129585627,&quot;name&quot;:&quot;Shasta Carr-Harris&quot;,&quot;indices&quot;:[3,12],&quot;screen_name&quot;:&quot;ShastaCH&quot;,&quot;id_str&quot;:&quot;129585627&quot;},{&quot;id&quot;:1020257364,&quot;name&quot;:&quot;KNAER-RECRAE&quot;,&quot;indices&quot;:[14,27],&quot;screen_name&quot;:&quot;KNAER_RECRAE&quot;,&quot;id_str&quot;:&quot;1020257364&quot;}]}"/>
    <s v="RT "/>
    <n v="1"/>
    <s v="RT @ShastaCH: @KNAER_RECRAE update:"/>
    <n v="1"/>
    <x v="137"/>
  </r>
  <r>
    <n v="865"/>
    <s v="436300231450177536"/>
    <s v="DrKatinaPollock"/>
    <x v="170"/>
    <s v="Thu Feb 20 00:44:15 +0000 2014"/>
    <d v="2014-02-20T00:44:15"/>
    <m/>
    <s v="en"/>
    <m/>
    <m/>
    <n v="636460073"/>
    <m/>
    <s v="&lt;a href=&quot;http://twitter.com/download/iphone&quot; rel=&quot;nofollow&quot;&gt;Twitter for iPhone&lt;/a&gt;"/>
    <s v="http://pbs.twimg.com/profile_images/378800000769246947/3a548e76741de390217e1421e5ba48af_normal.jpeg"/>
    <n v="152"/>
    <n v="299"/>
    <n v="-18000"/>
    <s v="http://twitter.com/DrKatinaPollock/statuses/436300231450177536"/>
    <s v="{&quot;symbols&quot;:[],&quot;urls&quot;:[],&quot;hashtags&quot;:[{&quot;text&quot;:&quot;KMb&quot;,&quot;indices&quot;:[103,107]},{&quot;text&quot;:&quot;oers14&quot;,&quot;indices&quot;:[117,124]}],&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71326986792961,&quot;media_url_https&quot;:&quot;https://pbs.twimg.com/media/Bg2Xgs5CMAEHNeq.jpg&quot;,&quot;media_url&quot;:&quot;http://pbs.twimg.com/media/Bg2Xgs5CMAEHNeq.jpg&quot;,&quot;expanded_url&quot;:&quot;http://twitter.com/ShastaCH/status/436171327129391104/photo/1&quot;,&quot;indices&quot;:[125,140],&quot;id_str&quot;:&quot;436171326986792961&quot;,&quot;type&quot;:&quot;photo&quot;,&quot;display_url&quot;:&quot;pic.twitter.com/cgT8GhFqxG&quot;,&quot;url&quot;:&quot;http://t.co/cgT8GhFqxG&quot;}],&quot;user_mentions&quot;:[{&quot;id&quot;:129585627,&quot;name&quot;:&quot;Shasta Carr-Harris&quot;,&quot;indices&quot;:[3,12],&quot;screen_name&quot;:&quot;ShastaCH&quot;,&quot;id_str&quot;:&quot;129585627&quot;},{&quot;id&quot;:1020257364,&quot;name&quot;:&quot;KNAER-RECRAE&quot;,&quot;indices&quot;:[14,27],&quot;screen_name&quot;:&quot;KNAER_RECRAE&quot;,&quot;id_str&quot;:&quot;1020257364&quot;}]}"/>
    <s v="RT "/>
    <n v="1"/>
    <s v="RT @ShastaCH: @KNAER_RECRAE update:"/>
    <n v="1"/>
    <x v="137"/>
  </r>
  <r>
    <n v="568"/>
    <s v="436190689073045504"/>
    <s v="westernulibsEDU"/>
    <x v="170"/>
    <s v="Wed Feb 19 17:28:59 +0000 2014"/>
    <d v="2014-02-19T17:28:59"/>
    <m/>
    <s v="en"/>
    <m/>
    <m/>
    <n v="154564397"/>
    <m/>
    <s v="web"/>
    <s v="http://pbs.twimg.com/profile_images/2199429935/7081182551_b2863e1cca_m_normal.jpg"/>
    <n v="1214"/>
    <n v="2001"/>
    <n v="-18000"/>
    <s v="http://twitter.com/westernulibsEDU/statuses/436190689073045504"/>
    <s v="{&quot;symbols&quot;:[],&quot;urls&quot;:[],&quot;hashtags&quot;:[{&quot;text&quot;:&quot;KMb&quot;,&quot;indices&quot;:[103,107]},{&quot;text&quot;:&quot;oers14&quot;,&quot;indices&quot;:[117,124]}],&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id&quot;:436171326986792961,&quot;media_url_https&quot;:&quot;https://pbs.twimg.com/media/Bg2Xgs5CMAEHNeq.jpg&quot;,&quot;media_url&quot;:&quot;http://pbs.twimg.com/media/Bg2Xgs5CMAEHNeq.jpg&quot;,&quot;expanded_url&quot;:&quot;http://twitter.com/ShastaCH/status/436171327129391104/photo/1&quot;,&quot;indices&quot;:[125,140],&quot;id_str&quot;:&quot;436171326986792961&quot;,&quot;type&quot;:&quot;photo&quot;,&quot;display_url&quot;:&quot;pic.twitter.com/cgT8GhFqxG&quot;,&quot;url&quot;:&quot;http://t.co/cgT8GhFqxG&quot;}],&quot;user_mentions&quot;:[{&quot;id&quot;:129585627,&quot;name&quot;:&quot;Shasta Carr-Harris&quot;,&quot;indices&quot;:[3,12],&quot;screen_name&quot;:&quot;ShastaCH&quot;,&quot;id_str&quot;:&quot;129585627&quot;},{&quot;id&quot;:1020257364,&quot;name&quot;:&quot;KNAER-RECRAE&quot;,&quot;indices&quot;:[14,27],&quot;screen_name&quot;:&quot;KNAER_RECRAE&quot;,&quot;id_str&quot;:&quot;1020257364&quot;}]}"/>
    <s v="RT "/>
    <n v="1"/>
    <s v="RT @ShastaCH: @KNAER_RECRAE update:"/>
    <n v="1"/>
    <x v="137"/>
  </r>
  <r>
    <n v="178"/>
    <s v="436135790482313216"/>
    <s v="GerriGershon"/>
    <x v="171"/>
    <s v="Wed Feb 19 13:50:50 +0000 2014"/>
    <d v="2014-02-19T13:50:50"/>
    <m/>
    <s v="en"/>
    <n v="62311579"/>
    <s v="shelleylaskin"/>
    <n v="50501959"/>
    <s v="436135261617922048"/>
    <s v="&lt;a href=&quot;http://www.hootsuite.com&quot; rel=&quot;nofollow&quot;&gt;HootSuite&lt;/a&gt;"/>
    <s v="http://pbs.twimg.com/profile_images/1131057578/GerriGershoncoloursmall_normal.jpg"/>
    <n v="552"/>
    <n v="261"/>
    <n v="-18000"/>
    <s v="http://twitter.com/GerriGershon/statuses/436135790482313216"/>
    <s v="{&quot;symbols&quot;:[],&quot;urls&quot;:[{&quot;expanded_url&quot;:&quot;http://www.colwiz.com&quot;,&quot;indices&quot;:[102,124],&quot;display_url&quot;:&quot;colwiz.com&quot;,&quot;url&quot;:&quot;http://t.co/4YH7Ac1Uhg&quot;}],&quot;hashtags&quot;:[{&quot;text&quot;:&quot;oers14&quot;,&quot;indices&quot;:[125,132]}],&quot;user_mentions&quot;:[{&quot;id&quot;:62311579,&quot;name&quot;:&quot;Shelley Laskin&quot;,&quot;indices&quot;:[3,17],&quot;screen_name&quot;:&quot;shelleylaskin&quot;,&quot;id_str&quot;:&quot;62311579&quot;}]}"/>
    <s v="RT "/>
    <n v="1"/>
    <s v="RT @shelleylaskin: New collaborativ"/>
    <n v="1"/>
    <x v="138"/>
  </r>
  <r>
    <n v="135"/>
    <s v="436130180059656192"/>
    <s v="adrossis"/>
    <x v="172"/>
    <s v="Wed Feb 19 13:28:32 +0000 2014"/>
    <d v="2014-02-19T13:28:32"/>
    <m/>
    <s v="en"/>
    <m/>
    <m/>
    <n v="17095178"/>
    <m/>
    <s v="&lt;a href=&quot;https://about.twitter.com/products/tweetdeck&quot; rel=&quot;nofollow&quot;&gt;TweetDeck&lt;/a&gt;"/>
    <s v="http://pbs.twimg.com/profile_images/378800000573670417/df2d17a095315a2723a8c440dc790591_normal.jpeg"/>
    <n v="290"/>
    <n v="259"/>
    <n v="-18000"/>
    <s v="http://twitter.com/adrossis/statuses/436130180059656192"/>
    <s v="{&quot;symbols&quot;:[],&quot;urls&quot;:[{&quot;expanded_url&quot;:&quot;http://ow.ly/tK2FR&quot;,&quot;indices&quot;:[89,111],&quot;display_url&quot;:&quot;ow.ly/tK2FR&quot;,&quot;url&quot;:&quot;http://t.co/fzllbWWkOl&quot;}],&quot;hashtags&quot;:[{&quot;text&quot;:&quot;OERS14&quot;,&quot;indices&quot;:[29,36]},{&quot;text&quot;:&quot;ResearchChat&quot;,&quot;indices&quot;:[112,125]},{&quot;text&quot;:&quot;learningoutcomes&quot;,&quot;indices&quot;:[126,140]}],&quot;user_mentions&quot;:[{&quot;id&quot;:97134757,&quot;name&quot;:&quot;Tania Sterling&quot;,&quot;indices&quot;:[3,17],&quot;screen_name&quot;:&quot;taniasterling&quot;,&quot;id_str&quot;:&quot;97134757&quot;}]}"/>
    <s v="RT "/>
    <n v="1"/>
    <s v="RT @taniasterling: Check out #OERS1"/>
    <n v="1"/>
    <x v="139"/>
  </r>
  <r>
    <n v="184"/>
    <s v="436137154729635840"/>
    <s v="KNAER_RECRAE"/>
    <x v="173"/>
    <s v="Wed Feb 19 13:56:15 +0000 2014"/>
    <d v="2014-02-19T13:56:15"/>
    <m/>
    <s v="en"/>
    <m/>
    <m/>
    <n v="1020257364"/>
    <m/>
    <s v="&lt;a href=&quot;http://twitter.com/download/android&quot; rel=&quot;nofollow&quot;&gt;Twitter for Android&lt;/a&gt;"/>
    <s v="http://pbs.twimg.com/profile_images/2991816416/bfc82e11ecb1ae7933cf18dab2e03eb9_normal.png"/>
    <n v="198"/>
    <n v="247"/>
    <n v="-18000"/>
    <s v="http://twitter.com/KNAER_RECRAE/statuses/436137154729635840"/>
    <s v="{&quot;symbols&quot;:[],&quot;urls&quot;:[],&quot;hashtags&quot;:[{&quot;text&quot;:&quot;OERS14&quot;,&quot;indices&quot;:[120,127]}],&quot;user_mentions&quot;:[{&quot;id&quot;:115691862,&quot;name&quot;:&quot;Terry Spencer&quot;,&quot;indices&quot;:[3,14],&quot;screen_name&quot;:&quot;Terrentius&quot;,&quot;id_str&quot;:&quot;115691862&quot;}]}"/>
    <s v="RT "/>
    <n v="1"/>
    <s v="RT @Terrentius: New collaboration p"/>
    <n v="1"/>
    <x v="98"/>
  </r>
  <r>
    <n v="567"/>
    <s v="436190148146245632"/>
    <s v="westernulibsEDU"/>
    <x v="174"/>
    <s v="Wed Feb 19 17:26:50 +0000 2014"/>
    <d v="2014-02-19T17:26:50"/>
    <m/>
    <s v="en"/>
    <m/>
    <m/>
    <n v="154564397"/>
    <m/>
    <s v="web"/>
    <s v="http://pbs.twimg.com/profile_images/2199429935/7081182551_b2863e1cca_m_normal.jpg"/>
    <n v="1214"/>
    <n v="2001"/>
    <n v="-18000"/>
    <s v="http://twitter.com/westernulibsEDU/statuses/436190148146245632"/>
    <s v="{&quot;symbols&quot;:[],&quot;urls&quot;:[],&quot;hashtags&quot;:[{&quot;text&quot;:&quot;OERS14&quot;,&quot;indices&quot;:[53,60]}],&quot;media&quot;:[{&quot;sizes&quot;:{&quot;small&quot;:{&quot;w&quot;:340,&quot;resize&quot;:&quot;fit&quot;,&quot;h&quot;:253},&quot;thumb&quot;:{&quot;w&quot;:150,&quot;resize&quot;:&quot;crop&quot;,&quot;h&quot;:150},&quot;medium&quot;:{&quot;w&quot;:598,&quot;resize&quot;:&quot;fit&quot;,&quot;h&quot;:447},&quot;large&quot;:{&quot;w&quot;:1023,&quot;resize&quot;:&quot;fit&quot;,&quot;h&quot;:764}},&quot;id&quot;:436180672588156928,&quot;media_url_https&quot;:&quot;https://pbs.twimg.com/media/Bg2gAr-CEAAqEsv.jpg&quot;,&quot;media_url&quot;:&quot;http://pbs.twimg.com/media/Bg2gAr-CEAAqEsv.jpg&quot;,&quot;expanded_url&quot;:&quot;http://twitter.com/TVDSB_RandA/status/436180672894345216/photo/1&quot;,&quot;indices&quot;:[61,83],&quot;id_str&quot;:&quot;436180672588156928&quot;,&quot;type&quot;:&quot;photo&quot;,&quot;display_url&quot;:&quot;pic.twitter.com/bURncs78xA&quot;,&quot;url&quot;:&quot;http://t.co/bURncs78xA&quot;}],&quot;user_mentions&quot;:[{&quot;id&quot;:1673882262,&quot;name&quot;:&quot;TVDSB R\u0026A&quot;,&quot;indices&quot;:[3,15],&quot;screen_name&quot;:&quot;TVDSB_RandA&quot;,&quot;id_str&quot;:&quot;1673882262&quot;},{&quot;id&quot;:1673882262,&quot;name&quot;:&quot;TVDSB R\u0026A&quot;,&quot;indices&quot;:[17,29],&quot;screen_name&quot;:&quot;TVDSB_RandA&quot;,&quot;id_str&quot;:&quot;1673882262&quot;}]}"/>
    <s v="RT "/>
    <n v="1"/>
    <s v="RT @TVDSB_RandA: @TVDSB_RandA Safe "/>
    <n v="1"/>
    <x v="36"/>
  </r>
  <r>
    <n v="536"/>
    <s v="436183022635716608"/>
    <s v="OhMissAcosta"/>
    <x v="175"/>
    <s v="Wed Feb 19 16:58:31 +0000 2014"/>
    <d v="2014-02-19T16:58:31"/>
    <m/>
    <s v="en"/>
    <m/>
    <m/>
    <n v="317175652"/>
    <m/>
    <s v="web"/>
    <s v="http://pbs.twimg.com/profile_images/2288215422/hpsgpfs8m7eeqnaprzjq_normal.jpeg"/>
    <n v="126"/>
    <n v="251"/>
    <n v="-18000"/>
    <s v="http://twitter.com/OhMissAcosta/statuses/436183022635716608"/>
    <s v="{&quot;symbols&quot;:[],&quot;urls&quot;:[{&quot;expanded_url&quot;:&quot;http://surenetwork.ca/&quot;,&quot;indices&quot;:[114,136],&quot;display_url&quot;:&quot;surenetwork.ca&quot;,&quot;url&quot;:&quot;http://t.co/HzV8M7Zp6W&quot;}],&quot;hashtags&quot;:[{&quot;text&quot;:&quot;OERS14&quot;,&quot;indices&quot;:[137,144]}],&quot;user_mentions&quot;:[]}"/>
    <s v="Sch"/>
    <e v="#VALUE!"/>
    <s v="School Board-University Research Ex"/>
    <n v="1"/>
    <x v="140"/>
  </r>
  <r>
    <n v="386"/>
    <s v="436156712777957376"/>
    <s v="ResearchChat"/>
    <x v="176"/>
    <s v="Wed Feb 19 15:13:58 +0000 2014"/>
    <d v="2014-02-19T15:13:58"/>
    <m/>
    <s v="en"/>
    <m/>
    <m/>
    <n v="30002337"/>
    <m/>
    <s v="&lt;a href=&quot;http://www.hootsuite.com&quot; rel=&quot;nofollow&quot;&gt;HootSuite&lt;/a&gt;"/>
    <s v="http://pbs.twimg.com/profile_images/146956830/Lighthouse_Lens2_normal.png"/>
    <n v="368"/>
    <n v="169"/>
    <n v="-18000"/>
    <s v="http://twitter.com/ResearchChat/statuses/436156712777957376"/>
    <s v="{&quot;symbols&quot;:[],&quot;urls&quot;:[{&quot;expanded_url&quot;:&quot;http://ow.ly/tMELQ&quot;,&quot;indices&quot;:[47,69],&quot;display_url&quot;:&quot;ow.ly/tMELQ&quot;,&quot;url&quot;:&quot;http://t.co/3JEr7mU1DO&quot;}],&quot;hashtags&quot;:[{&quot;text&quot;:&quot;OERS14&quot;,&quot;indices&quot;:[70,77]}],&quot;user_mentions&quot;:[]}"/>
    <s v="See"/>
    <e v="#VALUE!"/>
    <s v="See here for access to the 2012 PIS"/>
    <n v="1"/>
    <x v="141"/>
  </r>
  <r>
    <n v="851"/>
    <s v="436297410500100096"/>
    <s v="abbaspeaks"/>
    <x v="177"/>
    <s v="Thu Feb 20 00:33:03 +0000 2014"/>
    <d v="2014-02-20T00:33:03"/>
    <m/>
    <s v="en"/>
    <m/>
    <m/>
    <n v="203543496"/>
    <m/>
    <s v="&lt;a href=&quot;http://twitter.com/download/android&quot; rel=&quot;nofollow&quot;&gt;Twitter for Android&lt;/a&gt;"/>
    <s v="http://pbs.twimg.com/profile_images/420650358310838272/SYeVCvzi_normal.jpeg"/>
    <n v="392"/>
    <n v="539"/>
    <n v="-28800"/>
    <s v="http://twitter.com/abbaspeaks/statuses/436297410500100096"/>
    <s v="{&quot;symbols&quot;:[],&quot;urls&quot;:[],&quot;hashtags&quot;:[{&quot;text&quot;:&quot;OERS14&quot;,&quot;indices&quot;:[86,93]},{&quot;text&quot;:&quot;justsaying&quot;,&quot;indices&quot;:[94,105]}],&quot;media&quot;:[{&quot;sizes&quot;:{&quot;small&quot;:{&quot;w&quot;:340,&quot;resize&quot;:&quot;fit&quot;,&quot;h&quot;:340},&quot;thumb&quot;:{&quot;w&quot;:150,&quot;resize&quot;:&quot;crop&quot;,&quot;h&quot;:150},&quot;large&quot;:{&quot;w&quot;:972,&quot;resize&quot;:&quot;fit&quot;,&quot;h&quot;:972},&quot;medium&quot;:{&quot;w&quot;:600,&quot;resize&quot;:&quot;fit&quot;,&quot;h&quot;:600}},&quot;id&quot;:436297410349113344,&quot;media_url_https&quot;:&quot;https://pbs.twimg.com/media/Bg4KLuBIIAAd-gl.jpg&quot;,&quot;media_url&quot;:&quot;http://pbs.twimg.com/media/Bg4KLuBIIAAd-gl.jpg&quot;,&quot;expanded_url&quot;:&quot;http://twitter.com/abbaspeaks/status/436297410500100096/photo/1&quot;,&quot;indices&quot;:[106,128],&quot;id_str&quot;:&quot;436297410349113344&quot;,&quot;type&quot;:&quot;photo&quot;,&quot;display_url&quot;:&quot;pic.twitter.com/jnirGXmmL7&quot;,&quot;url&quot;:&quot;http://t.co/jnirGXmmL7&quot;}],&quot;user_mentions&quot;:[]}"/>
    <s v="Spe"/>
    <e v="#VALUE!"/>
    <s v="Speaking out pen n paper. I tweeted"/>
    <n v="1"/>
    <x v="142"/>
  </r>
  <r>
    <n v="1053"/>
    <s v="436511774678851586"/>
    <s v="OhMissAcosta"/>
    <x v="178"/>
    <s v="Thu Feb 20 14:44:51 +0000 2014"/>
    <d v="2014-02-20T14:44:51"/>
    <m/>
    <s v="en"/>
    <m/>
    <m/>
    <n v="317175652"/>
    <m/>
    <s v="web"/>
    <s v="http://pbs.twimg.com/profile_images/2288215422/hpsgpfs8m7eeqnaprzjq_normal.jpeg"/>
    <n v="132"/>
    <n v="256"/>
    <n v="-18000"/>
    <s v="http://twitter.com/OhMissAcosta/statuses/436511774678851586"/>
    <s v="{&quot;symbols&quot;:[],&quot;urls&quot;:[{&quot;expanded_url&quot;:&quot;http://www.amazon.ca/Strong-Smart-Pedagogy-Emancipation-Education/dp/0415644666/ref\u003dsr_1_fkmr0_1?ie\u003dUTF8\u0026qid\u003d1392907444\u0026sr\u003d8-1-fkmr0\u0026keywords\u003dSarra+Strong+and+Smart+Routledge+2012&quot;,&quot;indices&quot;:[84,106],&quot;display_url&quot;:&quot;amazon.ca/Strong-Smart-P\u2026&quot;,&quot;url&quot;:&quot;http://t.co/TlCkJxLr1E&quot;}],&quot;hashtags&quot;:[{&quot;text&quot;:&quot;OERS14&quot;,&quot;indices&quot;:[107,114]}],&quot;user_mentions&quot;:[]}"/>
    <s v="Str"/>
    <e v="#VALUE!"/>
    <s v="Strong and Smart - Towards a Pedago"/>
    <n v="1"/>
    <x v="130"/>
  </r>
  <r>
    <n v="1103"/>
    <s v="436517347172810752"/>
    <s v="MindShareLearn"/>
    <x v="179"/>
    <s v="Thu Feb 20 15:07:00 +0000 2014"/>
    <d v="2014-02-20T15:07:00"/>
    <m/>
    <s v="en"/>
    <n v="97134757"/>
    <s v="taniasterling"/>
    <n v="18130631"/>
    <s v="435976665789763584"/>
    <s v="&lt;a href=&quot;http://twitter.com/download/iphone&quot; rel=&quot;nofollow&quot;&gt;Twitter for iPhone&lt;/a&gt;"/>
    <s v="http://pbs.twimg.com/profile_images/378800000794201025/e749da8bd54a1282f03fd6ed62e87cdf_normal.jpeg"/>
    <n v="3575"/>
    <n v="3531"/>
    <n v="-18000"/>
    <s v="http://twitter.com/MindShareLearn/statuses/436517347172810752"/>
    <s v="{&quot;symbols&quot;:[],&quot;urls&quot;:[{&quot;expanded_url&quot;:&quot;http://ow.ly/tK2FR&quot;,&quot;indices&quot;:[106,128],&quot;display_url&quot;:&quot;ow.ly/tK2FR&quot;,&quot;url&quot;:&quot;http://t.co/7SsEOxwSNC&quot;}],&quot;hashtags&quot;:[{&quot;text&quot;:&quot;OERS14&quot;,&quot;indices&quot;:[46,53]}],&quot;user_mentions&quot;:[{&quot;id&quot;:97134757,&quot;name&quot;:&quot;Tania Sterling&quot;,&quot;indices&quot;:[20,34],&quot;screen_name&quot;:&quot;taniasterling&quot;,&quot;id_str&quot;:&quot;97134757&quot;}]}"/>
    <s v="Tha"/>
    <e v="#VALUE!"/>
    <s v="Thanks for sharing! @taniasterling:"/>
    <n v="1"/>
    <x v="143"/>
  </r>
  <r>
    <n v="1297"/>
    <s v="436587245873557504"/>
    <s v="OhMissAcosta"/>
    <x v="180"/>
    <s v="Thu Feb 20 19:44:45 +0000 2014"/>
    <d v="2014-02-20T19:44:45"/>
    <m/>
    <s v="en"/>
    <m/>
    <m/>
    <n v="317175652"/>
    <m/>
    <s v="web"/>
    <s v="http://pbs.twimg.com/profile_images/2288215422/hpsgpfs8m7eeqnaprzjq_normal.jpeg"/>
    <n v="133"/>
    <n v="258"/>
    <n v="-18000"/>
    <s v="http://twitter.com/OhMissAcosta/statuses/436587245873557504"/>
    <s v="{&quot;symbols&quot;:[],&quot;urls&quot;:[{&quot;expanded_url&quot;:&quot;http://www.alliance4usefulevidence.org/#sthash.dFvBK6MR.dpuf&quot;,&quot;indices&quot;:[94,116],&quot;display_url&quot;:&quot;alliance4usefulevidence.org/#sthash.dFvBK6\u2026&quot;,&quot;url&quot;:&quot;http://t.co/Hp7RWd6UFH&quot;}],&quot;hashtags&quot;:[{&quot;text&quot;:&quot;OERS14&quot;,&quot;indices&quot;:[117,124]}],&quot;user_mentions&quot;:[]}"/>
    <s v="The"/>
    <e v="#VALUE!"/>
    <s v="The Alliance for Useful Evidence ch"/>
    <n v="1"/>
    <x v="144"/>
  </r>
  <r>
    <n v="969"/>
    <s v="436477107917430785"/>
    <s v="WinneyKelly"/>
    <x v="181"/>
    <s v="Thu Feb 20 12:27:06 +0000 2014"/>
    <d v="2014-02-20T12:27:06"/>
    <m/>
    <s v="en"/>
    <m/>
    <m/>
    <n v="2190160848"/>
    <m/>
    <s v="&lt;a href=&quot;http://twitter.com/download/iphone&quot; rel=&quot;nofollow&quot;&gt;Twitter for iPhone&lt;/a&gt;"/>
    <s v="http://pbs.twimg.com/profile_images/431508469620146176/83_mk8in_normal.jpeg"/>
    <n v="17"/>
    <n v="71"/>
    <m/>
    <s v="http://twitter.com/WinneyKelly/statuses/436477107917430785"/>
    <s v="{&quot;symbols&quot;:[],&quot;urls&quot;:[{&quot;expanded_url&quot;:&quot;http://momentssnippetsspirals.wordpress.com/2014/02/20/always-evidence-based-practice-or-not/&quot;,&quot;indices&quot;:[104,126],&quot;display_url&quot;:&quot;momentssnippetsspirals.wordpress.com/2014/02/20/alw\u2026&quot;,&quot;url&quot;:&quot;http://t.co/cG4brqSavu&quot;}],&quot;hashtags&quot;:[{&quot;text&quot;:&quot;OERS14&quot;,&quot;indices&quot;:[96,103]}],&quot;user_mentions&quot;:[]}"/>
    <s v="The"/>
    <e v="#VALUE!"/>
    <s v="The role of research in education? "/>
    <n v="1"/>
    <x v="145"/>
  </r>
  <r>
    <n v="772"/>
    <s v="436283955910676480"/>
    <s v="O3atORION"/>
    <x v="182"/>
    <s v="Wed Feb 19 23:39:35 +0000 2014"/>
    <d v="2014-02-19T23:39:35"/>
    <m/>
    <s v="en"/>
    <m/>
    <m/>
    <n v="40576448"/>
    <m/>
    <s v="&lt;a href=&quot;http://twitter.com/download/android&quot; rel=&quot;nofollow&quot;&gt;Twitter for Android&lt;/a&gt;"/>
    <s v="http://pbs.twimg.com/profile_images/2631441533/dd0ebcbc33a90ccdddc419f43d06c8f4_normal.jpeg"/>
    <n v="810"/>
    <n v="1462"/>
    <n v="-18000"/>
    <s v="http://twitter.com/O3atORION/statuses/436283955910676480"/>
    <s v="{&quot;symbols&quot;:[],&quot;urls&quot;:[],&quot;hashtags&quot;:[{&quot;text&quot;:&quot;OERS14&quot;,&quot;indices&quot;:[54,61]}],&quot;media&quot;:[{&quot;sizes&quot;:{&quot;small&quot;:{&quot;w&quot;:340,&quot;resize&quot;:&quot;fit&quot;,&quot;h&quot;:453},&quot;thumb&quot;:{&quot;w&quot;:150,&quot;resize&quot;:&quot;crop&quot;,&quot;h&quot;:150},&quot;medium&quot;:{&quot;w&quot;:600,&quot;resize&quot;:&quot;fit&quot;,&quot;h&quot;:800},&quot;large&quot;:{&quot;w&quot;:1024,&quot;resize&quot;:&quot;fit&quot;,&quot;h&quot;:1365}},&quot;id&quot;:436283955336052737,&quot;media_url_https&quot;:&quot;https://pbs.twimg.com/media/Bg398iMCAAEA1kU.jpg&quot;,&quot;media_url&quot;:&quot;http://pbs.twimg.com/media/Bg398iMCAAEA1kU.jpg&quot;,&quot;expanded_url&quot;:&quot;http://twitter.com/O3atORION/status/436283955910676480/photo/1&quot;,&quot;indices&quot;:[62,84],&quot;id_str&quot;:&quot;436283955336052737&quot;,&quot;type&quot;:&quot;photo&quot;,&quot;display_url&quot;:&quot;pic.twitter.com/AO65XGKGKU&quot;,&quot;url&quot;:&quot;http://t.co/AO65XGKGKU&quot;}],&quot;user_mentions&quot;:[{&quot;id&quot;:37030356,&quot;name&quot;:&quot;ResearchImpact&quot;,&quot;indices&quot;:[37,52],&quot;screen_name&quot;:&quot;researchimpact&quot;,&quot;id_str&quot;:&quot;37030356&quot;}]}"/>
    <s v="Thi"/>
    <e v="#VALUE!"/>
    <s v="This has to be a first for giveaway"/>
    <n v="1"/>
    <x v="127"/>
  </r>
  <r>
    <n v="494"/>
    <s v="436175215064666112"/>
    <s v="AbbotsfordPA"/>
    <x v="183"/>
    <s v="Wed Feb 19 16:27:29 +0000 2014"/>
    <d v="2014-02-19T16:27:29"/>
    <m/>
    <s v="en"/>
    <m/>
    <m/>
    <n v="319890863"/>
    <m/>
    <s v="web"/>
    <s v="http://pbs.twimg.com/profile_images/1402110105/A_Father_s_Hand_normal.jpg"/>
    <n v="250"/>
    <n v="587"/>
    <n v="-28800"/>
    <s v="http://twitter.com/AbbotsfordPA/statuses/436175215064666112"/>
    <s v="{&quot;symbols&quot;:[],&quot;urls&quot;:[{&quot;expanded_url&quot;:&quot;http://www.oecd.org/edu/school/programmeforinternationalstudentassessmentpisa/pisa-letsreadthemastorytheparentfactorineducation.htm&quot;,&quot;indices&quot;:[92,114],&quot;display_url&quot;:&quot;oecd.org/edu/school/pro\u2026&quot;,&quot;url&quot;:&quot;http://t.co/l563D3ZKIP&quot;}],&quot;hashtags&quot;:[{&quot;text&quot;:&quot;bced&quot;,&quot;indices&quot;:[115,120]},{&quot;text&quot;:&quot;OERS14&quot;,&quot;indices&quot;:[121,128]},{&quot;text&quot;:&quot;bcparents&quot;,&quot;indices&quot;:[129,139]}],&quot;user_mentions&quot;:[{&quot;id&quot;:317175652,&quot;name&quot;:&quot;Alisa Acosta&quot;,&quot;indices&quot;:[4,17],&quot;screen_name&quot;:&quot;OhMissAcosta&quot;,&quot;id_str&quot;:&quot;317175652&quot;}]}"/>
    <s v="Thx"/>
    <e v="#VALUE!"/>
    <s v="Thx @OhMissAcosta for PISA Report -"/>
    <n v="1"/>
    <x v="146"/>
  </r>
  <r>
    <n v="535"/>
    <s v="436182949630074880"/>
    <s v="CarolCampbell4"/>
    <x v="184"/>
    <s v="Wed Feb 19 16:58:13 +0000 2014"/>
    <d v="2014-02-19T16:58:13"/>
    <m/>
    <s v="en"/>
    <n v="129585627"/>
    <s v="ShastaCH"/>
    <n v="300645437"/>
    <s v="436172239822544897"/>
    <s v="&lt;a href=&quot;http://twitter.com/#!/download/ipad&quot; rel=&quot;nofollow&quot;&gt;Twitter for iPad&lt;/a&gt;"/>
    <s v="http://pbs.twimg.com/profile_images/3691905443/d17541206d2df83dd49f40e17076abbc_normal.jpeg"/>
    <n v="744"/>
    <n v="317"/>
    <n v="-18000"/>
    <s v="http://twitter.com/CarolCampbell4/statuses/436182949630074880"/>
    <s v="{&quot;symbols&quot;:[],&quot;urls&quot;:[],&quot;hashtags&quot;:[{&quot;text&quot;:&quot;oers14&quot;,&quot;indices&quot;:[113,120]}],&quot;media&quot;:[{&quot;sizes&quot;:{&quot;small&quot;:{&quot;w&quot;:340,&quot;resize&quot;:&quot;fit&quot;,&quot;h&quot;:255},&quot;thumb&quot;:{&quot;w&quot;:150,&quot;resize&quot;:&quot;crop&quot;,&quot;h&quot;:150},&quot;large&quot;:{&quot;w&quot;:1024,&quot;resize&quot;:&quot;fit&quot;,&quot;h&quot;:768},&quot;medium&quot;:{&quot;w&quot;:600,&quot;resize&quot;:&quot;fit&quot;,&quot;h&quot;:450}},&quot;media_url&quot;:&quot;http://pbs.twimg.com/media/Bg2YV0wCEAARagK.jpg&quot;,&quot;type&quot;:&quot;photo&quot;,&quot;display_url&quot;:&quot;pic.twitter.com/6B6Laheycb&quot;,&quot;url&quot;:&quot;http://t.co/6B6Laheycb&quot;,&quot;id&quot;:436172239629586432,&quot;media_url_https&quot;:&quot;https://pbs.twimg.com/media/Bg2YV0wCEAARagK.jpg&quot;,&quot;expanded_url&quot;:&quot;http://twitter.com/ShastaCH/status/436172239822544897/photo/1&quot;,&quot;source_status_id_str&quot;:&quot;436172239822544897&quot;,&quot;indices&quot;:[121,143],&quot;source_status_id&quot;:436172239822544897,&quot;id_str&quot;:&quot;436172239629586432&quot;}],&quot;user_mentions&quot;:[{&quot;id&quot;:129585627,&quot;name&quot;:&quot;Shasta Carr-Harris&quot;,&quot;indices&quot;:[24,33],&quot;screen_name&quot;:&quot;ShastaCH&quot;,&quot;id_str&quot;:&quot;129585627&quot;},{&quot;id&quot;:1020257364,&quot;name&quot;:&quot;KNAER-RECRAE&quot;,&quot;indices&quot;:[35,48],&quot;screen_name&quot;:&quot;KNAER_RECRAE&quot;,&quot;id_str&quot;:&quot;1020257364&quot;}]}"/>
    <s v="Vie"/>
    <e v="#VALUE!"/>
    <s v="Views on next steps? RT @ShastaCH: "/>
    <n v="1"/>
    <x v="147"/>
  </r>
  <r>
    <n v="3"/>
    <s v="435253821090979840"/>
    <s v="KNAER_RECRAE"/>
    <x v="185"/>
    <s v="Mon Feb 17 03:26:12 +0000 2014"/>
    <d v="2014-02-17T03:26:12"/>
    <m/>
    <s v="en"/>
    <m/>
    <m/>
    <n v="1020257364"/>
    <m/>
    <s v="web"/>
    <s v="http://pbs.twimg.com/profile_images/2991816416/bfc82e11ecb1ae7933cf18dab2e03eb9_normal.png"/>
    <n v="193"/>
    <n v="247"/>
    <n v="-18000"/>
    <s v="http://twitter.com/KNAER_RECRAE/statuses/435253821090979840"/>
    <s v="{&quot;symbols&quot;:[],&quot;urls&quot;:[{&quot;expanded_url&quot;:&quot;http://bit.ly/M5mKeG&quot;,&quot;indices&quot;:[31,53],&quot;display_url&quot;:&quot;bit.ly/M5mKeG&quot;,&quot;url&quot;:&quot;http://t.co/CWIf7knjFu&quot;}],&quot;hashtags&quot;:[{&quot;text&quot;:&quot;OERS14&quot;,&quot;indices&quot;:[12,19]}],&quot;user_mentions&quot;:[{&quot;id&quot;:120129298,&quot;name&quot;:&quot;OISE News&quot;,&quot;indices&quot;:[111,120],&quot;screen_name&quot;:&quot;OISENews&quot;,&quot;id_str&quot;:&quot;120129298&quot;},{&quot;id&quot;:68163264,&quot;name&quot;:&quot;Western - Fac of Ed&quot;,&quot;indices&quot;:[121,133],&quot;screen_name&quot;:&quot;westernuEdu&quot;,&quot;id_str&quot;:&quot;68163264&quot;}]}"/>
    <s v="We'"/>
    <e v="#VALUE!"/>
    <s v="We'll be at #OERS14 this week! http"/>
    <n v="1"/>
    <x v="148"/>
  </r>
  <r>
    <n v="134"/>
    <s v="436130032075808768"/>
    <s v="KNAER_RECRAE"/>
    <x v="186"/>
    <s v="Wed Feb 19 13:27:57 +0000 2014"/>
    <d v="2014-02-19T13:27:57"/>
    <m/>
    <s v="en"/>
    <m/>
    <m/>
    <n v="1020257364"/>
    <m/>
    <s v="&lt;a href=&quot;http://twitter.com/download/android&quot; rel=&quot;nofollow&quot;&gt;Twitter for Android&lt;/a&gt;"/>
    <s v="http://pbs.twimg.com/profile_images/2991816416/bfc82e11ecb1ae7933cf18dab2e03eb9_normal.png"/>
    <n v="198"/>
    <n v="247"/>
    <n v="-18000"/>
    <s v="http://twitter.com/KNAER_RECRAE/statuses/436130032075808768"/>
    <s v="{&quot;symbols&quot;:[],&quot;urls&quot;:[],&quot;hashtags&quot;:[{&quot;text&quot;:&quot;OERS14&quot;,&quot;indices&quot;:[20,27]}],&quot;media&quot;:[{&quot;sizes&quot;:{&quot;thumb&quot;:{&quot;w&quot;:150,&quot;resize&quot;:&quot;crop&quot;,&quot;h&quot;:150},&quot;small&quot;:{&quot;w&quot;:340,&quot;resize&quot;:&quot;fit&quot;,&quot;h&quot;:276},&quot;medium&quot;:{&quot;w&quot;:599,&quot;resize&quot;:&quot;fit&quot;,&quot;h&quot;:488},&quot;large&quot;:{&quot;w&quot;:1024,&quot;resize&quot;:&quot;fit&quot;,&quot;h&quot;:833}},&quot;id&quot;:436130031916417024,&quot;media_url_https&quot;:&quot;https://pbs.twimg.com/media/Bg1x9AxCAAArJJD.jpg&quot;,&quot;media_url&quot;:&quot;http://pbs.twimg.com/media/Bg1x9AxCAAArJJD.jpg&quot;,&quot;expanded_url&quot;:&quot;http://twitter.com/KNAER_RECRAE/status/436130032075808768/photo/1&quot;,&quot;indices&quot;:[58,80],&quot;id_str&quot;:&quot;436130031916417024&quot;,&quot;type&quot;:&quot;photo&quot;,&quot;display_url&quot;:&quot;pic.twitter.com/MMK3D8JhNK&quot;,&quot;url&quot;:&quot;http://t.co/MMK3D8JhNK&quot;}],&quot;user_mentions&quot;:[]}"/>
    <s v="We'"/>
    <e v="#VALUE!"/>
    <s v="We're all set up at #OERS14! Come v"/>
    <n v="1"/>
    <x v="123"/>
  </r>
  <r>
    <n v="502"/>
    <s v="436177361617178624"/>
    <s v="COPAONLINE"/>
    <x v="187"/>
    <s v="Wed Feb 19 16:36:01 +0000 2014"/>
    <d v="2014-02-19T16:36:01"/>
    <m/>
    <s v="en"/>
    <m/>
    <m/>
    <n v="979103881"/>
    <m/>
    <s v="web"/>
    <s v="http://pbs.twimg.com/profile_images/413402558657343488/iN2ymzix_normal.png"/>
    <n v="214"/>
    <n v="320"/>
    <m/>
    <s v="http://twitter.com/COPAONLINE/statuses/436177361617178624"/>
    <s v="{&quot;symbols&quot;:[],&quot;urls&quot;:[],&quot;hashtags&quot;:[{&quot;text&quot;:&quot;OERS14&quot;,&quot;indices&quot;:[30,37]}],&quot;media&quot;:[{&quot;sizes&quot;:{&quot;thumb&quot;:{&quot;w&quot;:150,&quot;resize&quot;:&quot;crop&quot;,&quot;h&quot;:150},&quot;small&quot;:{&quot;w&quot;:340,&quot;resize&quot;:&quot;fit&quot;,&quot;h&quot;:254},&quot;medium&quot;:{&quot;w&quot;:600,&quot;resize&quot;:&quot;fit&quot;,&quot;h&quot;:448},&quot;large&quot;:{&quot;w&quot;:1024,&quot;resize&quot;:&quot;fit&quot;,&quot;h&quot;:765}},&quot;id&quot;:436177361621372928,&quot;media_url_https&quot;:&quot;https://pbs.twimg.com/media/Bg2c_9qCUAA7xj3.jpg&quot;,&quot;media_url&quot;:&quot;http://pbs.twimg.com/media/Bg2c_9qCUAA7xj3.jpg&quot;,&quot;expanded_url&quot;:&quot;http://twitter.com/COPAONLINE/status/436177361617178624/photo/1&quot;,&quot;indices&quot;:[122,144],&quot;id_str&quot;:&quot;436177361621372928&quot;,&quot;type&quot;:&quot;photo&quot;,&quot;display_url&quot;:&quot;pic.twitter.com/WgAw8QfNEB&quot;,&quot;url&quot;:&quot;http://t.co/WgAw8QfNEB&quot;}],&quot;user_mentions&quot;:[]}"/>
    <s v="We'"/>
    <e v="#VALUE!"/>
    <s v="We're sharing our COW video @ #OERS"/>
    <n v="1"/>
    <x v="149"/>
  </r>
  <r>
    <n v="23"/>
    <s v="435785640987602944"/>
    <s v="CarolCampbell4"/>
    <x v="188"/>
    <s v="Tue Feb 18 14:39:27 +0000 2014"/>
    <d v="2014-02-18T14:39:27"/>
    <m/>
    <s v="en"/>
    <n v="30002337"/>
    <s v="ResearchChat"/>
    <n v="300645437"/>
    <s v="435781183944024064"/>
    <s v="&lt;a href=&quot;http://twitter.com/#!/download/ipad&quot; rel=&quot;nofollow&quot;&gt;Twitter for iPad&lt;/a&gt;"/>
    <s v="http://pbs.twimg.com/profile_images/3691905443/d17541206d2df83dd49f40e17076abbc_normal.jpeg"/>
    <n v="737"/>
    <n v="316"/>
    <n v="-18000"/>
    <s v="http://twitter.com/CarolCampbell4/statuses/435785640987602944"/>
    <s v="{&quot;symbols&quot;:[],&quot;urls&quot;:[{&quot;expanded_url&quot;:&quot;http://ow.ly/tK2FR&quot;,&quot;indices&quot;:[101,123],&quot;display_url&quot;:&quot;ow.ly/tK2FR&quot;,&quot;url&quot;:&quot;http://t.co/RjOHfnFiof&quot;}],&quot;hashtags&quot;:[{&quot;text&quot;:&quot;OERS14&quot;,&quot;indices&quot;:[71,78]}],&quot;user_mentions&quot;:[{&quot;id&quot;:30002337,&quot;name&quot;:&quot;Chris Conley&quot;,&quot;indices&quot;:[37,50],&quot;screen_name&quot;:&quot;ResearchChat&quot;,&quot;id_str&quot;:&quot;30002337&quot;},{&quot;id&quot;:120129298,&quot;name&quot;:&quot;OISE News&quot;,&quot;indices&quot;:[124,133],&quot;screen_name&quot;:&quot;OISENews&quot;,&quot;id_str&quot;:&quot;120129298&quot;}]}"/>
    <s v="Wil"/>
    <e v="#VALUE!"/>
    <s v="Will be following the Twitterati! R"/>
    <n v="1"/>
    <x v="150"/>
  </r>
  <r>
    <n v="268"/>
    <m/>
    <m/>
    <x v="189"/>
    <m/>
    <m/>
    <m/>
    <m/>
    <m/>
    <m/>
    <m/>
    <m/>
    <m/>
    <m/>
    <m/>
    <m/>
    <m/>
    <m/>
    <m/>
    <s v=""/>
    <e v="#VALUE!"/>
    <s v=""/>
    <e v="#VALUE!"/>
    <x v="151"/>
  </r>
  <r>
    <n v="267"/>
    <m/>
    <m/>
    <x v="189"/>
    <m/>
    <m/>
    <m/>
    <m/>
    <m/>
    <m/>
    <m/>
    <m/>
    <m/>
    <m/>
    <m/>
    <m/>
    <m/>
    <m/>
    <m/>
    <s v=""/>
    <e v="#VALUE!"/>
    <s v=""/>
    <e v="#VALUE!"/>
    <x v="151"/>
  </r>
  <r>
    <n v="266"/>
    <m/>
    <m/>
    <x v="189"/>
    <m/>
    <m/>
    <m/>
    <m/>
    <m/>
    <m/>
    <m/>
    <m/>
    <m/>
    <m/>
    <m/>
    <m/>
    <m/>
    <m/>
    <m/>
    <s v=""/>
    <e v="#VALUE!"/>
    <s v=""/>
    <e v="#VALUE!"/>
    <x v="151"/>
  </r>
  <r>
    <n v="265"/>
    <m/>
    <m/>
    <x v="189"/>
    <m/>
    <m/>
    <m/>
    <m/>
    <m/>
    <m/>
    <m/>
    <m/>
    <m/>
    <m/>
    <m/>
    <m/>
    <m/>
    <m/>
    <m/>
    <s v=""/>
    <e v="#VALUE!"/>
    <s v=""/>
    <e v="#VALUE!"/>
    <x v="151"/>
  </r>
  <r>
    <n v="264"/>
    <m/>
    <m/>
    <x v="189"/>
    <m/>
    <m/>
    <m/>
    <m/>
    <m/>
    <m/>
    <m/>
    <m/>
    <m/>
    <m/>
    <m/>
    <m/>
    <m/>
    <m/>
    <m/>
    <s v=""/>
    <e v="#VALUE!"/>
    <s v=""/>
    <e v="#VALUE!"/>
    <x v="151"/>
  </r>
  <r>
    <n v="263"/>
    <m/>
    <m/>
    <x v="189"/>
    <m/>
    <m/>
    <m/>
    <m/>
    <m/>
    <m/>
    <m/>
    <m/>
    <m/>
    <m/>
    <m/>
    <m/>
    <m/>
    <m/>
    <m/>
    <s v=""/>
    <e v="#VALUE!"/>
    <s v=""/>
    <e v="#VALUE!"/>
    <x v="151"/>
  </r>
  <r>
    <n v="262"/>
    <m/>
    <m/>
    <x v="189"/>
    <m/>
    <m/>
    <m/>
    <m/>
    <m/>
    <m/>
    <m/>
    <m/>
    <m/>
    <m/>
    <m/>
    <m/>
    <m/>
    <m/>
    <m/>
    <s v=""/>
    <e v="#VALUE!"/>
    <s v=""/>
    <e v="#VALUE!"/>
    <x v="151"/>
  </r>
  <r>
    <n v="261"/>
    <m/>
    <m/>
    <x v="189"/>
    <m/>
    <m/>
    <m/>
    <m/>
    <m/>
    <m/>
    <m/>
    <m/>
    <m/>
    <m/>
    <m/>
    <m/>
    <m/>
    <m/>
    <m/>
    <s v=""/>
    <e v="#VALUE!"/>
    <s v=""/>
    <e v="#VALUE!"/>
    <x v="151"/>
  </r>
  <r>
    <n v="260"/>
    <m/>
    <m/>
    <x v="189"/>
    <m/>
    <m/>
    <m/>
    <m/>
    <m/>
    <m/>
    <m/>
    <m/>
    <m/>
    <m/>
    <m/>
    <m/>
    <m/>
    <m/>
    <m/>
    <s v=""/>
    <e v="#VALUE!"/>
    <s v=""/>
    <e v="#VALUE!"/>
    <x v="151"/>
  </r>
  <r>
    <n v="259"/>
    <m/>
    <m/>
    <x v="189"/>
    <m/>
    <m/>
    <m/>
    <m/>
    <m/>
    <m/>
    <m/>
    <m/>
    <m/>
    <m/>
    <m/>
    <m/>
    <m/>
    <m/>
    <m/>
    <s v=""/>
    <e v="#VALUE!"/>
    <s v=""/>
    <e v="#VALUE!"/>
    <x v="151"/>
  </r>
  <r>
    <n v="258"/>
    <m/>
    <m/>
    <x v="189"/>
    <m/>
    <m/>
    <m/>
    <m/>
    <m/>
    <m/>
    <m/>
    <m/>
    <m/>
    <m/>
    <m/>
    <m/>
    <m/>
    <m/>
    <m/>
    <s v=""/>
    <e v="#VALUE!"/>
    <s v=""/>
    <e v="#VALUE!"/>
    <x v="151"/>
  </r>
  <r>
    <n v="257"/>
    <m/>
    <m/>
    <x v="189"/>
    <m/>
    <m/>
    <m/>
    <m/>
    <m/>
    <m/>
    <m/>
    <m/>
    <m/>
    <m/>
    <m/>
    <m/>
    <m/>
    <m/>
    <m/>
    <s v=""/>
    <e v="#VALUE!"/>
    <s v=""/>
    <e v="#VALUE!"/>
    <x v="151"/>
  </r>
  <r>
    <n v="256"/>
    <m/>
    <m/>
    <x v="189"/>
    <m/>
    <m/>
    <m/>
    <m/>
    <m/>
    <m/>
    <m/>
    <m/>
    <m/>
    <m/>
    <m/>
    <m/>
    <m/>
    <m/>
    <m/>
    <s v=""/>
    <e v="#VALUE!"/>
    <s v=""/>
    <e v="#VALUE!"/>
    <x v="151"/>
  </r>
  <r>
    <n v="255"/>
    <m/>
    <m/>
    <x v="189"/>
    <m/>
    <m/>
    <m/>
    <m/>
    <m/>
    <m/>
    <m/>
    <m/>
    <m/>
    <m/>
    <m/>
    <m/>
    <m/>
    <m/>
    <m/>
    <s v=""/>
    <e v="#VALUE!"/>
    <s v=""/>
    <e v="#VALUE!"/>
    <x v="151"/>
  </r>
  <r>
    <n v="254"/>
    <m/>
    <m/>
    <x v="189"/>
    <m/>
    <m/>
    <m/>
    <m/>
    <m/>
    <m/>
    <m/>
    <m/>
    <m/>
    <m/>
    <m/>
    <m/>
    <m/>
    <m/>
    <m/>
    <s v=""/>
    <e v="#VALUE!"/>
    <s v=""/>
    <e v="#VALUE!"/>
    <x v="151"/>
  </r>
  <r>
    <n v="253"/>
    <m/>
    <m/>
    <x v="189"/>
    <m/>
    <m/>
    <m/>
    <m/>
    <m/>
    <m/>
    <m/>
    <m/>
    <m/>
    <m/>
    <m/>
    <m/>
    <m/>
    <m/>
    <m/>
    <s v=""/>
    <e v="#VALUE!"/>
    <s v=""/>
    <e v="#VALUE!"/>
    <x v="151"/>
  </r>
  <r>
    <n v="252"/>
    <m/>
    <m/>
    <x v="189"/>
    <m/>
    <m/>
    <m/>
    <m/>
    <m/>
    <m/>
    <m/>
    <m/>
    <m/>
    <m/>
    <m/>
    <m/>
    <m/>
    <m/>
    <m/>
    <s v=""/>
    <e v="#VALUE!"/>
    <s v=""/>
    <e v="#VALUE!"/>
    <x v="151"/>
  </r>
  <r>
    <n v="251"/>
    <m/>
    <m/>
    <x v="189"/>
    <m/>
    <m/>
    <m/>
    <m/>
    <m/>
    <m/>
    <m/>
    <m/>
    <m/>
    <m/>
    <m/>
    <m/>
    <m/>
    <m/>
    <m/>
    <s v=""/>
    <e v="#VALUE!"/>
    <s v=""/>
    <e v="#VALUE!"/>
    <x v="151"/>
  </r>
  <r>
    <n v="250"/>
    <m/>
    <m/>
    <x v="189"/>
    <m/>
    <m/>
    <m/>
    <m/>
    <m/>
    <m/>
    <m/>
    <m/>
    <m/>
    <m/>
    <m/>
    <m/>
    <m/>
    <m/>
    <m/>
    <s v=""/>
    <e v="#VALUE!"/>
    <s v=""/>
    <e v="#VALUE!"/>
    <x v="151"/>
  </r>
  <r>
    <n v="249"/>
    <m/>
    <m/>
    <x v="189"/>
    <m/>
    <m/>
    <m/>
    <m/>
    <m/>
    <m/>
    <m/>
    <m/>
    <m/>
    <m/>
    <m/>
    <m/>
    <m/>
    <m/>
    <m/>
    <s v=""/>
    <e v="#VALUE!"/>
    <s v=""/>
    <e v="#VALUE!"/>
    <x v="151"/>
  </r>
  <r>
    <n v="248"/>
    <m/>
    <m/>
    <x v="189"/>
    <m/>
    <m/>
    <m/>
    <m/>
    <m/>
    <m/>
    <m/>
    <m/>
    <m/>
    <m/>
    <m/>
    <m/>
    <m/>
    <m/>
    <m/>
    <s v=""/>
    <e v="#VALUE!"/>
    <s v=""/>
    <e v="#VALUE!"/>
    <x v="151"/>
  </r>
  <r>
    <n v="247"/>
    <m/>
    <m/>
    <x v="189"/>
    <m/>
    <m/>
    <m/>
    <m/>
    <m/>
    <m/>
    <m/>
    <m/>
    <m/>
    <m/>
    <m/>
    <m/>
    <m/>
    <m/>
    <m/>
    <s v=""/>
    <e v="#VALUE!"/>
    <s v=""/>
    <e v="#VALUE!"/>
    <x v="151"/>
  </r>
  <r>
    <n v="246"/>
    <m/>
    <m/>
    <x v="189"/>
    <m/>
    <m/>
    <m/>
    <m/>
    <m/>
    <m/>
    <m/>
    <m/>
    <m/>
    <m/>
    <m/>
    <m/>
    <m/>
    <m/>
    <m/>
    <s v=""/>
    <e v="#VALUE!"/>
    <s v=""/>
    <e v="#VALUE!"/>
    <x v="151"/>
  </r>
  <r>
    <n v="245"/>
    <m/>
    <m/>
    <x v="189"/>
    <m/>
    <m/>
    <m/>
    <m/>
    <m/>
    <m/>
    <m/>
    <m/>
    <m/>
    <m/>
    <m/>
    <m/>
    <m/>
    <m/>
    <m/>
    <s v=""/>
    <e v="#VALUE!"/>
    <s v=""/>
    <e v="#VALUE!"/>
    <x v="151"/>
  </r>
  <r>
    <n v="244"/>
    <m/>
    <m/>
    <x v="189"/>
    <m/>
    <m/>
    <m/>
    <m/>
    <m/>
    <m/>
    <m/>
    <m/>
    <m/>
    <m/>
    <m/>
    <m/>
    <m/>
    <m/>
    <m/>
    <s v=""/>
    <e v="#VALUE!"/>
    <s v=""/>
    <e v="#VALUE!"/>
    <x v="151"/>
  </r>
  <r>
    <n v="243"/>
    <m/>
    <m/>
    <x v="189"/>
    <m/>
    <m/>
    <m/>
    <m/>
    <m/>
    <m/>
    <m/>
    <m/>
    <m/>
    <m/>
    <m/>
    <m/>
    <m/>
    <m/>
    <m/>
    <s v=""/>
    <e v="#VALUE!"/>
    <s v=""/>
    <e v="#VALUE!"/>
    <x v="151"/>
  </r>
  <r>
    <n v="242"/>
    <m/>
    <m/>
    <x v="189"/>
    <m/>
    <m/>
    <m/>
    <m/>
    <m/>
    <m/>
    <m/>
    <m/>
    <m/>
    <m/>
    <m/>
    <m/>
    <m/>
    <m/>
    <m/>
    <s v=""/>
    <e v="#VALUE!"/>
    <s v=""/>
    <e v="#VALUE!"/>
    <x v="151"/>
  </r>
  <r>
    <n v="241"/>
    <m/>
    <m/>
    <x v="189"/>
    <m/>
    <m/>
    <m/>
    <m/>
    <m/>
    <m/>
    <m/>
    <m/>
    <m/>
    <m/>
    <m/>
    <m/>
    <m/>
    <m/>
    <m/>
    <s v=""/>
    <e v="#VALUE!"/>
    <s v=""/>
    <e v="#VALUE!"/>
    <x v="151"/>
  </r>
  <r>
    <n v="240"/>
    <m/>
    <m/>
    <x v="189"/>
    <m/>
    <m/>
    <m/>
    <m/>
    <m/>
    <m/>
    <m/>
    <m/>
    <m/>
    <m/>
    <m/>
    <m/>
    <m/>
    <m/>
    <m/>
    <s v=""/>
    <e v="#VALUE!"/>
    <s v=""/>
    <e v="#VALUE!"/>
    <x v="151"/>
  </r>
  <r>
    <n v="239"/>
    <m/>
    <m/>
    <x v="189"/>
    <m/>
    <m/>
    <m/>
    <m/>
    <m/>
    <m/>
    <m/>
    <m/>
    <m/>
    <m/>
    <m/>
    <m/>
    <m/>
    <m/>
    <m/>
    <s v=""/>
    <e v="#VALUE!"/>
    <s v=""/>
    <e v="#VALUE!"/>
    <x v="151"/>
  </r>
  <r>
    <n v="238"/>
    <m/>
    <m/>
    <x v="189"/>
    <m/>
    <m/>
    <m/>
    <m/>
    <m/>
    <m/>
    <m/>
    <m/>
    <m/>
    <m/>
    <m/>
    <m/>
    <m/>
    <m/>
    <m/>
    <s v=""/>
    <e v="#VALUE!"/>
    <s v=""/>
    <e v="#VALUE!"/>
    <x v="151"/>
  </r>
  <r>
    <n v="237"/>
    <m/>
    <m/>
    <x v="189"/>
    <m/>
    <m/>
    <m/>
    <m/>
    <m/>
    <m/>
    <m/>
    <m/>
    <m/>
    <m/>
    <m/>
    <m/>
    <m/>
    <m/>
    <m/>
    <s v=""/>
    <e v="#VALUE!"/>
    <s v=""/>
    <e v="#VALUE!"/>
    <x v="151"/>
  </r>
  <r>
    <n v="236"/>
    <m/>
    <m/>
    <x v="189"/>
    <m/>
    <m/>
    <m/>
    <m/>
    <m/>
    <m/>
    <m/>
    <m/>
    <m/>
    <m/>
    <m/>
    <m/>
    <m/>
    <m/>
    <m/>
    <s v=""/>
    <e v="#VALUE!"/>
    <s v=""/>
    <e v="#VALUE!"/>
    <x v="151"/>
  </r>
  <r>
    <n v="235"/>
    <m/>
    <m/>
    <x v="189"/>
    <m/>
    <m/>
    <m/>
    <m/>
    <m/>
    <m/>
    <m/>
    <m/>
    <m/>
    <m/>
    <m/>
    <m/>
    <m/>
    <m/>
    <m/>
    <s v=""/>
    <e v="#VALUE!"/>
    <s v=""/>
    <e v="#VALUE!"/>
    <x v="151"/>
  </r>
  <r>
    <n v="234"/>
    <m/>
    <m/>
    <x v="189"/>
    <m/>
    <m/>
    <m/>
    <m/>
    <m/>
    <m/>
    <m/>
    <m/>
    <m/>
    <m/>
    <m/>
    <m/>
    <m/>
    <m/>
    <m/>
    <s v=""/>
    <e v="#VALUE!"/>
    <s v=""/>
    <e v="#VALUE!"/>
    <x v="151"/>
  </r>
  <r>
    <n v="233"/>
    <m/>
    <m/>
    <x v="189"/>
    <m/>
    <m/>
    <m/>
    <m/>
    <m/>
    <m/>
    <m/>
    <m/>
    <m/>
    <m/>
    <m/>
    <m/>
    <m/>
    <m/>
    <m/>
    <s v=""/>
    <e v="#VALUE!"/>
    <s v=""/>
    <e v="#VALUE!"/>
    <x v="151"/>
  </r>
  <r>
    <n v="232"/>
    <m/>
    <m/>
    <x v="189"/>
    <m/>
    <m/>
    <m/>
    <m/>
    <m/>
    <m/>
    <m/>
    <m/>
    <m/>
    <m/>
    <m/>
    <m/>
    <m/>
    <m/>
    <m/>
    <s v=""/>
    <e v="#VALUE!"/>
    <s v=""/>
    <e v="#VALUE!"/>
    <x v="151"/>
  </r>
  <r>
    <n v="231"/>
    <m/>
    <m/>
    <x v="189"/>
    <m/>
    <m/>
    <m/>
    <m/>
    <m/>
    <m/>
    <m/>
    <m/>
    <m/>
    <m/>
    <m/>
    <m/>
    <m/>
    <m/>
    <m/>
    <s v=""/>
    <e v="#VALUE!"/>
    <s v=""/>
    <e v="#VALUE!"/>
    <x v="151"/>
  </r>
  <r>
    <n v="1226"/>
    <s v="436562406659997697"/>
    <s v="elin_gwyn"/>
    <x v="190"/>
    <s v="Thu Feb 20 18:06:03 +0000 2014"/>
    <d v="2014-02-20T18:06:03"/>
    <m/>
    <s v="en"/>
    <m/>
    <m/>
    <n v="55719647"/>
    <m/>
    <s v="&lt;a href=&quot;http://blackberry.com/twitter&quot; rel=&quot;nofollow&quot;&gt;Twitter for BlackBerry®&lt;/a&gt;"/>
    <s v="http://pbs.twimg.com/profile_images/2179214932/Elin_Gwyn_normal.jpg"/>
    <n v="96"/>
    <n v="204"/>
    <n v="-18000"/>
    <s v="http://twitter.com/elin_gwyn/statuses/436562406659997697"/>
    <s v="{&quot;symbols&quot;:[],&quot;urls&quot;:[],&quot;hashtags&quot;:[{&quot;text&quot;:&quot;oers14&quot;,&quot;indices&quot;:[80,87]}],&quot;user_mentions&quot;:[{&quot;id&quot;:300645437,&quot;name&quot;:&quot;Carol Campbell&quot;,&quot;indices&quot;:[1,16],&quot;screen_name&quot;:&quot;CarolCampbell4&quot;,&quot;id_str&quot;:&quot;300645437&quot;}]}"/>
    <s v="&quot;@C"/>
    <e v="#VALUE!"/>
    <s v="&quot;@CarolCampbell4: Important timely "/>
    <e v="#VALUE!"/>
    <x v="151"/>
  </r>
  <r>
    <n v="899"/>
    <s v="436324949503266816"/>
    <s v="_DrDi"/>
    <x v="191"/>
    <s v="Thu Feb 20 02:22:29 +0000 2014"/>
    <d v="2014-02-20T02:22:29"/>
    <m/>
    <s v="en"/>
    <m/>
    <m/>
    <n v="298888460"/>
    <m/>
    <s v="&lt;a href=&quot;http://www.twitter.com&quot; rel=&quot;nofollow&quot;&gt;Twitter for BlackBerry&lt;/a&gt;"/>
    <s v="http://pbs.twimg.com/profile_images/3393181171/73f9dff5a8bd9b34ef0dc66f07b43da6_normal.jpeg"/>
    <n v="91"/>
    <n v="131"/>
    <n v="-18000"/>
    <s v="http://twitter.com/_DrDi/statuses/436324949503266816"/>
    <s v="{&quot;symbols&quot;:[],&quot;urls&quot;:[],&quot;hashtags&quot;:[{&quot;text&quot;:&quot;OERS14&quot;,&quot;indices&quot;:[14,21]}],&quot;user_mentions&quot;:[{&quot;id&quot;:29981187,&quot;name&quot;:&quot;Elizabeth Moyer&quot;,&quot;indices&quot;:[1,12],&quot;screen_name&quot;:&quot;emoyer2009&quot;,&quot;id_str&quot;:&quot;29981187&quot;}]}"/>
    <s v="&quot;@e"/>
    <e v="#VALUE!"/>
    <s v="&quot;@emoyer2009: #OERS14 assessment is"/>
    <e v="#VALUE!"/>
    <x v="151"/>
  </r>
  <r>
    <n v="1310"/>
    <s v="436601471669243905"/>
    <s v="elin_gwyn"/>
    <x v="192"/>
    <s v="Thu Feb 20 20:41:17 +0000 2014"/>
    <d v="2014-02-20T20:41:17"/>
    <m/>
    <s v="en"/>
    <m/>
    <m/>
    <n v="55719647"/>
    <m/>
    <s v="&lt;a href=&quot;http://blackberry.com/twitter&quot; rel=&quot;nofollow&quot;&gt;Twitter for BlackBerry®&lt;/a&gt;"/>
    <s v="http://pbs.twimg.com/profile_images/2179214932/Elin_Gwyn_normal.jpg"/>
    <n v="96"/>
    <n v="204"/>
    <n v="-18000"/>
    <s v="http://twitter.com/elin_gwyn/statuses/436601471669243905"/>
    <s v="{&quot;symbols&quot;:[],&quot;urls&quot;:[],&quot;hashtags&quot;:[{&quot;text&quot;:&quot;OERS14&quot;,&quot;indices&quot;:[16,23]}],&quot;user_mentions&quot;:[{&quot;id&quot;:1020257364,&quot;name&quot;:&quot;KNAER-RECRAE&quot;,&quot;indices&quot;:[1,14],&quot;screen_name&quot;:&quot;KNAER_RECRAE&quot;,&quot;id_str&quot;:&quot;1020257364&quot;}]}"/>
    <s v="&quot;@K"/>
    <e v="#VALUE!"/>
    <s v="&quot;@KNAER_RECRAE: #OERS14  great coup"/>
    <e v="#VALUE!"/>
    <x v="151"/>
  </r>
  <r>
    <n v="807"/>
    <s v="436288980422639616"/>
    <s v="O3atORION"/>
    <x v="193"/>
    <s v="Wed Feb 19 23:59:33 +0000 2014"/>
    <d v="2014-02-19T23:59:33"/>
    <m/>
    <s v="en"/>
    <m/>
    <m/>
    <n v="40576448"/>
    <m/>
    <s v="&lt;a href=&quot;http://blackberry.com/twitter&quot; rel=&quot;nofollow&quot;&gt;Twitter for BlackBerry®&lt;/a&gt;"/>
    <s v="http://pbs.twimg.com/profile_images/2631441533/dd0ebcbc33a90ccdddc419f43d06c8f4_normal.jpeg"/>
    <n v="810"/>
    <n v="1462"/>
    <n v="-18000"/>
    <s v="http://twitter.com/O3atORION/statuses/436288980422639616"/>
    <s v="{&quot;symbols&quot;:[],&quot;urls&quot;:[],&quot;hashtags&quot;:[{&quot;text&quot;:&quot;OERS14&quot;,&quot;indices&quot;:[81,88]}],&quot;user_mentions&quot;:[{&quot;id&quot;:30002337,&quot;name&quot;:&quot;Chris Conley&quot;,&quot;indices&quot;:[1,14],&quot;screen_name&quot;:&quot;ResearchChat&quot;,&quot;id_str&quot;:&quot;30002337&quot;}]}"/>
    <s v="&quot;@R"/>
    <e v="#VALUE!"/>
    <s v="&quot;@ResearchChat: &quot;Blaming the intern"/>
    <e v="#VALUE!"/>
    <x v="151"/>
  </r>
  <r>
    <n v="1288"/>
    <s v="436581209221910528"/>
    <s v="OhMissAcosta"/>
    <x v="194"/>
    <s v="Thu Feb 20 19:20:46 +0000 2014"/>
    <d v="2014-02-20T19:20:46"/>
    <m/>
    <s v="en"/>
    <m/>
    <m/>
    <n v="317175652"/>
    <m/>
    <s v="web"/>
    <s v="http://pbs.twimg.com/profile_images/2288215422/hpsgpfs8m7eeqnaprzjq_normal.jpeg"/>
    <n v="133"/>
    <n v="258"/>
    <n v="-18000"/>
    <s v="http://twitter.com/OhMissAcosta/statuses/436581209221910528"/>
    <s v="{&quot;symbols&quot;:[],&quot;urls&quot;:[],&quot;hashtags&quot;:[{&quot;text&quot;:&quot;OERS14&quot;,&quot;indices&quot;:[118,125]}],&quot;user_mentions&quot;:[]}"/>
    <s v="&quot;[H"/>
    <e v="#VALUE!"/>
    <s v="&quot;[How] does adding the label “evide"/>
    <e v="#VALUE!"/>
    <x v="151"/>
  </r>
  <r>
    <n v="1167"/>
    <s v="436530778596339712"/>
    <s v="BrendaCourey"/>
    <x v="195"/>
    <s v="Thu Feb 20 16:00:22 +0000 2014"/>
    <d v="2014-02-20T16:00:22"/>
    <m/>
    <s v="en"/>
    <m/>
    <m/>
    <n v="14996156"/>
    <m/>
    <s v="&lt;a href=&quot;https://about.twitter.com/products/tweetdeck&quot; rel=&quot;nofollow&quot;&gt;TweetDeck&lt;/a&gt;"/>
    <s v="http://pbs.twimg.com/profile_images/1490028863/Brenda1_normal.jpg"/>
    <n v="207"/>
    <n v="104"/>
    <n v="-18000"/>
    <s v="http://twitter.com/BrendaCourey/statuses/436530778596339712"/>
    <s v="{&quot;symbols&quot;:[],&quot;urls&quot;:[],&quot;hashtags&quot;:[{&quot;text&quot;:&quot;oers14&quot;,&quot;indices&quot;:[77,84]}],&quot;user_mentions&quot;:[]}"/>
    <s v="&quot;21"/>
    <e v="#VALUE!"/>
    <s v="&quot;21st Century learning cannot happe"/>
    <e v="#VALUE!"/>
    <x v="151"/>
  </r>
  <r>
    <n v="1161"/>
    <s v="436528236047396864"/>
    <s v="OhMissAcosta"/>
    <x v="196"/>
    <s v="Thu Feb 20 15:50:16 +0000 2014"/>
    <d v="2014-02-20T15:50:16"/>
    <m/>
    <s v="en"/>
    <m/>
    <m/>
    <n v="317175652"/>
    <m/>
    <s v="web"/>
    <s v="http://pbs.twimg.com/profile_images/2288215422/hpsgpfs8m7eeqnaprzjq_normal.jpeg"/>
    <n v="132"/>
    <n v="256"/>
    <n v="-18000"/>
    <s v="http://twitter.com/OhMissAcosta/statuses/436528236047396864"/>
    <s v="{&quot;symbols&quot;:[],&quot;urls&quot;:[],&quot;hashtags&quot;:[{&quot;text&quot;:&quot;OERS14&quot;,&quot;indices&quot;:[61,68]}],&quot;user_mentions&quot;:[]}"/>
    <s v="&quot;21"/>
    <e v="#VALUE!"/>
    <s v="&quot;21st century skills&quot; ends up becom"/>
    <e v="#VALUE!"/>
    <x v="151"/>
  </r>
  <r>
    <n v="900"/>
    <s v="436325179329753089"/>
    <s v="peachyteachy"/>
    <x v="197"/>
    <s v="Thu Feb 20 02:23:23 +0000 2014"/>
    <d v="2014-02-20T02:23:23"/>
    <m/>
    <s v="en"/>
    <m/>
    <m/>
    <n v="22331267"/>
    <m/>
    <s v="&lt;a href=&quot;http://twitter.com/#!/download/ipad&quot; rel=&quot;nofollow&quot;&gt;Twitter for iPad&lt;/a&gt;"/>
    <s v="http://pbs.twimg.com/profile_images/3587177583/2678f6b5fae4006915a5135991e4def7_normal.png"/>
    <n v="372"/>
    <n v="527"/>
    <n v="-18000"/>
    <s v="http://twitter.com/peachyteachy/statuses/436325179329753089"/>
    <s v="{&quot;symbols&quot;:[],&quot;urls&quot;:[],&quot;hashtags&quot;:[{&quot;text&quot;:&quot;OERS14&quot;,&quot;indices&quot;:[113,120]}],&quot;user_mentions&quot;:[]}"/>
    <s v="&quot;Ar"/>
    <e v="#VALUE!"/>
    <s v="&quot;Are we a culture of grading or a c"/>
    <e v="#VALUE!"/>
    <x v="151"/>
  </r>
  <r>
    <n v="784"/>
    <s v="436286154091294720"/>
    <s v="ResearchChat"/>
    <x v="198"/>
    <s v="Wed Feb 19 23:48:19 +0000 2014"/>
    <d v="2014-02-19T23:48:19"/>
    <m/>
    <s v="en"/>
    <m/>
    <m/>
    <n v="30002337"/>
    <m/>
    <s v="&lt;a href=&quot;http://www.hootsuite.com&quot; rel=&quot;nofollow&quot;&gt;HootSuite&lt;/a&gt;"/>
    <s v="http://pbs.twimg.com/profile_images/146956830/Lighthouse_Lens2_normal.png"/>
    <n v="374"/>
    <n v="169"/>
    <n v="-18000"/>
    <s v="http://twitter.com/ResearchChat/statuses/436286154091294720"/>
    <s v="{&quot;symbols&quot;:[],&quot;urls&quot;:[],&quot;hashtags&quot;:[{&quot;text&quot;:&quot;OERS14&quot;,&quot;indices&quot;:[65,72]}],&quot;user_mentions&quot;:[]}"/>
    <s v="&quot;Bl"/>
    <e v="#VALUE!"/>
    <s v="&quot;Blaming the internet is like blami"/>
    <e v="#VALUE!"/>
    <x v="151"/>
  </r>
  <r>
    <n v="360"/>
    <s v="436152580272422912"/>
    <s v="AlexCWiseman"/>
    <x v="199"/>
    <s v="Wed Feb 19 14:57:33 +0000 2014"/>
    <d v="2014-02-19T14:57:33"/>
    <m/>
    <s v="en"/>
    <m/>
    <m/>
    <n v="881596814"/>
    <m/>
    <s v="&lt;a href=&quot;http://twitter.com/#!/download/ipad&quot; rel=&quot;nofollow&quot;&gt;Twitter for iPad&lt;/a&gt;"/>
    <s v="http://pbs.twimg.com/profile_images/434550711565950976/wMjh3atf_normal.jpeg"/>
    <n v="8"/>
    <n v="47"/>
    <n v="-14400"/>
    <s v="http://twitter.com/AlexCWiseman/statuses/436152580272422912"/>
    <s v="{&quot;symbols&quot;:[],&quot;urls&quot;:[],&quot;hashtags&quot;:[{&quot;text&quot;:&quot;OERS14&quot;,&quot;indices&quot;:[131,138]}],&quot;user_mentions&quot;:[{&quot;id&quot;:376226393,&quot;name&quot;:&quot;Kelli Sirianni&quot;,&quot;indices&quot;:[112,127],&quot;screen_name&quot;:&quot;KLSirianniUofW&quot;,&quot;id_str&quot;:&quot;376226393&quot;}]}"/>
    <s v="&quot;Ed"/>
    <e v="#VALUE!"/>
    <s v="&quot;Education is the most powerful wea"/>
    <e v="#VALUE!"/>
    <x v="151"/>
  </r>
  <r>
    <n v="1004"/>
    <s v="436504616973635584"/>
    <s v="_DrDi"/>
    <x v="200"/>
    <s v="Thu Feb 20 14:16:25 +0000 2014"/>
    <d v="2014-02-20T14:16:25"/>
    <m/>
    <s v="en"/>
    <m/>
    <m/>
    <n v="298888460"/>
    <m/>
    <s v="&lt;a href=&quot;http://www.twitter.com&quot; rel=&quot;nofollow&quot;&gt;Twitter for BlackBerry&lt;/a&gt;"/>
    <s v="http://pbs.twimg.com/profile_images/3393181171/73f9dff5a8bd9b34ef0dc66f07b43da6_normal.jpeg"/>
    <n v="90"/>
    <n v="131"/>
    <n v="-18000"/>
    <s v="http://twitter.com/_DrDi/statuses/436504616973635584"/>
    <s v="{&quot;symbols&quot;:[],&quot;urls&quot;:[],&quot;hashtags&quot;:[{&quot;text&quot;:&quot;OERS14&quot;,&quot;indices&quot;:[46,53]}],&quot;user_mentions&quot;:[]}"/>
    <s v="&quot;Ed"/>
    <e v="#VALUE!"/>
    <s v="&quot;Educational reform is never done&quot; "/>
    <e v="#VALUE!"/>
    <x v="151"/>
  </r>
  <r>
    <n v="1003"/>
    <s v="436504578784514048"/>
    <s v="OhMissAcosta"/>
    <x v="201"/>
    <s v="Thu Feb 20 14:16:16 +0000 2014"/>
    <d v="2014-02-20T14:16:16"/>
    <m/>
    <s v="en"/>
    <m/>
    <m/>
    <n v="317175652"/>
    <m/>
    <s v="web"/>
    <s v="http://pbs.twimg.com/profile_images/2288215422/hpsgpfs8m7eeqnaprzjq_normal.jpeg"/>
    <n v="132"/>
    <n v="256"/>
    <n v="-18000"/>
    <s v="http://twitter.com/OhMissAcosta/statuses/436504578784514048"/>
    <s v="{&quot;symbols&quot;:[],&quot;urls&quot;:[],&quot;hashtags&quot;:[{&quot;text&quot;:&quot;OERS14&quot;,&quot;indices&quot;:[51,58]}],&quot;user_mentions&quot;:[]}"/>
    <s v="&quot;Ed"/>
    <e v="#VALUE!"/>
    <s v="&quot;Educational reform is never finish"/>
    <e v="#VALUE!"/>
    <x v="151"/>
  </r>
  <r>
    <n v="612"/>
    <s v="436217220876623872"/>
    <s v="OhMissAcosta"/>
    <x v="202"/>
    <s v="Wed Feb 19 19:14:24 +0000 2014"/>
    <d v="2014-02-19T19:14:24"/>
    <m/>
    <s v="en"/>
    <m/>
    <m/>
    <n v="317175652"/>
    <m/>
    <s v="web"/>
    <s v="http://pbs.twimg.com/profile_images/2288215422/hpsgpfs8m7eeqnaprzjq_normal.jpeg"/>
    <n v="128"/>
    <n v="253"/>
    <n v="-18000"/>
    <s v="http://twitter.com/OhMissAcosta/statuses/436217220876623872"/>
    <s v="{&quot;symbols&quot;:[],&quot;urls&quot;:[],&quot;hashtags&quot;:[{&quot;text&quot;:&quot;OERS14&quot;,&quot;indices&quot;:[94,101]}],&quot;user_mentions&quot;:[]}"/>
    <s v="&quot;Ef"/>
    <e v="#VALUE!"/>
    <s v="&quot;Effective feedback is not giving k"/>
    <e v="#VALUE!"/>
    <x v="151"/>
  </r>
  <r>
    <n v="426"/>
    <s v="436168673514893312"/>
    <s v="OhMissAcosta"/>
    <x v="203"/>
    <s v="Wed Feb 19 16:01:30 +0000 2014"/>
    <d v="2014-02-19T16:01:30"/>
    <m/>
    <s v="en"/>
    <m/>
    <m/>
    <n v="317175652"/>
    <m/>
    <s v="web"/>
    <s v="http://pbs.twimg.com/profile_images/2288215422/hpsgpfs8m7eeqnaprzjq_normal.jpeg"/>
    <n v="125"/>
    <n v="250"/>
    <n v="-18000"/>
    <s v="http://twitter.com/OhMissAcosta/statuses/436168673514893312"/>
    <s v="{&quot;symbols&quot;:[],&quot;urls&quot;:[],&quot;hashtags&quot;:[{&quot;text&quot;:&quot;OERS14&quot;,&quot;indices&quot;:[86,93]}],&quot;user_mentions&quot;:[]}"/>
    <s v="&quot;Es"/>
    <e v="#VALUE!"/>
    <s v="&quot;Essential task: Measuring well-bei"/>
    <e v="#VALUE!"/>
    <x v="151"/>
  </r>
  <r>
    <n v="622"/>
    <s v="436220629935591425"/>
    <s v="OhMissAcosta"/>
    <x v="204"/>
    <s v="Wed Feb 19 19:27:57 +0000 2014"/>
    <d v="2014-02-19T19:27:57"/>
    <m/>
    <s v="en"/>
    <m/>
    <m/>
    <n v="317175652"/>
    <m/>
    <s v="web"/>
    <s v="http://pbs.twimg.com/profile_images/2288215422/hpsgpfs8m7eeqnaprzjq_normal.jpeg"/>
    <n v="128"/>
    <n v="253"/>
    <n v="-18000"/>
    <s v="http://twitter.com/OhMissAcosta/statuses/436220629935591425"/>
    <s v="{&quot;symbols&quot;:[],&quot;urls&quot;:[],&quot;hashtags&quot;:[{&quot;text&quot;:&quot;OERS14&quot;,&quot;indices&quot;:[37,44]}],&quot;user_mentions&quot;:[]}"/>
    <s v="&quot;Fe"/>
    <e v="#VALUE!"/>
    <s v="&quot;Feedback should not be an autopsy."/>
    <e v="#VALUE!"/>
    <x v="151"/>
  </r>
  <r>
    <n v="353"/>
    <s v="436151586839334912"/>
    <s v="ResearchChat"/>
    <x v="205"/>
    <s v="Wed Feb 19 14:53:36 +0000 2014"/>
    <d v="2014-02-19T14:53:36"/>
    <m/>
    <s v="en"/>
    <m/>
    <m/>
    <n v="30002337"/>
    <m/>
    <s v="&lt;a href=&quot;http://www.hootsuite.com&quot; rel=&quot;nofollow&quot;&gt;HootSuite&lt;/a&gt;"/>
    <s v="http://pbs.twimg.com/profile_images/146956830/Lighthouse_Lens2_normal.png"/>
    <n v="367"/>
    <n v="169"/>
    <n v="-18000"/>
    <s v="http://twitter.com/ResearchChat/statuses/436151586839334912"/>
    <s v="{&quot;symbols&quot;:[],&quot;urls&quot;:[],&quot;hashtags&quot;:[{&quot;text&quot;:&quot;OERS14&quot;,&quot;indices&quot;:[127,134]}],&quot;user_mentions&quot;:[]}"/>
    <s v="&quot;Ho"/>
    <e v="#VALUE!"/>
    <s v="&quot;How consistent is the administrati"/>
    <e v="#VALUE!"/>
    <x v="151"/>
  </r>
  <r>
    <n v="633"/>
    <s v="436222893589270528"/>
    <s v="OhMissAcosta"/>
    <x v="206"/>
    <s v="Wed Feb 19 19:36:57 +0000 2014"/>
    <d v="2014-02-19T19:36:57"/>
    <m/>
    <s v="en"/>
    <m/>
    <m/>
    <n v="317175652"/>
    <m/>
    <s v="web"/>
    <s v="http://pbs.twimg.com/profile_images/2288215422/hpsgpfs8m7eeqnaprzjq_normal.jpeg"/>
    <n v="128"/>
    <n v="253"/>
    <n v="-18000"/>
    <s v="http://twitter.com/OhMissAcosta/statuses/436222893589270528"/>
    <s v="{&quot;symbols&quot;:[],&quot;urls&quot;:[],&quot;hashtags&quot;:[{&quot;text&quot;:&quot;OERS14&quot;,&quot;indices&quot;:[107,114]}],&quot;user_mentions&quot;:[]}"/>
    <s v="&quot;I "/>
    <e v="#VALUE!"/>
    <s v="&quot;I want kids to get BETTER at this,"/>
    <e v="#VALUE!"/>
    <x v="151"/>
  </r>
  <r>
    <n v="1130"/>
    <s v="436520784224591874"/>
    <s v="ResearchChat"/>
    <x v="207"/>
    <s v="Thu Feb 20 15:20:39 +0000 2014"/>
    <d v="2014-02-20T15:20:39"/>
    <m/>
    <s v="en"/>
    <m/>
    <m/>
    <n v="30002337"/>
    <m/>
    <s v="&lt;a href=&quot;http://www.hootsuite.com&quot; rel=&quot;nofollow&quot;&gt;HootSuite&lt;/a&gt;"/>
    <s v="http://pbs.twimg.com/profile_images/146956830/Lighthouse_Lens2_normal.png"/>
    <n v="379"/>
    <n v="173"/>
    <n v="-18000"/>
    <s v="http://twitter.com/ResearchChat/statuses/436520784224591874"/>
    <s v="{&quot;symbols&quot;:[],&quot;urls&quot;:[],&quot;hashtags&quot;:[{&quot;text&quot;:&quot;OERS14&quot;,&quot;indices&quot;:[57,64]}],&quot;user_mentions&quot;:[]}"/>
    <s v="&quot;If"/>
    <e v="#VALUE!"/>
    <s v="&quot;If you give principals more freedo"/>
    <e v="#VALUE!"/>
    <x v="151"/>
  </r>
  <r>
    <n v="495"/>
    <s v="436175644154548225"/>
    <s v="OhMissAcosta"/>
    <x v="208"/>
    <s v="Wed Feb 19 16:29:11 +0000 2014"/>
    <d v="2014-02-19T16:29:11"/>
    <m/>
    <s v="en"/>
    <m/>
    <m/>
    <n v="317175652"/>
    <m/>
    <s v="web"/>
    <s v="http://pbs.twimg.com/profile_images/2288215422/hpsgpfs8m7eeqnaprzjq_normal.jpeg"/>
    <n v="126"/>
    <n v="251"/>
    <n v="-18000"/>
    <s v="http://twitter.com/OhMissAcosta/statuses/436175644154548225"/>
    <s v="{&quot;symbols&quot;:[],&quot;urls&quot;:[],&quot;hashtags&quot;:[{&quot;text&quot;:&quot;OERS14&quot;,&quot;indices&quot;:[118,125]}],&quot;user_mentions&quot;:[]}"/>
    <s v="&quot;It"/>
    <e v="#VALUE!"/>
    <s v="&quot;It ain't what you don't know that "/>
    <e v="#VALUE!"/>
    <x v="151"/>
  </r>
  <r>
    <n v="506"/>
    <s v="436177897842151424"/>
    <s v="OhMissAcosta"/>
    <x v="209"/>
    <s v="Wed Feb 19 16:38:09 +0000 2014"/>
    <d v="2014-02-19T16:38:09"/>
    <m/>
    <s v="en"/>
    <m/>
    <m/>
    <n v="317175652"/>
    <m/>
    <s v="web"/>
    <s v="http://pbs.twimg.com/profile_images/2288215422/hpsgpfs8m7eeqnaprzjq_normal.jpeg"/>
    <n v="126"/>
    <n v="251"/>
    <n v="-18000"/>
    <s v="http://twitter.com/OhMissAcosta/statuses/436177897842151424"/>
    <s v="{&quot;symbols&quot;:[],&quot;urls&quot;:[],&quot;hashtags&quot;:[{&quot;text&quot;:&quot;OERS14&quot;,&quot;indices&quot;:[43,50]}],&quot;user_mentions&quot;:[]}"/>
    <s v="&quot;Qu"/>
    <e v="#VALUE!"/>
    <s v="&quot;Quality evidence takes time.” Cath"/>
    <e v="#VALUE!"/>
    <x v="151"/>
  </r>
  <r>
    <n v="507"/>
    <s v="436178028708630528"/>
    <s v="adrossis"/>
    <x v="210"/>
    <s v="Wed Feb 19 16:38:40 +0000 2014"/>
    <d v="2014-02-19T16:38:40"/>
    <m/>
    <s v="en"/>
    <m/>
    <m/>
    <n v="17095178"/>
    <m/>
    <s v="&lt;a href=&quot;https://about.twitter.com/products/tweetdeck&quot; rel=&quot;nofollow&quot;&gt;TweetDeck&lt;/a&gt;"/>
    <s v="http://pbs.twimg.com/profile_images/378800000573670417/df2d17a095315a2723a8c440dc790591_normal.jpeg"/>
    <n v="299"/>
    <n v="279"/>
    <n v="-18000"/>
    <s v="http://twitter.com/adrossis/statuses/436178028708630528"/>
    <s v="{&quot;symbols&quot;:[],&quot;urls&quot;:[],&quot;hashtags&quot;:[{&quot;text&quot;:&quot;OERS14&quot;,&quot;indices&quot;:[43,50]}],&quot;user_mentions&quot;:[]}"/>
    <s v="&quot;Qu"/>
    <e v="#VALUE!"/>
    <s v="&quot;Quality takes time” - I can’t agre"/>
    <e v="#VALUE!"/>
    <x v="151"/>
  </r>
  <r>
    <n v="1252"/>
    <s v="436567382975193088"/>
    <s v="OhMissAcosta"/>
    <x v="211"/>
    <s v="Thu Feb 20 18:25:49 +0000 2014"/>
    <d v="2014-02-20T18:25:49"/>
    <m/>
    <s v="en"/>
    <m/>
    <m/>
    <n v="317175652"/>
    <m/>
    <s v="web"/>
    <s v="http://pbs.twimg.com/profile_images/2288215422/hpsgpfs8m7eeqnaprzjq_normal.jpeg"/>
    <n v="133"/>
    <n v="258"/>
    <n v="-18000"/>
    <s v="http://twitter.com/OhMissAcosta/statuses/436567382975193088"/>
    <s v="{&quot;symbols&quot;:[],&quot;urls&quot;:[],&quot;hashtags&quot;:[{&quot;text&quot;:&quot;OERS14&quot;,&quot;indices&quot;:[81,88]}],&quot;user_mentions&quot;:[]}"/>
    <s v="&quot;So"/>
    <e v="#VALUE!"/>
    <s v="&quot;Some things we know for a fact, so"/>
    <e v="#VALUE!"/>
    <x v="151"/>
  </r>
  <r>
    <n v="501"/>
    <s v="436177145564381185"/>
    <s v="OhMissAcosta"/>
    <x v="212"/>
    <s v="Wed Feb 19 16:35:09 +0000 2014"/>
    <d v="2014-02-19T16:35:09"/>
    <m/>
    <s v="en"/>
    <m/>
    <m/>
    <n v="317175652"/>
    <m/>
    <s v="web"/>
    <s v="http://pbs.twimg.com/profile_images/2288215422/hpsgpfs8m7eeqnaprzjq_normal.jpeg"/>
    <n v="126"/>
    <n v="251"/>
    <n v="-18000"/>
    <s v="http://twitter.com/OhMissAcosta/statuses/436177145564381185"/>
    <s v="{&quot;symbols&quot;:[],&quot;urls&quot;:[],&quot;hashtags&quot;:[{&quot;text&quot;:&quot;OERS14&quot;,&quot;indices&quot;:[126,133]}],&quot;user_mentions&quot;:[]}"/>
    <s v="&quot;Te"/>
    <e v="#VALUE!"/>
    <s v="&quot;Teachers who read and participate "/>
    <e v="#VALUE!"/>
    <x v="151"/>
  </r>
  <r>
    <n v="1181"/>
    <s v="436539254240325632"/>
    <s v="BrendaCourey"/>
    <x v="213"/>
    <s v="Thu Feb 20 16:34:03 +0000 2014"/>
    <d v="2014-02-20T16:34:03"/>
    <m/>
    <s v="en"/>
    <m/>
    <m/>
    <n v="14996156"/>
    <m/>
    <s v="&lt;a href=&quot;https://about.twitter.com/products/tweetdeck&quot; rel=&quot;nofollow&quot;&gt;TweetDeck&lt;/a&gt;"/>
    <s v="http://pbs.twimg.com/profile_images/1490028863/Brenda1_normal.jpg"/>
    <n v="208"/>
    <n v="104"/>
    <n v="-18000"/>
    <s v="http://twitter.com/BrendaCourey/statuses/436539254240325632"/>
    <s v="{&quot;symbols&quot;:[],&quot;urls&quot;:[],&quot;hashtags&quot;:[{&quot;text&quot;:&quot;oers14&quot;,&quot;indices&quot;:[50,57]}],&quot;user_mentions&quot;:[]}"/>
    <s v="&quot;Th"/>
    <e v="#VALUE!"/>
    <s v="&quot;The kids are already there!&quot;  What"/>
    <e v="#VALUE!"/>
    <x v="151"/>
  </r>
  <r>
    <n v="1041"/>
    <s v="436510063717793792"/>
    <s v="_DrDi"/>
    <x v="214"/>
    <s v="Thu Feb 20 14:38:03 +0000 2014"/>
    <d v="2014-02-20T14:38:03"/>
    <m/>
    <s v="en"/>
    <m/>
    <m/>
    <n v="298888460"/>
    <m/>
    <s v="&lt;a href=&quot;http://www.twitter.com&quot; rel=&quot;nofollow&quot;&gt;Twitter for BlackBerry&lt;/a&gt;"/>
    <s v="http://pbs.twimg.com/profile_images/3393181171/73f9dff5a8bd9b34ef0dc66f07b43da6_normal.jpeg"/>
    <n v="90"/>
    <n v="131"/>
    <n v="-18000"/>
    <s v="http://twitter.com/_DrDi/statuses/436510063717793792"/>
    <s v="{&quot;symbols&quot;:[],&quot;urls&quot;:[],&quot;hashtags&quot;:[{&quot;text&quot;:&quot;OERS14&quot;,&quot;indices&quot;:[42,49]}],&quot;user_mentions&quot;:[]}"/>
    <s v="&quot;Th"/>
    <e v="#VALUE!"/>
    <s v="&quot;There ain't no magic bullet!&quot; Alla"/>
    <e v="#VALUE!"/>
    <x v="151"/>
  </r>
  <r>
    <n v="481"/>
    <s v="436173064804368384"/>
    <s v="OhMissAcosta"/>
    <x v="215"/>
    <s v="Wed Feb 19 16:18:57 +0000 2014"/>
    <d v="2014-02-19T16:18:57"/>
    <m/>
    <s v="en"/>
    <m/>
    <m/>
    <n v="317175652"/>
    <m/>
    <s v="web"/>
    <s v="http://pbs.twimg.com/profile_images/2288215422/hpsgpfs8m7eeqnaprzjq_normal.jpeg"/>
    <n v="125"/>
    <n v="251"/>
    <n v="-18000"/>
    <s v="http://twitter.com/OhMissAcosta/statuses/436173064804368384"/>
    <s v="{&quot;symbols&quot;:[],&quot;urls&quot;:[],&quot;hashtags&quot;:[{&quot;text&quot;:&quot;OERS14&quot;,&quot;indices&quot;:[130,137]}],&quot;user_mentions&quot;:[]}"/>
    <s v="&quot;We"/>
    <e v="#VALUE!"/>
    <s v="&quot;We are good at producing new resea"/>
    <e v="#VALUE!"/>
    <x v="151"/>
  </r>
  <r>
    <n v="1099"/>
    <s v="436516786008121344"/>
    <s v="OhMissAcosta"/>
    <x v="216"/>
    <s v="Thu Feb 20 15:04:46 +0000 2014"/>
    <d v="2014-02-20T15:04:46"/>
    <m/>
    <s v="en"/>
    <m/>
    <m/>
    <n v="317175652"/>
    <m/>
    <s v="web"/>
    <s v="http://pbs.twimg.com/profile_images/2288215422/hpsgpfs8m7eeqnaprzjq_normal.jpeg"/>
    <n v="132"/>
    <n v="256"/>
    <n v="-18000"/>
    <s v="http://twitter.com/OhMissAcosta/statuses/436516786008121344"/>
    <s v="{&quot;symbols&quot;:[],&quot;urls&quot;:[],&quot;hashtags&quot;:[{&quot;text&quot;:&quot;OERS14&quot;,&quot;indices&quot;:[96,103]}],&quot;user_mentions&quot;:[]}"/>
    <s v="&quot;We"/>
    <e v="#VALUE!"/>
    <s v="&quot;We have a ‘politically correct’ cu"/>
    <e v="#VALUE!"/>
    <x v="151"/>
  </r>
  <r>
    <n v="189"/>
    <s v="436137286237831168"/>
    <s v="OhMissAcosta"/>
    <x v="217"/>
    <s v="Wed Feb 19 13:56:46 +0000 2014"/>
    <d v="2014-02-19T13:56:46"/>
    <m/>
    <s v="en"/>
    <m/>
    <m/>
    <n v="317175652"/>
    <m/>
    <s v="web"/>
    <s v="http://pbs.twimg.com/profile_images/2288215422/hpsgpfs8m7eeqnaprzjq_normal.jpeg"/>
    <n v="124"/>
    <n v="250"/>
    <n v="-18000"/>
    <s v="http://twitter.com/OhMissAcosta/statuses/436137286237831168"/>
    <s v="{&quot;symbols&quot;:[],&quot;urls&quot;:[],&quot;hashtags&quot;:[{&quot;text&quot;:&quot;OERS14&quot;,&quot;indices&quot;:[131,138]}],&quot;user_mentions&quot;:[]}"/>
    <s v="&quot;We"/>
    <e v="#VALUE!"/>
    <s v="&quot;We’re good at identifying research"/>
    <e v="#VALUE!"/>
    <x v="151"/>
  </r>
  <r>
    <n v="406"/>
    <s v="436166275488706561"/>
    <s v="OhMissAcosta"/>
    <x v="218"/>
    <s v="Wed Feb 19 15:51:58 +0000 2014"/>
    <d v="2014-02-19T15:51:58"/>
    <m/>
    <s v="en"/>
    <m/>
    <m/>
    <n v="317175652"/>
    <m/>
    <s v="web"/>
    <s v="http://pbs.twimg.com/profile_images/2288215422/hpsgpfs8m7eeqnaprzjq_normal.jpeg"/>
    <n v="125"/>
    <n v="250"/>
    <n v="-18000"/>
    <s v="http://twitter.com/OhMissAcosta/statuses/436166275488706561"/>
    <s v="{&quot;symbols&quot;:[],&quot;urls&quot;:[],&quot;hashtags&quot;:[{&quot;text&quot;:&quot;OERS14&quot;,&quot;indices&quot;:[28,35]}],&quot;user_mentions&quot;:[]}"/>
    <s v="&quot;Wh"/>
    <e v="#VALUE!"/>
    <s v="&quot;Why are we here?&quot; A little #OERS14"/>
    <e v="#VALUE!"/>
    <x v="151"/>
  </r>
  <r>
    <n v="684"/>
    <s v="436246549891256320"/>
    <s v="OhMissAcosta"/>
    <x v="219"/>
    <s v="Wed Feb 19 21:10:57 +0000 2014"/>
    <d v="2014-02-19T21:10:57"/>
    <m/>
    <s v="en"/>
    <m/>
    <m/>
    <n v="317175652"/>
    <m/>
    <s v="web"/>
    <s v="http://pbs.twimg.com/profile_images/2288215422/hpsgpfs8m7eeqnaprzjq_normal.jpeg"/>
    <n v="129"/>
    <n v="253"/>
    <n v="-18000"/>
    <s v="http://twitter.com/OhMissAcosta/statuses/436246549891256320"/>
    <s v="{&quot;symbols&quot;:[],&quot;urls&quot;:[],&quot;hashtags&quot;:[{&quot;text&quot;:&quot;OERS14&quot;,&quot;indices&quot;:[90,97]}],&quot;user_mentions&quot;:[]}"/>
    <s v="&quot;Ye"/>
    <e v="#VALUE!"/>
    <s v="&quot;Yes, it’s all about the teaching a"/>
    <e v="#VALUE!"/>
    <x v="151"/>
  </r>
  <r>
    <n v="1292"/>
    <s v="436582522693382144"/>
    <s v="adrossis"/>
    <x v="220"/>
    <s v="Thu Feb 20 19:25:59 +0000 2014"/>
    <d v="2014-02-20T19:25:59"/>
    <m/>
    <s v="en"/>
    <n v="203543496"/>
    <s v="abbaspeaks"/>
    <n v="17095178"/>
    <s v="436581223511490562"/>
    <s v="&lt;a href=&quot;http://www.hootsuite.com&quot; rel=&quot;nofollow&quot;&gt;HootSuite&lt;/a&gt;"/>
    <s v="http://pbs.twimg.com/profile_images/378800000573670417/df2d17a095315a2723a8c440dc790591_normal.jpeg"/>
    <n v="305"/>
    <n v="415"/>
    <n v="-18000"/>
    <s v="http://twitter.com/adrossis/statuses/436582522693382144"/>
    <s v="{&quot;symbols&quot;:[],&quot;urls&quot;:[],&quot;hashtags&quot;:[{&quot;text&quot;:&quot;GoCanadaGo&quot;,&quot;indices&quot;:[0,11]},{&quot;text&quot;:&quot;oers14&quot;,&quot;indices&quot;:[69,76]}],&quot;user_mentions&quot;:[{&quot;id&quot;:203543496,&quot;name&quot;:&quot;/-\\ l i @bbas&quot;,&quot;indices&quot;:[15,26],&quot;screen_name&quot;:&quot;abbaspeaks&quot;,&quot;id_str&quot;:&quot;203543496&quot;}]}"/>
    <s v="#Go"/>
    <e v="#VALUE!"/>
    <s v="#GoCanadaGo RT @abbaspeaks: Score s"/>
    <e v="#VALUE!"/>
    <x v="151"/>
  </r>
  <r>
    <n v="128"/>
    <s v="436129015036796928"/>
    <s v="HIRGUWO"/>
    <x v="221"/>
    <s v="Wed Feb 19 13:23:54 +0000 2014"/>
    <d v="2014-02-19T13:23:54"/>
    <m/>
    <s v="en"/>
    <m/>
    <m/>
    <n v="2200459346"/>
    <m/>
    <s v="web"/>
    <s v="http://pbs.twimg.com/profile_images/378800000755038855/25d6dbfbcf4b84eefdcf8f7bfb0a46a8_normal.jpeg"/>
    <n v="19"/>
    <n v="100"/>
    <m/>
    <s v="http://twitter.com/HIRGUWO/statuses/436129015036796928"/>
    <s v="{&quot;symbols&quot;:[],&quot;urls&quot;:[],&quot;hashtags&quot;:[{&quot;text&quot;:&quot;HIRGUWO&quot;,&quot;indices&quot;:[0,8]},{&quot;text&quot;:&quot;OERS14&quot;,&quot;indices&quot;:[15,22]},{&quot;text&quot;:&quot;westernedu&quot;,&quot;indices&quot;:[93,104]}],&quot;user_mentions&quot;:[]}"/>
    <s v="#HI"/>
    <e v="#VALUE!"/>
    <s v="#HIRGUWO is at #OERS14- come see ou"/>
    <e v="#VALUE!"/>
    <x v="151"/>
  </r>
  <r>
    <n v="582"/>
    <s v="436200933219774466"/>
    <s v="joeyreading"/>
    <x v="222"/>
    <s v="Wed Feb 19 18:09:41 +0000 2014"/>
    <d v="2014-02-19T18:09:41"/>
    <m/>
    <s v="en"/>
    <m/>
    <m/>
    <n v="261008200"/>
    <m/>
    <s v="&lt;a href=&quot;http://blackberry.com/twitter&quot; rel=&quot;nofollow&quot;&gt;Twitter for BlackBerry®&lt;/a&gt;"/>
    <s v="http://pbs.twimg.com/profile_images/378800000575274385/6bb6db6a988a196572f3382c29a86c2c_normal.jpeg"/>
    <n v="18"/>
    <n v="82"/>
    <m/>
    <s v="http://twitter.com/joeyreading/statuses/436200933219774466"/>
    <s v="{&quot;symbols&quot;:[],&quot;urls&quot;:[],&quot;hashtags&quot;:[{&quot;text&quot;:&quot;OERS14&quot;,&quot;indices&quot;:[0,7]}],&quot;user_mentions&quot;:[]}"/>
    <s v="#OE"/>
    <e v="#VALUE!"/>
    <s v="#OERS14"/>
    <e v="#VALUE!"/>
    <x v="151"/>
  </r>
  <r>
    <n v="391"/>
    <s v="436157437704667136"/>
    <s v="ShelleyMontgo16"/>
    <x v="222"/>
    <s v="Wed Feb 19 15:16:51 +0000 2014"/>
    <d v="2014-02-19T15:16:51"/>
    <m/>
    <s v="en"/>
    <m/>
    <m/>
    <n v="2152682711"/>
    <m/>
    <s v="&lt;a href=&quot;http://twitter.com/#!/download/ipad&quot; rel=&quot;nofollow&quot;&gt;Twitter for iPad&lt;/a&gt;"/>
    <s v="http://pbs.twimg.com/profile_images/417474648641511424/mSNNDug__normal.jpeg"/>
    <n v="13"/>
    <n v="54"/>
    <m/>
    <s v="http://twitter.com/ShelleyMontgo16/statuses/436157437704667136"/>
    <s v="{&quot;symbols&quot;:[],&quot;urls&quot;:[],&quot;hashtags&quot;:[{&quot;text&quot;:&quot;oers14&quot;,&quot;indices&quot;:[0,7]}],&quot;user_mentions&quot;:[]}"/>
    <s v="#oe"/>
    <e v="#VALUE!"/>
    <s v="#oers14"/>
    <e v="#VALUE!"/>
    <x v="151"/>
  </r>
  <r>
    <n v="1030"/>
    <s v="436508978160603136"/>
    <s v="NWalterRowan"/>
    <x v="223"/>
    <s v="Thu Feb 20 14:33:45 +0000 2014"/>
    <d v="2014-02-20T14:33:45"/>
    <m/>
    <s v="en"/>
    <m/>
    <m/>
    <n v="2351826416"/>
    <m/>
    <s v="web"/>
    <s v="http://pbs.twimg.com/profile_images/436157644424761344/6lcpXiZY_normal.jpeg"/>
    <n v="1"/>
    <n v="19"/>
    <m/>
    <s v="http://twitter.com/NWalterRowan/statuses/436508978160603136"/>
    <s v="{&quot;symbols&quot;:[],&quot;urls&quot;:[],&quot;hashtags&quot;:[{&quot;text&quot;:&quot;oers14&quot;,&quot;indices&quot;:[0,7]}],&quot;user_mentions&quot;:[]}"/>
    <s v="#oe"/>
    <e v="#VALUE!"/>
    <s v="#oers14   _x000a_Changes in official disc"/>
    <e v="#VALUE!"/>
    <x v="151"/>
  </r>
  <r>
    <n v="803"/>
    <s v="436288349100199936"/>
    <s v="LKostuch"/>
    <x v="224"/>
    <s v="Wed Feb 19 23:57:02 +0000 2014"/>
    <d v="2014-02-19T23:57:02"/>
    <m/>
    <s v="en"/>
    <m/>
    <m/>
    <n v="1173267877"/>
    <m/>
    <s v="&lt;a href=&quot;http://twitter.com/download/iphone&quot; rel=&quot;nofollow&quot;&gt;Twitter for iPhone&lt;/a&gt;"/>
    <s v="http://pbs.twimg.com/profile_images/3248224799/8c4a6e156b3f77bd233d1e7753f0b92f_normal.jpeg"/>
    <n v="17"/>
    <n v="13"/>
    <m/>
    <s v="http://twitter.com/LKostuch/statuses/436288349100199936"/>
    <s v="{&quot;symbols&quot;:[],&quot;urls&quot;:[],&quot;hashtags&quot;:[{&quot;text&quot;:&quot;oers14&quot;,&quot;indices&quot;:[0,7]}],&quot;user_mentions&quot;:[]}"/>
    <s v="#oe"/>
    <e v="#VALUE!"/>
    <s v="#oers14  Don Tapscott asks if techn"/>
    <e v="#VALUE!"/>
    <x v="151"/>
  </r>
  <r>
    <n v="1056"/>
    <s v="436512025523392512"/>
    <s v="dberrill"/>
    <x v="225"/>
    <s v="Thu Feb 20 14:45:51 +0000 2014"/>
    <d v="2014-02-20T14:45:51"/>
    <m/>
    <s v="en"/>
    <m/>
    <m/>
    <n v="513860172"/>
    <m/>
    <s v="&lt;a href=&quot;http://twitter.com/download/iphone&quot; rel=&quot;nofollow&quot;&gt;Twitter for iPhone&lt;/a&gt;"/>
    <s v="http://pbs.twimg.com/profile_images/3157212336/d1b0ae9af87b2eb4337416c4ad73773b_normal.jpeg"/>
    <n v="21"/>
    <n v="1"/>
    <n v="-18000"/>
    <s v="http://twitter.com/dberrill/statuses/436512025523392512"/>
    <s v="{&quot;symbols&quot;:[],&quot;urls&quot;:[],&quot;hashtags&quot;:[{&quot;text&quot;:&quot;OERS14&quot;,&quot;indices&quot;:[0,7]}],&quot;user_mentions&quot;:[]}"/>
    <s v="#OE"/>
    <e v="#VALUE!"/>
    <s v="#OERS14  Jean Phillips: In Australi"/>
    <e v="#VALUE!"/>
    <x v="151"/>
  </r>
  <r>
    <n v="359"/>
    <s v="436152434914627585"/>
    <s v="fdelk_nmc"/>
    <x v="226"/>
    <s v="Wed Feb 19 14:56:58 +0000 2014"/>
    <d v="2014-02-19T14:56:58"/>
    <m/>
    <s v="en"/>
    <m/>
    <m/>
    <n v="2151052644"/>
    <m/>
    <s v="&lt;a href=&quot;http://twitter.com/#!/download/ipad&quot; rel=&quot;nofollow&quot;&gt;Twitter for iPad&lt;/a&gt;"/>
    <s v="http://pbs.twimg.com/profile_images/378800000724150004/557d9fa1b4f1da3975a2c66a494f6a2c_normal.jpeg"/>
    <n v="17"/>
    <n v="40"/>
    <m/>
    <s v="http://twitter.com/fdelk_nmc/statuses/436152434914627585"/>
    <s v="{&quot;symbols&quot;:[],&quot;urls&quot;:[],&quot;hashtags&quot;:[{&quot;text&quot;:&quot;OERS14&quot;,&quot;indices&quot;:[0,7]}],&quot;user_mentions&quot;:[]}"/>
    <s v="#OE"/>
    <e v="#VALUE!"/>
    <s v="#OERS14  'Student Efficacy in Test-"/>
    <e v="#VALUE!"/>
    <x v="151"/>
  </r>
  <r>
    <n v="1008"/>
    <s v="436504816882184192"/>
    <s v="caileycraw"/>
    <x v="227"/>
    <s v="Thu Feb 20 14:17:12 +0000 2014"/>
    <d v="2014-02-20T14:17:12"/>
    <m/>
    <s v="en"/>
    <m/>
    <m/>
    <n v="160170230"/>
    <m/>
    <s v="&lt;a href=&quot;http://twitter.com/download/iphone&quot; rel=&quot;nofollow&quot;&gt;Twitter for iPhone&lt;/a&gt;"/>
    <s v="http://pbs.twimg.com/profile_images/3055590969/8f9f8d659565e54f3b572b135a261673_normal.png"/>
    <n v="665"/>
    <n v="482"/>
    <n v="-18000"/>
    <s v="http://twitter.com/caileycraw/statuses/436504816882184192"/>
    <s v="{&quot;symbols&quot;:[],&quot;urls&quot;:[],&quot;hashtags&quot;:[{&quot;text&quot;:&quot;oers14&quot;,&quot;indices&quot;:[0,7]}],&quot;user_mentions&quot;:[]}"/>
    <s v="#oe"/>
    <e v="#VALUE!"/>
    <s v="#oers14 &quot;Educational reform/renewal"/>
    <e v="#VALUE!"/>
    <x v="151"/>
  </r>
  <r>
    <n v="544"/>
    <s v="436184652206718977"/>
    <s v="ShastaCH"/>
    <x v="228"/>
    <s v="Wed Feb 19 17:04:59 +0000 2014"/>
    <d v="2014-02-19T17:04:59"/>
    <s v="loc: 43.6548738,-79.38297673"/>
    <s v="en"/>
    <m/>
    <m/>
    <n v="129585627"/>
    <m/>
    <s v="&lt;a href=&quot;http://twitter.com/download/iphone&quot; rel=&quot;nofollow&quot;&gt;Twitter for iPhone&lt;/a&gt;"/>
    <s v="http://pbs.twimg.com/profile_images/2272274611/5wd7gucvwq2weh35c02q_normal.jpeg"/>
    <n v="155"/>
    <n v="98"/>
    <n v="-21600"/>
    <s v="http://twitter.com/ShastaCH/statuses/436184652206718977"/>
    <s v="{&quot;symbols&quot;:[],&quot;urls&quot;:[],&quot;hashtags&quot;:[{&quot;text&quot;:&quot;OERS14&quot;,&quot;indices&quot;:[0,7]},{&quot;text&quot;:&quot;KMb&quot;,&quot;indices&quot;:[8,12]}],&quot;user_mentions&quot;:[]}"/>
    <s v="#OE"/>
    <e v="#VALUE!"/>
    <s v="#OERS14 #KMb Question: What are thr"/>
    <e v="#VALUE!"/>
    <x v="151"/>
  </r>
  <r>
    <n v="457"/>
    <s v="436171657523101697"/>
    <s v="drcathybruce"/>
    <x v="229"/>
    <s v="Wed Feb 19 16:13:21 +0000 2014"/>
    <d v="2014-02-19T16:13:21"/>
    <m/>
    <s v="en"/>
    <m/>
    <m/>
    <n v="1264968134"/>
    <m/>
    <s v="&lt;a href=&quot;http://twitter.com/download/iphone&quot; rel=&quot;nofollow&quot;&gt;Twitter for iPhone&lt;/a&gt;"/>
    <s v="http://pbs.twimg.com/profile_images/432644858201657344/yt5yBNO9_normal.png"/>
    <n v="590"/>
    <n v="375"/>
    <m/>
    <s v="http://twitter.com/drcathybruce/statuses/436171657523101697"/>
    <s v="{&quot;symbols&quot;:[],&quot;urls&quot;:[],&quot;hashtags&quot;:[{&quot;text&quot;:&quot;OERS14&quot;,&quot;indices&quot;:[0,7]},{&quot;text&quot;:&quot;knaer&quot;,&quot;indices&quot;:[8,14]}],&quot;user_mentions&quot;:[]}"/>
    <s v="#OE"/>
    <e v="#VALUE!"/>
    <s v="#OERS14 #knaer knowledge mobilizati"/>
    <e v="#VALUE!"/>
    <x v="151"/>
  </r>
  <r>
    <n v="732"/>
    <s v="436268487674044416"/>
    <s v="drcathybruce"/>
    <x v="230"/>
    <s v="Wed Feb 19 22:38:07 +0000 2014"/>
    <d v="2014-02-19T22:38:07"/>
    <m/>
    <s v="en"/>
    <m/>
    <m/>
    <n v="1264968134"/>
    <m/>
    <s v="&lt;a href=&quot;http://twitter.com/download/iphone&quot; rel=&quot;nofollow&quot;&gt;Twitter for iPhone&lt;/a&gt;"/>
    <s v="http://pbs.twimg.com/profile_images/432644858201657344/yt5yBNO9_normal.png"/>
    <n v="592"/>
    <n v="375"/>
    <m/>
    <s v="http://twitter.com/drcathybruce/statuses/436268487674044416"/>
    <s v="{&quot;symbols&quot;:[],&quot;urls&quot;:[],&quot;hashtags&quot;:[{&quot;text&quot;:&quot;OERS14&quot;,&quot;indices&quot;:[0,7]}],&quot;user_mentions&quot;:[{&quot;id&quot;:14128528,&quot;name&quot;:&quot;Don Tapscott&quot;,&quot;indices&quot;:[8,18],&quot;screen_name&quot;:&quot;dtapscott&quot;,&quot;id_str&quot;:&quot;14128528&quot;}]}"/>
    <s v="#OE"/>
    <e v="#VALUE!"/>
    <s v="#OERS14 @dtapscott coming up to pus"/>
    <e v="#VALUE!"/>
    <x v="151"/>
  </r>
  <r>
    <n v="482"/>
    <s v="436173303687168001"/>
    <s v="giannahelling"/>
    <x v="231"/>
    <s v="Wed Feb 19 16:19:53 +0000 2014"/>
    <d v="2014-02-19T16:19:53"/>
    <m/>
    <s v="en"/>
    <m/>
    <m/>
    <n v="466897873"/>
    <m/>
    <s v="&lt;a href=&quot;http://blackberry.com/twitter&quot; rel=&quot;nofollow&quot;&gt;Twitter for BlackBerry®&lt;/a&gt;"/>
    <s v="http://pbs.twimg.com/profile_images/378800000758246288/011cbb98d5f24fca0c24dd77cdf31fdd_normal.jpeg"/>
    <n v="60"/>
    <n v="128"/>
    <n v="-21600"/>
    <s v="http://twitter.com/giannahelling/statuses/436173303687168001"/>
    <s v="{&quot;symbols&quot;:[],&quot;urls&quot;:[],&quot;hashtags&quot;:[{&quot;text&quot;:&quot;OERS14&quot;,&quot;indices&quot;:[0,7]}],&quot;user_mentions&quot;:[{&quot;id&quot;:1020257364,&quot;name&quot;:&quot;KNAER-RECRAE&quot;,&quot;indices&quot;:[8,21],&quot;screen_name&quot;:&quot;KNAER_RECRAE&quot;,&quot;id_str&quot;:&quot;1020257364&quot;}]}"/>
    <s v="#OE"/>
    <e v="#VALUE!"/>
    <s v="#OERS14 @KNAER_RECRAE Building know"/>
    <e v="#VALUE!"/>
    <x v="151"/>
  </r>
  <r>
    <n v="614"/>
    <s v="436217984156065793"/>
    <s v="giannahelling"/>
    <x v="232"/>
    <s v="Wed Feb 19 19:17:26 +0000 2014"/>
    <d v="2014-02-19T19:17:26"/>
    <m/>
    <s v="en"/>
    <m/>
    <m/>
    <n v="466897873"/>
    <m/>
    <s v="&lt;a href=&quot;http://blackberry.com/twitter&quot; rel=&quot;nofollow&quot;&gt;Twitter for BlackBerry®&lt;/a&gt;"/>
    <s v="http://pbs.twimg.com/profile_images/378800000758246288/011cbb98d5f24fca0c24dd77cdf31fdd_normal.jpeg"/>
    <n v="60"/>
    <n v="128"/>
    <n v="-21600"/>
    <s v="http://twitter.com/giannahelling/statuses/436217984156065793"/>
    <s v="{&quot;symbols&quot;:[],&quot;urls&quot;:[],&quot;hashtags&quot;:[{&quot;text&quot;:&quot;OERS14&quot;,&quot;indices&quot;:[0,7]}],&quot;user_mentions&quot;:[{&quot;id&quot;:1020257364,&quot;name&quot;:&quot;KNAER-RECRAE&quot;,&quot;indices&quot;:[8,21],&quot;screen_name&quot;:&quot;KNAER_RECRAE&quot;,&quot;id_str&quot;:&quot;1020257364&quot;}]}"/>
    <s v="#OE"/>
    <e v="#VALUE!"/>
    <s v="#OERS14 @KNAER_RECRAE What is knowl"/>
    <e v="#VALUE!"/>
    <x v="151"/>
  </r>
  <r>
    <n v="496"/>
    <s v="436176071831355392"/>
    <s v="SUlettSmith"/>
    <x v="233"/>
    <s v="Wed Feb 19 16:30:53 +0000 2014"/>
    <d v="2014-02-19T16:30:53"/>
    <m/>
    <s v="en"/>
    <m/>
    <m/>
    <n v="622170167"/>
    <m/>
    <s v="&lt;a href=&quot;https://about.twitter.com/products/tweetdeck&quot; rel=&quot;nofollow&quot;&gt;TweetDeck&lt;/a&gt;"/>
    <s v="http://pbs.twimg.com/profile_images/378800000310669694/0af8ce7ec9b301cac14dc3474b67c5f3_normal.jpeg"/>
    <n v="92"/>
    <n v="153"/>
    <n v="-14400"/>
    <s v="http://twitter.com/SUlettSmith/statuses/436176071831355392"/>
    <s v="{&quot;symbols&quot;:[],&quot;urls&quot;:[],&quot;hashtags&quot;:[{&quot;text&quot;:&quot;oers14&quot;,&quot;indices&quot;:[0,7]}],&quot;user_mentions&quot;:[{&quot;id&quot;:818659916,&quot;name&quot;:&quot;SmallNorthern Boards&quot;,&quot;indices&quot;:[8,21],&quot;screen_name&quot;:&quot;smnorth_brds&quot;,&quot;id_str&quot;:&quot;818659916&quot;}]}"/>
    <s v="#oe"/>
    <e v="#VALUE!"/>
    <s v="#oers14 @smnorth_brds Big problems "/>
    <e v="#VALUE!"/>
    <x v="151"/>
  </r>
  <r>
    <n v="1251"/>
    <s v="436567145410232320"/>
    <s v="GerriGershon"/>
    <x v="234"/>
    <s v="Thu Feb 20 18:24:53 +0000 2014"/>
    <d v="2014-02-20T18:24:53"/>
    <m/>
    <s v="en"/>
    <m/>
    <m/>
    <n v="50501959"/>
    <m/>
    <s v="&lt;a href=&quot;http://www.hootsuite.com&quot; rel=&quot;nofollow&quot;&gt;HootSuite&lt;/a&gt;"/>
    <s v="http://pbs.twimg.com/profile_images/1131057578/GerriGershoncoloursmall_normal.jpg"/>
    <n v="556"/>
    <n v="261"/>
    <n v="-18000"/>
    <s v="http://twitter.com/GerriGershon/statuses/436567145410232320"/>
    <s v="{&quot;symbols&quot;:[],&quot;urls&quot;:[],&quot;hashtags&quot;:[{&quot;text&quot;:&quot;oers14&quot;,&quot;indices&quot;:[0,7]}],&quot;user_mentions&quot;:[]}"/>
    <s v="#oe"/>
    <e v="#VALUE!"/>
    <s v="#oers14 3 research projects in Peel"/>
    <e v="#VALUE!"/>
    <x v="151"/>
  </r>
  <r>
    <n v="318"/>
    <s v="436148402808967168"/>
    <s v="GerriGershon"/>
    <x v="235"/>
    <s v="Wed Feb 19 14:40:57 +0000 2014"/>
    <d v="2014-02-19T14:40:57"/>
    <m/>
    <s v="en"/>
    <m/>
    <m/>
    <n v="50501959"/>
    <m/>
    <s v="&lt;a href=&quot;http://www.hootsuite.com&quot; rel=&quot;nofollow&quot;&gt;HootSuite&lt;/a&gt;"/>
    <s v="http://pbs.twimg.com/profile_images/1131057578/GerriGershoncoloursmall_normal.jpg"/>
    <n v="553"/>
    <n v="261"/>
    <n v="-18000"/>
    <s v="http://twitter.com/GerriGershon/statuses/436148402808967168"/>
    <s v="{&quot;symbols&quot;:[],&quot;urls&quot;:[],&quot;hashtags&quot;:[{&quot;text&quot;:&quot;oers14&quot;,&quot;indices&quot;:[0,7]}],&quot;user_mentions&quot;:[]}"/>
    <s v="#oe"/>
    <e v="#VALUE!"/>
    <s v="#oers14 50% of Ontario students lat"/>
    <e v="#VALUE!"/>
    <x v="151"/>
  </r>
  <r>
    <n v="532"/>
    <s v="436182028132696064"/>
    <s v="dberrill"/>
    <x v="236"/>
    <s v="Wed Feb 19 16:54:34 +0000 2014"/>
    <d v="2014-02-19T16:54:34"/>
    <m/>
    <s v="en"/>
    <m/>
    <m/>
    <n v="513860172"/>
    <m/>
    <s v="&lt;a href=&quot;http://twitter.com/download/iphone&quot; rel=&quot;nofollow&quot;&gt;Twitter for iPhone&lt;/a&gt;"/>
    <s v="http://pbs.twimg.com/profile_images/3157212336/d1b0ae9af87b2eb4337416c4ad73773b_normal.jpeg"/>
    <n v="19"/>
    <n v="6"/>
    <n v="-18000"/>
    <s v="http://twitter.com/dberrill/statuses/436182028132696064"/>
    <s v="{&quot;symbols&quot;:[],&quot;urls&quot;:[],&quot;hashtags&quot;:[{&quot;text&quot;:&quot;OERS14&quot;,&quot;indices&quot;:[0,7]}],&quot;user_mentions&quot;:[]}"/>
    <s v="#OE"/>
    <e v="#VALUE!"/>
    <s v="#OERS14 a Director of Ed Vince MacD"/>
    <e v="#VALUE!"/>
    <x v="151"/>
  </r>
  <r>
    <n v="1015"/>
    <s v="436505564970233856"/>
    <s v="dberrill"/>
    <x v="237"/>
    <s v="Thu Feb 20 14:20:11 +0000 2014"/>
    <d v="2014-02-20T14:20:11"/>
    <m/>
    <s v="en"/>
    <m/>
    <m/>
    <n v="513860172"/>
    <m/>
    <s v="&lt;a href=&quot;http://twitter.com/download/iphone&quot; rel=&quot;nofollow&quot;&gt;Twitter for iPhone&lt;/a&gt;"/>
    <s v="http://pbs.twimg.com/profile_images/3157212336/d1b0ae9af87b2eb4337416c4ad73773b_normal.jpeg"/>
    <n v="21"/>
    <n v="1"/>
    <n v="-18000"/>
    <s v="http://twitter.com/dberrill/statuses/436505564970233856"/>
    <s v="{&quot;symbols&quot;:[],&quot;urls&quot;:[],&quot;hashtags&quot;:[{&quot;text&quot;:&quot;OERS14&quot;,&quot;indices&quot;:[0,7]}],&quot;user_mentions&quot;:[]}"/>
    <s v="#OE"/>
    <e v="#VALUE!"/>
    <s v="#OERS14 Allan Luke &amp;amp; Jean Phill"/>
    <e v="#VALUE!"/>
    <x v="151"/>
  </r>
  <r>
    <n v="1038"/>
    <s v="436509865142648832"/>
    <s v="dberrill"/>
    <x v="238"/>
    <s v="Thu Feb 20 14:37:16 +0000 2014"/>
    <d v="2014-02-20T14:37:16"/>
    <m/>
    <s v="en"/>
    <m/>
    <m/>
    <n v="513860172"/>
    <m/>
    <s v="&lt;a href=&quot;http://twitter.com/download/iphone&quot; rel=&quot;nofollow&quot;&gt;Twitter for iPhone&lt;/a&gt;"/>
    <s v="http://pbs.twimg.com/profile_images/3157212336/d1b0ae9af87b2eb4337416c4ad73773b_normal.jpeg"/>
    <n v="21"/>
    <n v="1"/>
    <n v="-18000"/>
    <s v="http://twitter.com/dberrill/statuses/436509865142648832"/>
    <s v="{&quot;symbols&quot;:[],&quot;urls&quot;:[],&quot;hashtags&quot;:[{&quot;text&quot;:&quot;OERS14&quot;,&quot;indices&quot;:[0,7]}],&quot;user_mentions&quot;:[]}"/>
    <s v="#OE"/>
    <e v="#VALUE!"/>
    <s v="#OERS14 Allan Lyke: attendance for "/>
    <e v="#VALUE!"/>
    <x v="151"/>
  </r>
  <r>
    <n v="855"/>
    <s v="436298615489703936"/>
    <s v="emoyer2009"/>
    <x v="239"/>
    <s v="Thu Feb 20 00:37:50 +0000 2014"/>
    <d v="2014-02-20T00:37:50"/>
    <m/>
    <s v="en"/>
    <m/>
    <m/>
    <n v="29981187"/>
    <m/>
    <s v="&lt;a href=&quot;http://blackberry.com/twitter&quot; rel=&quot;nofollow&quot;&gt;Twitter for BlackBerry®&lt;/a&gt;"/>
    <s v="http://pbs.twimg.com/profile_images/3061134165/56d3d7982e201f9e68deadf246ebec4f_normal.jpeg"/>
    <n v="214"/>
    <n v="69"/>
    <n v="-21600"/>
    <s v="http://twitter.com/emoyer2009/statuses/436298615489703936"/>
    <s v="{&quot;symbols&quot;:[],&quot;urls&quot;:[],&quot;hashtags&quot;:[{&quot;text&quot;:&quot;OERS14&quot;,&quot;indices&quot;:[0,7]}],&quot;user_mentions&quot;:[]}"/>
    <s v="#OE"/>
    <e v="#VALUE!"/>
    <s v="#OERS14 assessment is learning move"/>
    <e v="#VALUE!"/>
    <x v="151"/>
  </r>
  <r>
    <n v="650"/>
    <s v="436232484368683008"/>
    <s v="peachyteachy"/>
    <x v="240"/>
    <s v="Wed Feb 19 20:15:03 +0000 2014"/>
    <d v="2014-02-19T20:15:03"/>
    <m/>
    <s v="en"/>
    <m/>
    <m/>
    <n v="22331267"/>
    <m/>
    <s v="&lt;a href=&quot;http://twitter.com/#!/download/ipad&quot; rel=&quot;nofollow&quot;&gt;Twitter for iPad&lt;/a&gt;"/>
    <s v="http://pbs.twimg.com/profile_images/3587177583/2678f6b5fae4006915a5135991e4def7_normal.png"/>
    <n v="371"/>
    <n v="525"/>
    <n v="-18000"/>
    <s v="http://twitter.com/peachyteachy/statuses/436232484368683008"/>
    <s v="{&quot;symbols&quot;:[],&quot;urls&quot;:[],&quot;hashtags&quot;:[{&quot;text&quot;:&quot;OERS14&quot;,&quot;indices&quot;:[0,7]}],&quot;user_mentions&quot;:[]}"/>
    <s v="#OE"/>
    <e v="#VALUE!"/>
    <s v="#OERS14 Assessment should be a tria"/>
    <e v="#VALUE!"/>
    <x v="151"/>
  </r>
  <r>
    <n v="649"/>
    <s v="436232484368683008"/>
    <s v="peachyteachy"/>
    <x v="240"/>
    <s v="Wed Feb 19 20:15:03 +0000 2014"/>
    <d v="2014-02-19T20:15:03"/>
    <m/>
    <s v="en"/>
    <m/>
    <m/>
    <n v="22331267"/>
    <m/>
    <s v="&lt;a href=&quot;http://twitter.com/#!/download/ipad&quot; rel=&quot;nofollow&quot;&gt;Twitter for iPad&lt;/a&gt;"/>
    <s v="http://pbs.twimg.com/profile_images/3587177583/2678f6b5fae4006915a5135991e4def7_normal.png"/>
    <n v="371"/>
    <n v="525"/>
    <n v="-18000"/>
    <s v="http://twitter.com/peachyteachy/statuses/436232484368683008"/>
    <s v="{&quot;symbols&quot;:[],&quot;urls&quot;:[],&quot;hashtags&quot;:[{&quot;text&quot;:&quot;OERS14&quot;,&quot;indices&quot;:[0,7]}],&quot;user_mentions&quot;:[]}"/>
    <s v="#OE"/>
    <e v="#VALUE!"/>
    <s v="#OERS14 Assessment should be a tria"/>
    <e v="#VALUE!"/>
    <x v="151"/>
  </r>
  <r>
    <n v="683"/>
    <s v="436246500620791808"/>
    <s v="dberrill"/>
    <x v="241"/>
    <s v="Wed Feb 19 21:10:45 +0000 2014"/>
    <d v="2014-02-19T21:10:45"/>
    <m/>
    <s v="en"/>
    <m/>
    <m/>
    <n v="513860172"/>
    <m/>
    <s v="&lt;a href=&quot;http://twitter.com/download/iphone&quot; rel=&quot;nofollow&quot;&gt;Twitter for iPhone&lt;/a&gt;"/>
    <s v="http://pbs.twimg.com/profile_images/3157212336/d1b0ae9af87b2eb4337416c4ad73773b_normal.jpeg"/>
    <n v="20"/>
    <n v="6"/>
    <n v="-18000"/>
    <s v="http://twitter.com/dberrill/statuses/436246500620791808"/>
    <s v="{&quot;symbols&quot;:[],&quot;urls&quot;:[],&quot;hashtags&quot;:[{&quot;text&quot;:&quot;OERS14&quot;,&quot;indices&quot;:[0,7]}],&quot;user_mentions&quot;:[]}"/>
    <s v="#OE"/>
    <e v="#VALUE!"/>
    <s v="#OERS14 at an LNS session re. ethic"/>
    <e v="#VALUE!"/>
    <x v="151"/>
  </r>
  <r>
    <n v="296"/>
    <s v="436146655583543297"/>
    <s v="GerriGershon"/>
    <x v="242"/>
    <s v="Wed Feb 19 14:34:00 +0000 2014"/>
    <d v="2014-02-19T14:34:00"/>
    <m/>
    <s v="en"/>
    <m/>
    <m/>
    <n v="50501959"/>
    <m/>
    <s v="&lt;a href=&quot;http://www.hootsuite.com&quot; rel=&quot;nofollow&quot;&gt;HootSuite&lt;/a&gt;"/>
    <s v="http://pbs.twimg.com/profile_images/1131057578/GerriGershoncoloursmall_normal.jpg"/>
    <n v="553"/>
    <n v="261"/>
    <n v="-18000"/>
    <s v="http://twitter.com/GerriGershon/statuses/436146655583543297"/>
    <s v="{&quot;symbols&quot;:[],&quot;urls&quot;:[],&quot;hashtags&quot;:[{&quot;text&quot;:&quot;oers14&quot;,&quot;indices&quot;:[0,7]}],&quot;user_mentions&quot;:[]}"/>
    <s v="#oe"/>
    <e v="#VALUE!"/>
    <s v="#oers14 Attracting the best teacher"/>
    <e v="#VALUE!"/>
    <x v="151"/>
  </r>
  <r>
    <n v="77"/>
    <s v="435954711644995584"/>
    <s v="Anniekidder"/>
    <x v="243"/>
    <s v="Wed Feb 19 01:51:17 +0000 2014"/>
    <d v="2014-02-19T01:51:17"/>
    <s v="loc: 43.65553,-79.38327"/>
    <s v="en"/>
    <m/>
    <m/>
    <n v="106539218"/>
    <m/>
    <s v="&lt;a href=&quot;http://blackberry.com/twitter&quot; rel=&quot;nofollow&quot;&gt;Twitter for BlackBerry®&lt;/a&gt;"/>
    <s v="http://pbs.twimg.com/profile_images/1810925746/Annie_Photo_shoot_November_2011_Web_normal.jpg"/>
    <n v="5700"/>
    <n v="154"/>
    <n v="-18000"/>
    <s v="http://twitter.com/Anniekidder/statuses/435954711644995584"/>
    <s v="{&quot;symbols&quot;:[],&quot;urls&quot;:[],&quot;hashtags&quot;:[{&quot;text&quot;:&quot;oers14&quot;,&quot;indices&quot;:[0,7]}],&quot;user_mentions&quot;:[]}"/>
    <s v="#oe"/>
    <e v="#VALUE!"/>
    <s v="#oers14 Avvisati from OECD says if "/>
    <e v="#VALUE!"/>
    <x v="151"/>
  </r>
  <r>
    <n v="389"/>
    <s v="436157053996785666"/>
    <s v="dberrill"/>
    <x v="244"/>
    <s v="Wed Feb 19 15:15:19 +0000 2014"/>
    <d v="2014-02-19T15:15:19"/>
    <m/>
    <s v="en"/>
    <m/>
    <m/>
    <n v="513860172"/>
    <m/>
    <s v="&lt;a href=&quot;http://twitter.com/download/iphone&quot; rel=&quot;nofollow&quot;&gt;Twitter for iPhone&lt;/a&gt;"/>
    <s v="http://pbs.twimg.com/profile_images/3157212336/d1b0ae9af87b2eb4337416c4ad73773b_normal.jpeg"/>
    <n v="18"/>
    <n v="6"/>
    <n v="-18000"/>
    <s v="http://twitter.com/dberrill/statuses/436157053996785666"/>
    <s v="{&quot;symbols&quot;:[],&quot;urls&quot;:[],&quot;hashtags&quot;:[{&quot;text&quot;:&quot;OERS14&quot;,&quot;indices&quot;:[0,7]}],&quot;user_mentions&quot;:[]}"/>
    <s v="#OE"/>
    <e v="#VALUE!"/>
    <s v="#OERS14 Avvisati- much wider perfor"/>
    <e v="#VALUE!"/>
    <x v="151"/>
  </r>
  <r>
    <n v="51"/>
    <s v="435946398106673153"/>
    <s v="Anniekidder"/>
    <x v="245"/>
    <s v="Wed Feb 19 01:18:15 +0000 2014"/>
    <d v="2014-02-19T01:18:15"/>
    <s v="loc: 43.65553,-79.38327"/>
    <s v="en"/>
    <m/>
    <m/>
    <n v="106539218"/>
    <m/>
    <s v="&lt;a href=&quot;http://blackberry.com/twitter&quot; rel=&quot;nofollow&quot;&gt;Twitter for BlackBerry®&lt;/a&gt;"/>
    <s v="http://pbs.twimg.com/profile_images/1810925746/Annie_Photo_shoot_November_2011_Web_normal.jpg"/>
    <n v="5700"/>
    <n v="154"/>
    <n v="-18000"/>
    <s v="http://twitter.com/Anniekidder/statuses/435946398106673153"/>
    <s v="{&quot;symbols&quot;:[],&quot;urls&quot;:[],&quot;hashtags&quot;:[{&quot;text&quot;:&quot;oers14&quot;,&quot;indices&quot;:[0,7]}],&quot;user_mentions&quot;:[]}"/>
    <s v="#oe"/>
    <e v="#VALUE!"/>
    <s v="#oers14 Avvisati OECD: &quot;problem-sol"/>
    <e v="#VALUE!"/>
    <x v="151"/>
  </r>
  <r>
    <n v="59"/>
    <s v="435949530962337793"/>
    <s v="cmorrissette1"/>
    <x v="246"/>
    <s v="Wed Feb 19 01:30:42 +0000 2014"/>
    <d v="2014-02-19T01:30:42"/>
    <m/>
    <s v="fr"/>
    <m/>
    <m/>
    <n v="91436396"/>
    <m/>
    <s v="&lt;a href=&quot;http://twitter.com/#!/download/ipad&quot; rel=&quot;nofollow&quot;&gt;Twitter for iPad&lt;/a&gt;"/>
    <s v="http://pbs.twimg.com/profile_images/1118845406/Qu_bec2007_011_normal.jpg"/>
    <n v="290"/>
    <n v="402"/>
    <n v="-21600"/>
    <s v="http://twitter.com/cmorrissette1/statuses/435949530962337793"/>
    <s v="{&quot;symbols&quot;:[],&quot;urls&quot;:[],&quot;hashtags&quot;:[{&quot;text&quot;:&quot;OERS14&quot;,&quot;indices&quot;:[0,7]}],&quot;user_mentions&quot;:[]}"/>
    <s v="#OE"/>
    <e v="#VALUE!"/>
    <s v="#OERS14 Avvisati OECD: schools has "/>
    <e v="#VALUE!"/>
    <x v="151"/>
  </r>
  <r>
    <n v="64"/>
    <s v="435951208960765953"/>
    <s v="cmorrissette1"/>
    <x v="247"/>
    <s v="Wed Feb 19 01:37:22 +0000 2014"/>
    <d v="2014-02-19T01:37:22"/>
    <m/>
    <s v="fr"/>
    <m/>
    <m/>
    <n v="91436396"/>
    <m/>
    <s v="&lt;a href=&quot;http://twitter.com/#!/download/ipad&quot; rel=&quot;nofollow&quot;&gt;Twitter for iPad&lt;/a&gt;"/>
    <s v="http://pbs.twimg.com/profile_images/1118845406/Qu_bec2007_011_normal.jpg"/>
    <n v="290"/>
    <n v="402"/>
    <n v="-21600"/>
    <s v="http://twitter.com/cmorrissette1/statuses/435951208960765953"/>
    <s v="{&quot;symbols&quot;:[],&quot;urls&quot;:[],&quot;hashtags&quot;:[{&quot;text&quot;:&quot;oers14&quot;,&quot;indices&quot;:[0,7]}],&quot;user_mentions&quot;:[]}"/>
    <s v="#oe"/>
    <e v="#VALUE!"/>
    <s v="#oers14 Avvisati OECD: Students' mo"/>
    <e v="#VALUE!"/>
    <x v="151"/>
  </r>
  <r>
    <n v="587"/>
    <s v="436205972533440512"/>
    <s v="giannahelling"/>
    <x v="248"/>
    <s v="Wed Feb 19 18:29:42 +0000 2014"/>
    <d v="2014-02-19T18:29:42"/>
    <m/>
    <s v="en"/>
    <m/>
    <m/>
    <n v="466897873"/>
    <m/>
    <s v="&lt;a href=&quot;http://blackberry.com/twitter&quot; rel=&quot;nofollow&quot;&gt;Twitter for BlackBerry®&lt;/a&gt;"/>
    <s v="http://pbs.twimg.com/profile_images/378800000758246288/011cbb98d5f24fca0c24dd77cdf31fdd_normal.jpeg"/>
    <n v="60"/>
    <n v="128"/>
    <n v="-21600"/>
    <s v="http://twitter.com/giannahelling/statuses/436205972533440512"/>
    <s v="{&quot;symbols&quot;:[],&quot;urls&quot;:[],&quot;hashtags&quot;:[{&quot;text&quot;:&quot;OERS14&quot;,&quot;indices&quot;:[0,7]}],&quot;user_mentions&quot;:[]}"/>
    <s v="#OE"/>
    <e v="#VALUE!"/>
    <s v="#OERS14 Children in Youth Services-"/>
    <e v="#VALUE!"/>
    <x v="151"/>
  </r>
  <r>
    <n v="214"/>
    <s v="436141351952842752"/>
    <s v="jmuellertate"/>
    <x v="249"/>
    <s v="Wed Feb 19 14:12:56 +0000 2014"/>
    <d v="2014-02-19T14:12:56"/>
    <m/>
    <s v="en"/>
    <m/>
    <m/>
    <n v="40351425"/>
    <m/>
    <s v="&lt;a href=&quot;http://twitter.com/download/iphone&quot; rel=&quot;nofollow&quot;&gt;Twitter for iPhone&lt;/a&gt;"/>
    <s v="http://pbs.twimg.com/profile_images/3571870892/563ebd36370795bc1b7e7d20913881c3_normal.jpeg"/>
    <n v="249"/>
    <n v="364"/>
    <n v="-18000"/>
    <s v="http://twitter.com/jmuellertate/statuses/436141351952842752"/>
    <s v="{&quot;symbols&quot;:[],&quot;urls&quot;:[],&quot;hashtags&quot;:[{&quot;text&quot;:&quot;oers14&quot;,&quot;indices&quot;:[0,7]}],&quot;user_mentions&quot;:[{&quot;id&quot;:508912345,&quot;name&quot;:&quot;Teach Digital&quot;,&quot;indices&quot;:[118,134],&quot;screen_name&quot;:&quot;teachdigitalLAB&quot;,&quot;id_str&quot;:&quot;508912345&quot;}]}"/>
    <s v="#oe"/>
    <e v="#VALUE!"/>
    <s v="#oers14 collaborative prob solving "/>
    <e v="#VALUE!"/>
    <x v="151"/>
  </r>
  <r>
    <n v="196"/>
    <s v="436138177892343808"/>
    <s v="giannahelling"/>
    <x v="250"/>
    <s v="Wed Feb 19 14:00:19 +0000 2014"/>
    <d v="2014-02-19T14:00:19"/>
    <m/>
    <s v="en"/>
    <m/>
    <m/>
    <n v="466897873"/>
    <m/>
    <s v="&lt;a href=&quot;http://blackberry.com/twitter&quot; rel=&quot;nofollow&quot;&gt;Twitter for BlackBerry®&lt;/a&gt;"/>
    <s v="http://pbs.twimg.com/profile_images/378800000758246288/011cbb98d5f24fca0c24dd77cdf31fdd_normal.jpeg"/>
    <n v="58"/>
    <n v="125"/>
    <n v="-21600"/>
    <s v="http://twitter.com/giannahelling/statuses/436138177892343808"/>
    <s v="{&quot;symbols&quot;:[],&quot;urls&quot;:[],&quot;hashtags&quot;:[{&quot;text&quot;:&quot;OERS14&quot;,&quot;indices&quot;:[0,7]}],&quot;user_mentions&quot;:[]}"/>
    <s v="#OE"/>
    <e v="#VALUE!"/>
    <s v="#OERS14 Come visit the Research Exh"/>
    <e v="#VALUE!"/>
    <x v="151"/>
  </r>
  <r>
    <n v="630"/>
    <s v="436222062353719296"/>
    <s v="LStevens2511"/>
    <x v="251"/>
    <s v="Wed Feb 19 19:33:38 +0000 2014"/>
    <d v="2014-02-19T19:33:38"/>
    <s v="loc: 43.65493953,-79.38298163"/>
    <s v="en"/>
    <m/>
    <m/>
    <n v="2351930730"/>
    <m/>
    <s v="&lt;a href=&quot;http://twitter.com/download/iphone&quot; rel=&quot;nofollow&quot;&gt;Twitter for iPhone&lt;/a&gt;"/>
    <s v="http://pbs.twimg.com/profile_images/436179085136392193/E7TC0iow_normal.jpeg"/>
    <n v="3"/>
    <n v="40"/>
    <m/>
    <s v="http://twitter.com/LStevens2511/statuses/436222062353719296"/>
    <s v="{&quot;symbols&quot;:[],&quot;urls&quot;:[],&quot;hashtags&quot;:[{&quot;text&quot;:&quot;oers14&quot;,&quot;indices&quot;:[0,7]}],&quot;user_mentions&quot;:[]}"/>
    <s v="#oe"/>
    <e v="#VALUE!"/>
    <s v="#oers14 coping power..a program tha"/>
    <e v="#VALUE!"/>
    <x v="151"/>
  </r>
  <r>
    <n v="352"/>
    <s v="436151306302914562"/>
    <s v="dberrill"/>
    <x v="252"/>
    <s v="Wed Feb 19 14:52:29 +0000 2014"/>
    <d v="2014-02-19T14:52:29"/>
    <m/>
    <s v="en"/>
    <m/>
    <m/>
    <n v="513860172"/>
    <m/>
    <s v="&lt;a href=&quot;http://twitter.com/download/iphone&quot; rel=&quot;nofollow&quot;&gt;Twitter for iPhone&lt;/a&gt;"/>
    <s v="http://pbs.twimg.com/profile_images/3157212336/d1b0ae9af87b2eb4337416c4ad73773b_normal.jpeg"/>
    <n v="18"/>
    <n v="6"/>
    <n v="-18000"/>
    <s v="http://twitter.com/dberrill/statuses/436151306302914562"/>
    <s v="{&quot;symbols&quot;:[],&quot;urls&quot;:[],&quot;hashtags&quot;:[{&quot;text&quot;:&quot;OERS14&quot;,&quot;indices&quot;:[0,7]}],&quot;user_mentions&quot;:[]}"/>
    <s v="#OE"/>
    <e v="#VALUE!"/>
    <s v="#OERS14 Correction - 10% of student"/>
    <e v="#VALUE!"/>
    <x v="151"/>
  </r>
  <r>
    <n v="194"/>
    <s v="436138015090434048"/>
    <s v="jmuellertate"/>
    <x v="253"/>
    <s v="Wed Feb 19 13:59:40 +0000 2014"/>
    <d v="2014-02-19T13:59:40"/>
    <m/>
    <s v="en"/>
    <m/>
    <m/>
    <n v="40351425"/>
    <m/>
    <s v="&lt;a href=&quot;http://twitter.com/download/iphone&quot; rel=&quot;nofollow&quot;&gt;Twitter for iPhone&lt;/a&gt;"/>
    <s v="http://pbs.twimg.com/profile_images/3571870892/563ebd36370795bc1b7e7d20913881c3_normal.jpeg"/>
    <n v="248"/>
    <n v="362"/>
    <n v="-18000"/>
    <s v="http://twitter.com/jmuellertate/statuses/436138015090434048"/>
    <s v="{&quot;symbols&quot;:[],&quot;urls&quot;:[],&quot;hashtags&quot;:[{&quot;text&quot;:&quot;oers14&quot;,&quot;indices&quot;:[0,7]}],&quot;user_mentions&quot;:[]}"/>
    <s v="#oe"/>
    <e v="#VALUE!"/>
    <s v="#oers14 Deputy Minister Zegarac: ne"/>
    <e v="#VALUE!"/>
    <x v="151"/>
  </r>
  <r>
    <n v="823"/>
    <s v="436291458958516225"/>
    <s v="giannahelling"/>
    <x v="254"/>
    <s v="Thu Feb 20 00:09:24 +0000 2014"/>
    <d v="2014-02-20T00:09:24"/>
    <m/>
    <s v="en"/>
    <m/>
    <m/>
    <n v="466897873"/>
    <m/>
    <s v="&lt;a href=&quot;http://blackberry.com/twitter&quot; rel=&quot;nofollow&quot;&gt;Twitter for BlackBerry®&lt;/a&gt;"/>
    <s v="http://pbs.twimg.com/profile_images/378800000758246288/011cbb98d5f24fca0c24dd77cdf31fdd_normal.jpeg"/>
    <n v="60"/>
    <n v="128"/>
    <n v="-21600"/>
    <s v="http://twitter.com/giannahelling/statuses/436291458958516225"/>
    <s v="{&quot;symbols&quot;:[],&quot;urls&quot;:[],&quot;hashtags&quot;:[{&quot;text&quot;:&quot;OERS14&quot;,&quot;indices&quot;:[0,7]}],&quot;user_mentions&quot;:[]}"/>
    <s v="#OE"/>
    <e v="#VALUE!"/>
    <s v="#OERS14 Don Tapscott- Work Learning"/>
    <e v="#VALUE!"/>
    <x v="151"/>
  </r>
  <r>
    <n v="1214"/>
    <s v="436556331911114752"/>
    <s v="menardenis"/>
    <x v="255"/>
    <s v="Thu Feb 20 17:41:55 +0000 2014"/>
    <d v="2014-02-20T17:41:55"/>
    <m/>
    <s v="fr"/>
    <m/>
    <m/>
    <n v="16407557"/>
    <m/>
    <s v="&lt;a href=&quot;https://about.twitter.com/products/tweetdeck&quot; rel=&quot;nofollow&quot;&gt;TweetDeck&lt;/a&gt;"/>
    <s v="http://pbs.twimg.com/profile_images/2026055766/Denis_normal.jpg"/>
    <n v="67"/>
    <n v="45"/>
    <n v="-18000"/>
    <s v="http://twitter.com/menardenis/statuses/436556331911114752"/>
    <s v="{&quot;symbols&quot;:[],&quot;urls&quot;:[],&quot;hashtags&quot;:[{&quot;text&quot;:&quot;oers14&quot;,&quot;indices&quot;:[0,7]}],&quot;user_mentions&quot;:[]}"/>
    <s v="#oe"/>
    <e v="#VALUE!"/>
    <s v="#oers14 don't miss the French Math "/>
    <e v="#VALUE!"/>
    <x v="151"/>
  </r>
  <r>
    <n v="508"/>
    <s v="436178228193923072"/>
    <s v="dberrill"/>
    <x v="256"/>
    <s v="Wed Feb 19 16:39:28 +0000 2014"/>
    <d v="2014-02-19T16:39:28"/>
    <m/>
    <s v="en"/>
    <m/>
    <m/>
    <n v="513860172"/>
    <m/>
    <s v="&lt;a href=&quot;http://twitter.com/download/iphone&quot; rel=&quot;nofollow&quot;&gt;Twitter for iPhone&lt;/a&gt;"/>
    <s v="http://pbs.twimg.com/profile_images/3157212336/d1b0ae9af87b2eb4337416c4ad73773b_normal.jpeg"/>
    <n v="19"/>
    <n v="6"/>
    <n v="-18000"/>
    <s v="http://twitter.com/dberrill/statuses/436178228193923072"/>
    <s v="{&quot;symbols&quot;:[],&quot;urls&quot;:[],&quot;hashtags&quot;:[{&quot;text&quot;:&quot;OERS14&quot;,&quot;indices&quot;:[0,7]}],&quot;user_mentions&quot;:[]}"/>
    <s v="#OE"/>
    <e v="#VALUE!"/>
    <s v="#OERS14 Dr Cathy Bruce : importance"/>
    <e v="#VALUE!"/>
    <x v="151"/>
  </r>
  <r>
    <n v="226"/>
    <s v="436143108540334080"/>
    <s v="GerriGershon"/>
    <x v="257"/>
    <s v="Wed Feb 19 14:19:54 +0000 2014"/>
    <d v="2014-02-19T14:19:54"/>
    <m/>
    <s v="en"/>
    <m/>
    <m/>
    <n v="50501959"/>
    <m/>
    <s v="&lt;a href=&quot;http://www.hootsuite.com&quot; rel=&quot;nofollow&quot;&gt;HootSuite&lt;/a&gt;"/>
    <s v="http://pbs.twimg.com/profile_images/1131057578/GerriGershoncoloursmall_normal.jpg"/>
    <n v="553"/>
    <n v="261"/>
    <n v="-18000"/>
    <s v="http://twitter.com/GerriGershon/statuses/436143108540334080"/>
    <s v="{&quot;symbols&quot;:[],&quot;urls&quot;:[],&quot;hashtags&quot;:[{&quot;text&quot;:&quot;oers14&quot;,&quot;indices&quot;:[0,7]}],&quot;user_mentions&quot;:[]}"/>
    <s v="#oe"/>
    <e v="#VALUE!"/>
    <s v="#oers14 Dr. Avvisati from OSCD talk"/>
    <e v="#VALUE!"/>
    <x v="151"/>
  </r>
  <r>
    <n v="418"/>
    <s v="436168111809519616"/>
    <s v="Anniekidder"/>
    <x v="258"/>
    <s v="Wed Feb 19 15:59:16 +0000 2014"/>
    <d v="2014-02-19T15:59:16"/>
    <s v="loc: 43.65584,-79.38294"/>
    <s v="en"/>
    <m/>
    <m/>
    <n v="106539218"/>
    <m/>
    <s v="&lt;a href=&quot;http://blackberry.com/twitter&quot; rel=&quot;nofollow&quot;&gt;Twitter for BlackBerry®&lt;/a&gt;"/>
    <s v="http://pbs.twimg.com/profile_images/1810925746/Annie_Photo_shoot_November_2011_Web_normal.jpg"/>
    <n v="5704"/>
    <n v="154"/>
    <n v="-18000"/>
    <s v="http://twitter.com/Anniekidder/statuses/436168111809519616"/>
    <s v="{&quot;symbols&quot;:[],&quot;urls&quot;:[],&quot;hashtags&quot;:[{&quot;text&quot;:&quot;oers14&quot;,&quot;indices&quot;:[0,7]}],&quot;user_mentions&quot;:[]}"/>
    <s v="#oe"/>
    <e v="#VALUE!"/>
    <s v="#oers14 Dr. Bruce Ferguson says &quot;ou"/>
    <e v="#VALUE!"/>
    <x v="151"/>
  </r>
  <r>
    <n v="225"/>
    <s v="436142976020905984"/>
    <s v="giannahelling"/>
    <x v="259"/>
    <s v="Wed Feb 19 14:19:23 +0000 2014"/>
    <d v="2014-02-19T14:19:23"/>
    <m/>
    <s v="en"/>
    <m/>
    <m/>
    <n v="466897873"/>
    <m/>
    <s v="&lt;a href=&quot;http://blackberry.com/twitter&quot; rel=&quot;nofollow&quot;&gt;Twitter for BlackBerry®&lt;/a&gt;"/>
    <s v="http://pbs.twimg.com/profile_images/378800000758246288/011cbb98d5f24fca0c24dd77cdf31fdd_normal.jpeg"/>
    <n v="58"/>
    <n v="126"/>
    <n v="-21600"/>
    <s v="http://twitter.com/giannahelling/statuses/436142976020905984"/>
    <s v="{&quot;symbols&quot;:[],&quot;urls&quot;:[],&quot;hashtags&quot;:[{&quot;text&quot;:&quot;OERS14&quot;,&quot;indices&quot;:[0,7]}],&quot;user_mentions&quot;:[]}"/>
    <s v="#OE"/>
    <e v="#VALUE!"/>
    <s v="#OERS14 Dr. F Avvisati explains the"/>
    <e v="#VALUE!"/>
    <x v="151"/>
  </r>
  <r>
    <n v="411"/>
    <s v="436167414339096576"/>
    <s v="GerriGershon"/>
    <x v="260"/>
    <s v="Wed Feb 19 15:56:29 +0000 2014"/>
    <d v="2014-02-19T15:56:29"/>
    <m/>
    <s v="en"/>
    <m/>
    <m/>
    <n v="50501959"/>
    <m/>
    <s v="&lt;a href=&quot;http://www.hootsuite.com&quot; rel=&quot;nofollow&quot;&gt;HootSuite&lt;/a&gt;"/>
    <s v="http://pbs.twimg.com/profile_images/1131057578/GerriGershoncoloursmall_normal.jpg"/>
    <n v="554"/>
    <n v="261"/>
    <n v="-18000"/>
    <s v="http://twitter.com/GerriGershon/statuses/436167414339096576"/>
    <s v="{&quot;symbols&quot;:[],&quot;urls&quot;:[],&quot;hashtags&quot;:[{&quot;text&quot;:&quot;oers14&quot;,&quot;indices&quot;:[0,7]}],&quot;user_mentions&quot;:[]}"/>
    <s v="#oe"/>
    <e v="#VALUE!"/>
    <s v="#oers14 Dr. Ferguson from Sick Kids"/>
    <e v="#VALUE!"/>
    <x v="151"/>
  </r>
  <r>
    <n v="541"/>
    <s v="436183745431752704"/>
    <s v="Anniekidder"/>
    <x v="261"/>
    <s v="Wed Feb 19 17:01:23 +0000 2014"/>
    <d v="2014-02-19T17:01:23"/>
    <s v="loc: 43.65534,-79.38315"/>
    <s v="en"/>
    <m/>
    <m/>
    <n v="106539218"/>
    <m/>
    <s v="&lt;a href=&quot;http://blackberry.com/twitter&quot; rel=&quot;nofollow&quot;&gt;Twitter for BlackBerry®&lt;/a&gt;"/>
    <s v="http://pbs.twimg.com/profile_images/1810925746/Annie_Photo_shoot_November_2011_Web_normal.jpg"/>
    <n v="5705"/>
    <n v="154"/>
    <n v="-18000"/>
    <s v="http://twitter.com/Anniekidder/statuses/436183745431752704"/>
    <s v="{&quot;symbols&quot;:[],&quot;urls&quot;:[],&quot;hashtags&quot;:[{&quot;text&quot;:&quot;OERS14&quot;,&quot;indices&quot;:[0,7]}],&quot;user_mentions&quot;:[]}"/>
    <s v="#OE"/>
    <e v="#VALUE!"/>
    <s v="#OERS14 Education research suffers "/>
    <e v="#VALUE!"/>
    <x v="151"/>
  </r>
  <r>
    <n v="325"/>
    <s v="436149011674718210"/>
    <s v="giannahelling"/>
    <x v="262"/>
    <s v="Wed Feb 19 14:43:22 +0000 2014"/>
    <d v="2014-02-19T14:43:22"/>
    <m/>
    <s v="en"/>
    <m/>
    <m/>
    <n v="466897873"/>
    <m/>
    <s v="&lt;a href=&quot;http://blackberry.com/twitter&quot; rel=&quot;nofollow&quot;&gt;Twitter for BlackBerry®&lt;/a&gt;"/>
    <s v="http://pbs.twimg.com/profile_images/378800000758246288/011cbb98d5f24fca0c24dd77cdf31fdd_normal.jpeg"/>
    <n v="59"/>
    <n v="127"/>
    <n v="-21600"/>
    <s v="http://twitter.com/giannahelling/statuses/436149011674718210"/>
    <s v="{&quot;symbols&quot;:[],&quot;urls&quot;:[],&quot;hashtags&quot;:[{&quot;text&quot;:&quot;OERS14&quot;,&quot;indices&quot;:[0,7]}],&quot;user_mentions&quot;:[]}"/>
    <s v="#OE"/>
    <e v="#VALUE!"/>
    <s v="#OERS14 Engage students in schools "/>
    <e v="#VALUE!"/>
    <x v="151"/>
  </r>
  <r>
    <n v="755"/>
    <s v="436280562462887936"/>
    <s v="Errs5"/>
    <x v="263"/>
    <s v="Wed Feb 19 23:26:06 +0000 2014"/>
    <d v="2014-02-19T23:26:06"/>
    <m/>
    <s v="en"/>
    <m/>
    <m/>
    <n v="110054603"/>
    <m/>
    <s v="&lt;a href=&quot;http://twitter.com/download/iphone&quot; rel=&quot;nofollow&quot;&gt;Twitter for iPhone&lt;/a&gt;"/>
    <s v="http://abs.twimg.com/sticky/default_profile_images/default_profile_1_normal.png"/>
    <m/>
    <n v="13"/>
    <m/>
    <s v="http://twitter.com/Errs5/statuses/436280562462887936"/>
    <s v="{&quot;symbols&quot;:[],&quot;urls&quot;:[],&quot;hashtags&quot;:[{&quot;text&quot;:&quot;OERS14&quot;,&quot;indices&quot;:[0,7]}],&quot;user_mentions&quot;:[]}"/>
    <s v="#OE"/>
    <e v="#VALUE!"/>
    <s v="#OERS14 excellent collaborative inq"/>
    <e v="#VALUE!"/>
    <x v="151"/>
  </r>
  <r>
    <n v="754"/>
    <s v="436280562462887936"/>
    <s v="Errs5"/>
    <x v="263"/>
    <s v="Wed Feb 19 23:26:06 +0000 2014"/>
    <d v="2014-02-19T23:26:06"/>
    <m/>
    <s v="en"/>
    <m/>
    <m/>
    <n v="110054603"/>
    <m/>
    <s v="&lt;a href=&quot;http://twitter.com/download/iphone&quot; rel=&quot;nofollow&quot;&gt;Twitter for iPhone&lt;/a&gt;"/>
    <s v="http://abs.twimg.com/sticky/default_profile_images/default_profile_1_normal.png"/>
    <m/>
    <n v="13"/>
    <m/>
    <s v="http://twitter.com/Errs5/statuses/436280562462887936"/>
    <s v="{&quot;symbols&quot;:[],&quot;urls&quot;:[],&quot;hashtags&quot;:[{&quot;text&quot;:&quot;OERS14&quot;,&quot;indices&quot;:[0,7]}],&quot;user_mentions&quot;:[]}"/>
    <s v="#OE"/>
    <e v="#VALUE!"/>
    <s v="#OERS14 excellent collaborative inq"/>
    <e v="#VALUE!"/>
    <x v="151"/>
  </r>
  <r>
    <n v="143"/>
    <s v="436131590125539328"/>
    <s v="veieio"/>
    <x v="264"/>
    <s v="Wed Feb 19 13:34:08 +0000 2014"/>
    <d v="2014-02-19T13:34:08"/>
    <m/>
    <s v="en"/>
    <m/>
    <m/>
    <n v="14097668"/>
    <m/>
    <s v="&lt;a href=&quot;http://twitter.com/download/iphone&quot; rel=&quot;nofollow&quot;&gt;Twitter for iPhone&lt;/a&gt;"/>
    <s v="http://pbs.twimg.com/profile_images/63371504/mugshot_normal.jpg"/>
    <n v="219"/>
    <n v="75"/>
    <n v="-18000"/>
    <s v="http://twitter.com/veieio/statuses/436131590125539328"/>
    <s v="{&quot;symbols&quot;:[],&quot;urls&quot;:[],&quot;hashtags&quot;:[{&quot;text&quot;:&quot;OERS14&quot;,&quot;indices&quot;:[0,7]}],&quot;user_mentions&quot;:[]}"/>
    <s v="#OE"/>
    <e v="#VALUE!"/>
    <s v="#OERS14 excited to be with colleagu"/>
    <e v="#VALUE!"/>
    <x v="151"/>
  </r>
  <r>
    <n v="60"/>
    <s v="435949664676749312"/>
    <s v="giannahelling"/>
    <x v="265"/>
    <s v="Wed Feb 19 01:31:14 +0000 2014"/>
    <d v="2014-02-19T01:31:14"/>
    <m/>
    <s v="en"/>
    <m/>
    <m/>
    <n v="466897873"/>
    <m/>
    <s v="&lt;a href=&quot;http://blackberry.com/twitter&quot; rel=&quot;nofollow&quot;&gt;Twitter for BlackBerry®&lt;/a&gt;"/>
    <s v="http://pbs.twimg.com/profile_images/378800000758246288/011cbb98d5f24fca0c24dd77cdf31fdd_normal.jpeg"/>
    <n v="56"/>
    <n v="123"/>
    <n v="-21600"/>
    <s v="http://twitter.com/giannahelling/statuses/435949664676749312"/>
    <s v="{&quot;symbols&quot;:[],&quot;urls&quot;:[],&quot;hashtags&quot;:[{&quot;text&quot;:&quot;OERS14&quot;,&quot;indices&quot;:[0,7]}],&quot;user_mentions&quot;:[]}"/>
    <s v="#OE"/>
    <e v="#VALUE!"/>
    <s v="#OERS14 F Avvisati Empower parent e"/>
    <e v="#VALUE!"/>
    <x v="151"/>
  </r>
  <r>
    <n v="319"/>
    <s v="436148481124601856"/>
    <s v="giannahelling"/>
    <x v="266"/>
    <s v="Wed Feb 19 14:41:15 +0000 2014"/>
    <d v="2014-02-19T14:41:15"/>
    <m/>
    <s v="en"/>
    <m/>
    <m/>
    <n v="466897873"/>
    <m/>
    <s v="&lt;a href=&quot;http://blackberry.com/twitter&quot; rel=&quot;nofollow&quot;&gt;Twitter for BlackBerry®&lt;/a&gt;"/>
    <s v="http://pbs.twimg.com/profile_images/378800000758246288/011cbb98d5f24fca0c24dd77cdf31fdd_normal.jpeg"/>
    <n v="59"/>
    <n v="126"/>
    <n v="-21600"/>
    <s v="http://twitter.com/giannahelling/statuses/436148481124601856"/>
    <s v="{&quot;symbols&quot;:[],&quot;urls&quot;:[],&quot;hashtags&quot;:[{&quot;text&quot;:&quot;OERS14&quot;,&quot;indices&quot;:[0,7]}],&quot;user_mentions&quot;:[]}"/>
    <s v="#OE"/>
    <e v="#VALUE!"/>
    <s v="#OERS14 F. Avvisati PISA2012 Descri"/>
    <e v="#VALUE!"/>
    <x v="151"/>
  </r>
  <r>
    <n v="43"/>
    <s v="435940376885485568"/>
    <s v="millied15"/>
    <x v="267"/>
    <s v="Wed Feb 19 00:54:19 +0000 2014"/>
    <d v="2014-02-19T00:54:19"/>
    <m/>
    <s v="en"/>
    <m/>
    <m/>
    <n v="38243573"/>
    <m/>
    <s v="&lt;a href=&quot;http://twitter.com/download/iphone&quot; rel=&quot;nofollow&quot;&gt;Twitter for iPhone&lt;/a&gt;"/>
    <s v="http://pbs.twimg.com/profile_images/378800000272385164/ed26aa8bb74f5d9acd399cc5e1adfe52_normal.jpeg"/>
    <n v="12"/>
    <n v="50"/>
    <m/>
    <s v="http://twitter.com/millied15/statuses/435940376885485568"/>
    <s v="{&quot;symbols&quot;:[],&quot;urls&quot;:[],&quot;hashtags&quot;:[{&quot;text&quot;:&quot;oers14&quot;,&quot;indices&quot;:[0,7]}],&quot;user_mentions&quot;:[]}"/>
    <s v="#oe"/>
    <e v="#VALUE!"/>
    <s v="#oers14 fireside chat 8 o'clock. If"/>
    <e v="#VALUE!"/>
    <x v="151"/>
  </r>
  <r>
    <n v="42"/>
    <s v="435940376885485568"/>
    <s v="millied15"/>
    <x v="267"/>
    <s v="Wed Feb 19 00:54:19 +0000 2014"/>
    <d v="2014-02-19T00:54:19"/>
    <m/>
    <s v="en"/>
    <m/>
    <m/>
    <n v="38243573"/>
    <m/>
    <s v="&lt;a href=&quot;http://twitter.com/download/iphone&quot; rel=&quot;nofollow&quot;&gt;Twitter for iPhone&lt;/a&gt;"/>
    <s v="http://pbs.twimg.com/profile_images/378800000272385164/ed26aa8bb74f5d9acd399cc5e1adfe52_normal.jpeg"/>
    <n v="12"/>
    <n v="50"/>
    <m/>
    <s v="http://twitter.com/millied15/statuses/435940376885485568"/>
    <s v="{&quot;symbols&quot;:[],&quot;urls&quot;:[],&quot;hashtags&quot;:[{&quot;text&quot;:&quot;oers14&quot;,&quot;indices&quot;:[0,7]}],&quot;user_mentions&quot;:[]}"/>
    <s v="#oe"/>
    <e v="#VALUE!"/>
    <s v="#oers14 fireside chat 8 o'clock. If"/>
    <e v="#VALUE!"/>
    <x v="151"/>
  </r>
  <r>
    <n v="999"/>
    <s v="436503497186373632"/>
    <s v="dberrill"/>
    <x v="268"/>
    <s v="Thu Feb 20 14:11:58 +0000 2014"/>
    <d v="2014-02-20T14:11:58"/>
    <m/>
    <s v="en"/>
    <m/>
    <m/>
    <n v="513860172"/>
    <m/>
    <s v="&lt;a href=&quot;http://twitter.com/download/iphone&quot; rel=&quot;nofollow&quot;&gt;Twitter for iPhone&lt;/a&gt;"/>
    <s v="http://pbs.twimg.com/profile_images/3157212336/d1b0ae9af87b2eb4337416c4ad73773b_normal.jpeg"/>
    <n v="21"/>
    <n v="1"/>
    <n v="-18000"/>
    <s v="http://twitter.com/dberrill/statuses/436503497186373632"/>
    <s v="{&quot;symbols&quot;:[],&quot;urls&quot;:[],&quot;hashtags&quot;:[{&quot;text&quot;:&quot;OERS14&quot;,&quot;indices&quot;:[0,7]}],&quot;user_mentions&quot;:[]}"/>
    <s v="#OE"/>
    <e v="#VALUE!"/>
    <s v="#OERS14 First Symposium conversatio"/>
    <e v="#VALUE!"/>
    <x v="151"/>
  </r>
  <r>
    <n v="56"/>
    <s v="435947902125363200"/>
    <s v="giannahelling"/>
    <x v="269"/>
    <s v="Wed Feb 19 01:24:14 +0000 2014"/>
    <d v="2014-02-19T01:24:14"/>
    <m/>
    <s v="en"/>
    <m/>
    <m/>
    <n v="466897873"/>
    <m/>
    <s v="&lt;a href=&quot;http://blackberry.com/twitter&quot; rel=&quot;nofollow&quot;&gt;Twitter for BlackBerry®&lt;/a&gt;"/>
    <s v="http://pbs.twimg.com/profile_images/378800000758246288/011cbb98d5f24fca0c24dd77cdf31fdd_normal.jpeg"/>
    <n v="56"/>
    <n v="123"/>
    <n v="-21600"/>
    <s v="http://twitter.com/giannahelling/statuses/435947902125363200"/>
    <s v="{&quot;symbols&quot;:[],&quot;urls&quot;:[],&quot;hashtags&quot;:[{&quot;text&quot;:&quot;OERS14&quot;,&quot;indices&quot;:[0,7]}],&quot;user_mentions&quot;:[]}"/>
    <s v="#OE"/>
    <e v="#VALUE!"/>
    <s v="#OERS14 Francesco Avvisati- fund pr"/>
    <e v="#VALUE!"/>
    <x v="151"/>
  </r>
  <r>
    <n v="217"/>
    <s v="436142040582062080"/>
    <s v="giannahelling"/>
    <x v="270"/>
    <s v="Wed Feb 19 14:15:40 +0000 2014"/>
    <d v="2014-02-19T14:15:40"/>
    <m/>
    <s v="en"/>
    <m/>
    <m/>
    <n v="466897873"/>
    <m/>
    <s v="&lt;a href=&quot;http://blackberry.com/twitter&quot; rel=&quot;nofollow&quot;&gt;Twitter for BlackBerry®&lt;/a&gt;"/>
    <s v="http://pbs.twimg.com/profile_images/378800000758246288/011cbb98d5f24fca0c24dd77cdf31fdd_normal.jpeg"/>
    <n v="58"/>
    <n v="126"/>
    <n v="-21600"/>
    <s v="http://twitter.com/giannahelling/statuses/436142040582062080"/>
    <s v="{&quot;symbols&quot;:[],&quot;urls&quot;:[],&quot;hashtags&quot;:[{&quot;text&quot;:&quot;OERS14&quot;,&quot;indices&quot;:[0,7]}],&quot;user_mentions&quot;:[]}"/>
    <s v="#OE"/>
    <e v="#VALUE!"/>
    <s v="#OERS14 From great to excellent- Mo"/>
    <e v="#VALUE!"/>
    <x v="151"/>
  </r>
  <r>
    <n v="511"/>
    <s v="436178877598035968"/>
    <s v="dberrill"/>
    <x v="271"/>
    <s v="Wed Feb 19 16:42:02 +0000 2014"/>
    <d v="2014-02-19T16:42:02"/>
    <m/>
    <s v="en"/>
    <m/>
    <m/>
    <n v="513860172"/>
    <m/>
    <s v="&lt;a href=&quot;http://twitter.com/download/iphone&quot; rel=&quot;nofollow&quot;&gt;Twitter for iPhone&lt;/a&gt;"/>
    <s v="http://pbs.twimg.com/profile_images/3157212336/d1b0ae9af87b2eb4337416c4ad73773b_normal.jpeg"/>
    <n v="19"/>
    <n v="6"/>
    <n v="-18000"/>
    <s v="http://twitter.com/dberrill/statuses/436178877598035968"/>
    <s v="{&quot;symbols&quot;:[],&quot;urls&quot;:[],&quot;hashtags&quot;:[{&quot;text&quot;:&quot;OERS14&quot;,&quot;indices&quot;:[0,7]}],&quot;user_mentions&quot;:[]}"/>
    <s v="#OE"/>
    <e v="#VALUE!"/>
    <s v="#OERS14 Gr12 student Sam Kloetstra:"/>
    <e v="#VALUE!"/>
    <x v="151"/>
  </r>
  <r>
    <n v="510"/>
    <s v="436178877598035968"/>
    <s v="dberrill"/>
    <x v="271"/>
    <s v="Wed Feb 19 16:42:02 +0000 2014"/>
    <d v="2014-02-19T16:42:02"/>
    <m/>
    <s v="en"/>
    <m/>
    <m/>
    <n v="513860172"/>
    <m/>
    <s v="&lt;a href=&quot;http://twitter.com/download/iphone&quot; rel=&quot;nofollow&quot;&gt;Twitter for iPhone&lt;/a&gt;"/>
    <s v="http://pbs.twimg.com/profile_images/3157212336/d1b0ae9af87b2eb4337416c4ad73773b_normal.jpeg"/>
    <n v="19"/>
    <n v="6"/>
    <n v="-18000"/>
    <s v="http://twitter.com/dberrill/statuses/436178877598035968"/>
    <s v="{&quot;symbols&quot;:[],&quot;urls&quot;:[],&quot;hashtags&quot;:[{&quot;text&quot;:&quot;OERS14&quot;,&quot;indices&quot;:[0,7]}],&quot;user_mentions&quot;:[]}"/>
    <s v="#OE"/>
    <e v="#VALUE!"/>
    <s v="#OERS14 Gr12 student Sam Kloetstra:"/>
    <e v="#VALUE!"/>
    <x v="151"/>
  </r>
  <r>
    <n v="1253"/>
    <s v="436567428101726208"/>
    <s v="dberrill"/>
    <x v="272"/>
    <s v="Thu Feb 20 18:26:00 +0000 2014"/>
    <d v="2014-02-20T18:26:00"/>
    <m/>
    <s v="en"/>
    <m/>
    <m/>
    <n v="513860172"/>
    <m/>
    <s v="&lt;a href=&quot;http://twitter.com/download/iphone&quot; rel=&quot;nofollow&quot;&gt;Twitter for iPhone&lt;/a&gt;"/>
    <s v="http://pbs.twimg.com/profile_images/3157212336/d1b0ae9af87b2eb4337416c4ad73773b_normal.jpeg"/>
    <n v="23"/>
    <n v="1"/>
    <n v="-18000"/>
    <s v="http://twitter.com/dberrill/statuses/436567428101726208"/>
    <s v="{&quot;symbols&quot;:[],&quot;urls&quot;:[],&quot;hashtags&quot;:[{&quot;text&quot;:&quot;OERS14&quot;,&quot;indices&quot;:[0,7]}],&quot;user_mentions&quot;:[]}"/>
    <s v="#OE"/>
    <e v="#VALUE!"/>
    <s v="#OERS14 Graham Clyne, Peel &amp;amp; Ch"/>
    <e v="#VALUE!"/>
    <x v="151"/>
  </r>
  <r>
    <n v="983"/>
    <s v="436498249227046912"/>
    <s v="LKostuch"/>
    <x v="273"/>
    <s v="Thu Feb 20 13:51:07 +0000 2014"/>
    <d v="2014-02-20T13:51:07"/>
    <m/>
    <s v="en"/>
    <m/>
    <m/>
    <n v="1173267877"/>
    <m/>
    <s v="&lt;a href=&quot;http://twitter.com/download/iphone&quot; rel=&quot;nofollow&quot;&gt;Twitter for iPhone&lt;/a&gt;"/>
    <s v="http://pbs.twimg.com/profile_images/3248224799/8c4a6e156b3f77bd233d1e7753f0b92f_normal.jpeg"/>
    <n v="17"/>
    <n v="13"/>
    <m/>
    <s v="http://twitter.com/LKostuch/statuses/436498249227046912"/>
    <s v="{&quot;symbols&quot;:[],&quot;urls&quot;:[],&quot;hashtags&quot;:[{&quot;text&quot;:&quot;oers14&quot;,&quot;indices&quot;:[0,7]}],&quot;user_mentions&quot;:[{&quot;id&quot;:30002337,&quot;name&quot;:&quot;Chris Conley&quot;,&quot;indices&quot;:[43,56],&quot;screen_name&quot;:&quot;ResearchChat&quot;,&quot;id_str&quot;:&quot;30002337&quot;}]}"/>
    <s v="#oe"/>
    <e v="#VALUE!"/>
    <s v="#oers14 great job compiling tweet s"/>
    <e v="#VALUE!"/>
    <x v="151"/>
  </r>
  <r>
    <n v="1246"/>
    <s v="436565363577217024"/>
    <s v="menardenis"/>
    <x v="274"/>
    <s v="Thu Feb 20 18:17:48 +0000 2014"/>
    <d v="2014-02-20T18:17:48"/>
    <m/>
    <s v="fr"/>
    <m/>
    <m/>
    <n v="16407557"/>
    <m/>
    <s v="&lt;a href=&quot;https://about.twitter.com/products/tweetdeck&quot; rel=&quot;nofollow&quot;&gt;TweetDeck&lt;/a&gt;"/>
    <s v="http://pbs.twimg.com/profile_images/2026055766/Denis_normal.jpg"/>
    <n v="68"/>
    <n v="45"/>
    <n v="-18000"/>
    <s v="http://twitter.com/menardenis/statuses/436565363577217024"/>
    <s v="{&quot;symbols&quot;:[],&quot;urls&quot;:[],&quot;hashtags&quot;:[{&quot;text&quot;:&quot;oers14&quot;,&quot;indices&quot;:[0,7]}],&quot;user_mentions&quot;:[]}"/>
    <s v="#oe"/>
    <e v="#VALUE!"/>
    <s v="#oers14 Great Job Paule, Francis an"/>
    <e v="#VALUE!"/>
    <x v="151"/>
  </r>
  <r>
    <n v="996"/>
    <s v="436503047548981248"/>
    <s v="caileycraw"/>
    <x v="275"/>
    <s v="Thu Feb 20 14:10:11 +0000 2014"/>
    <d v="2014-02-20T14:10:11"/>
    <m/>
    <s v="en"/>
    <m/>
    <m/>
    <n v="160170230"/>
    <m/>
    <s v="&lt;a href=&quot;http://twitter.com/download/iphone&quot; rel=&quot;nofollow&quot;&gt;Twitter for iPhone&lt;/a&gt;"/>
    <s v="http://pbs.twimg.com/profile_images/3055590969/8f9f8d659565e54f3b572b135a261673_normal.png"/>
    <n v="665"/>
    <n v="482"/>
    <n v="-18000"/>
    <s v="http://twitter.com/caileycraw/statuses/436503047548981248"/>
    <s v="{&quot;symbols&quot;:[],&quot;urls&quot;:[],&quot;hashtags&quot;:[{&quot;text&quot;:&quot;oers14&quot;,&quot;indices&quot;:[0,7]}],&quot;user_mentions&quot;:[]}"/>
    <s v="#oe"/>
    <e v="#VALUE!"/>
    <s v="#oers14 has been invaluable - wonde"/>
    <e v="#VALUE!"/>
    <x v="151"/>
  </r>
  <r>
    <n v="992"/>
    <s v="436499488270995456"/>
    <s v="KNAER_RECRAE"/>
    <x v="276"/>
    <s v="Thu Feb 20 13:56:02 +0000 2014"/>
    <d v="2014-02-20T13:56:02"/>
    <m/>
    <s v="en"/>
    <m/>
    <m/>
    <n v="1020257364"/>
    <m/>
    <s v="web"/>
    <s v="http://pbs.twimg.com/profile_images/2991816416/bfc82e11ecb1ae7933cf18dab2e03eb9_normal.png"/>
    <n v="219"/>
    <n v="288"/>
    <n v="-18000"/>
    <s v="http://twitter.com/KNAER_RECRAE/statuses/436499488270995456"/>
    <s v="{&quot;symbols&quot;:[],&quot;urls&quot;:[],&quot;hashtags&quot;:[{&quot;text&quot;:&quot;OERS14&quot;,&quot;indices&quot;:[0,7]}],&quot;user_mentions&quot;:[]}"/>
    <s v="#OE"/>
    <e v="#VALUE!"/>
    <s v="#OERS14 Here we go again! We're abo"/>
    <e v="#VALUE!"/>
    <x v="151"/>
  </r>
  <r>
    <n v="500"/>
    <s v="436177135447707648"/>
    <s v="LStevens2511"/>
    <x v="277"/>
    <s v="Wed Feb 19 16:35:07 +0000 2014"/>
    <d v="2014-02-19T16:35:07"/>
    <s v="loc: 43.65491557,-79.38300961"/>
    <s v="en"/>
    <m/>
    <m/>
    <n v="2351930730"/>
    <m/>
    <s v="&lt;a href=&quot;http://twitter.com/download/iphone&quot; rel=&quot;nofollow&quot;&gt;Twitter for iPhone&lt;/a&gt;"/>
    <s v="http://abs.twimg.com/sticky/default_profile_images/default_profile_2_normal.png"/>
    <n v="2"/>
    <n v="11"/>
    <m/>
    <s v="http://twitter.com/LStevens2511/statuses/436177135447707648"/>
    <s v="{&quot;symbols&quot;:[],&quot;urls&quot;:[],&quot;hashtags&quot;:[{&quot;text&quot;:&quot;oers14&quot;,&quot;indices&quot;:[0,7]}],&quot;user_mentions&quot;:[]}"/>
    <s v="#oe"/>
    <e v="#VALUE!"/>
    <s v="#oers14 High parental expectations "/>
    <e v="#VALUE!"/>
    <x v="151"/>
  </r>
  <r>
    <n v="1296"/>
    <s v="436584262876147712"/>
    <s v="maryinkenora"/>
    <x v="278"/>
    <s v="Thu Feb 20 19:32:54 +0000 2014"/>
    <d v="2014-02-20T19:32:54"/>
    <m/>
    <s v="en"/>
    <m/>
    <m/>
    <n v="19246938"/>
    <m/>
    <s v="&lt;a href=&quot;https://mobile.twitter.com&quot; rel=&quot;nofollow&quot;&gt;Mobile Web (M5)&lt;/a&gt;"/>
    <s v="http://pbs.twimg.com/profile_images/2401788588/acl9mwcsgj7x70i1nsa3_normal.jpeg"/>
    <n v="23"/>
    <n v="54"/>
    <m/>
    <s v="http://twitter.com/maryinkenora/statuses/436584262876147712"/>
    <s v="{&quot;symbols&quot;:[],&quot;urls&quot;:[],&quot;hashtags&quot;:[{&quot;text&quot;:&quot;oers14&quot;,&quot;indices&quot;:[0,7]}],&quot;user_mentions&quot;:[]}"/>
    <s v="#oe"/>
    <e v="#VALUE!"/>
    <s v="#oers14 I have to go home and chang"/>
    <e v="#VALUE!"/>
    <x v="151"/>
  </r>
  <r>
    <n v="804"/>
    <s v="436288640071639040"/>
    <s v="peachyteachy"/>
    <x v="279"/>
    <s v="Wed Feb 19 23:58:12 +0000 2014"/>
    <d v="2014-02-19T23:58:12"/>
    <m/>
    <s v="en"/>
    <m/>
    <m/>
    <n v="22331267"/>
    <m/>
    <s v="&lt;a href=&quot;http://twitter.com/#!/download/ipad&quot; rel=&quot;nofollow&quot;&gt;Twitter for iPad&lt;/a&gt;"/>
    <s v="http://pbs.twimg.com/profile_images/3587177583/2678f6b5fae4006915a5135991e4def7_normal.png"/>
    <n v="373"/>
    <n v="527"/>
    <n v="-18000"/>
    <s v="http://twitter.com/peachyteachy/statuses/436288640071639040"/>
    <s v="{&quot;symbols&quot;:[],&quot;urls&quot;:[],&quot;hashtags&quot;:[{&quot;text&quot;:&quot;OERS14&quot;,&quot;indices&quot;:[0,7]}],&quot;user_mentions&quot;:[{&quot;id&quot;:2182478354,&quot;name&quot;:&quot;Kevin Hoadley&quot;,&quot;indices&quot;:[62,71],&quot;screen_name&quot;:&quot;UPMathKH&quot;,&quot;id_str&quot;:&quot;2182478354&quot;},{&quot;id&quot;:1172908574,&quot;name&quot;:&quot;Mrs Oliver&quot;,&quot;indices&quot;:[102,114],&quot;screen_name&quot;:&quot;PereymaMath&quot;,&quot;id_str&quot;:&quot;1172908574&quot;},{&quot;id&quot;:299734448,&quot;name&quot;:&quot;DCDSB&quot;,&quot;indices&quot;:[115,130],&quot;screen_name&quot;:&quot;DurhamCatholic&quot;,&quot;id_str&quot;:&quot;299734448&quot;}]}"/>
    <s v="#OE"/>
    <e v="#VALUE!"/>
    <s v="#OERS14 I think our presentation we"/>
    <e v="#VALUE!"/>
    <x v="151"/>
  </r>
  <r>
    <n v="354"/>
    <s v="436151671362580480"/>
    <s v="ACooperKMb"/>
    <x v="280"/>
    <s v="Wed Feb 19 14:53:56 +0000 2014"/>
    <d v="2014-02-19T14:53:56"/>
    <m/>
    <s v="en"/>
    <m/>
    <m/>
    <n v="67037243"/>
    <m/>
    <s v="&lt;a href=&quot;http://twitter.com/download/iphone&quot; rel=&quot;nofollow&quot;&gt;Twitter for iPhone&lt;/a&gt;"/>
    <s v="http://pbs.twimg.com/profile_images/3538870985/d24bd9d1625fa95cdf7651d84891e8c3_normal.jpeg"/>
    <n v="217"/>
    <n v="289"/>
    <n v="-21600"/>
    <s v="http://twitter.com/ACooperKMb/statuses/436151671362580480"/>
    <s v="{&quot;symbols&quot;:[],&quot;urls&quot;:[],&quot;hashtags&quot;:[{&quot;text&quot;:&quot;oers14&quot;,&quot;indices&quot;:[0,7]}],&quot;user_mentions&quot;:[]}"/>
    <s v="#oe"/>
    <e v="#VALUE!"/>
    <s v="#oers14 I wonder how many of the to"/>
    <e v="#VALUE!"/>
    <x v="151"/>
  </r>
  <r>
    <n v="63"/>
    <s v="435951178942132225"/>
    <s v="giannahelling"/>
    <x v="281"/>
    <s v="Wed Feb 19 01:37:15 +0000 2014"/>
    <d v="2014-02-19T01:37:15"/>
    <m/>
    <s v="en"/>
    <m/>
    <m/>
    <n v="466897873"/>
    <m/>
    <s v="&lt;a href=&quot;http://blackberry.com/twitter&quot; rel=&quot;nofollow&quot;&gt;Twitter for BlackBerry®&lt;/a&gt;"/>
    <s v="http://pbs.twimg.com/profile_images/378800000758246288/011cbb98d5f24fca0c24dd77cdf31fdd_normal.jpeg"/>
    <n v="56"/>
    <n v="123"/>
    <n v="-21600"/>
    <s v="http://twitter.com/giannahelling/statuses/435951178942132225"/>
    <s v="{&quot;symbols&quot;:[],&quot;urls&quot;:[],&quot;hashtags&quot;:[{&quot;text&quot;:&quot;OERS14&quot;,&quot;indices&quot;:[0,7]}],&quot;user_mentions&quot;:[]}"/>
    <s v="#OE"/>
    <e v="#VALUE!"/>
    <s v="#OERS14 If students believe that th"/>
    <e v="#VALUE!"/>
    <x v="151"/>
  </r>
  <r>
    <n v="276"/>
    <s v="436145240689217536"/>
    <s v="Anniekidder"/>
    <x v="282"/>
    <s v="Wed Feb 19 14:28:23 +0000 2014"/>
    <d v="2014-02-19T14:28:23"/>
    <s v="loc: 43.65534,-79.38315"/>
    <s v="en"/>
    <m/>
    <m/>
    <n v="106539218"/>
    <m/>
    <s v="&lt;a href=&quot;http://blackberry.com/twitter&quot; rel=&quot;nofollow&quot;&gt;Twitter for BlackBerry®&lt;/a&gt;"/>
    <s v="http://pbs.twimg.com/profile_images/1810925746/Annie_Photo_shoot_November_2011_Web_normal.jpg"/>
    <n v="5702"/>
    <n v="154"/>
    <n v="-18000"/>
    <s v="http://twitter.com/Anniekidder/statuses/436145240689217536"/>
    <s v="{&quot;symbols&quot;:[],&quot;urls&quot;:[],&quot;hashtags&quot;:[{&quot;text&quot;:&quot;oers14&quot;,&quot;indices&quot;:[0,7]}],&quot;user_mentions&quot;:[]}"/>
    <s v="#oe"/>
    <e v="#VALUE!"/>
    <s v="#oers14 Important to remember when "/>
    <e v="#VALUE!"/>
    <x v="151"/>
  </r>
  <r>
    <n v="1176"/>
    <s v="436537620135297024"/>
    <s v="fdelk_nmc"/>
    <x v="283"/>
    <s v="Thu Feb 20 16:27:33 +0000 2014"/>
    <d v="2014-02-20T16:27:33"/>
    <m/>
    <s v="en"/>
    <m/>
    <m/>
    <n v="2151052644"/>
    <m/>
    <s v="&lt;a href=&quot;http://twitter.com/#!/download/ipad&quot; rel=&quot;nofollow&quot;&gt;Twitter for iPad&lt;/a&gt;"/>
    <s v="http://pbs.twimg.com/profile_images/378800000724150004/557d9fa1b4f1da3975a2c66a494f6a2c_normal.jpeg"/>
    <n v="19"/>
    <n v="40"/>
    <m/>
    <s v="http://twitter.com/fdelk_nmc/statuses/436537620135297024"/>
    <s v="{&quot;symbols&quot;:[],&quot;urls&quot;:[],&quot;hashtags&quot;:[{&quot;text&quot;:&quot;OERS14&quot;,&quot;indices&quot;:[0,7]}],&quot;user_mentions&quot;:[]}"/>
    <s v="#OE"/>
    <e v="#VALUE!"/>
    <s v="#OERS14 Is it imperative that math "/>
    <e v="#VALUE!"/>
    <x v="151"/>
  </r>
  <r>
    <n v="144"/>
    <s v="436131808103518209"/>
    <s v="ACooperKMb"/>
    <x v="284"/>
    <s v="Wed Feb 19 13:35:00 +0000 2014"/>
    <d v="2014-02-19T13:35:00"/>
    <m/>
    <s v="en"/>
    <m/>
    <m/>
    <n v="67037243"/>
    <m/>
    <s v="&lt;a href=&quot;http://twitter.com/download/iphone&quot; rel=&quot;nofollow&quot;&gt;Twitter for iPhone&lt;/a&gt;"/>
    <s v="http://pbs.twimg.com/profile_images/3538870985/d24bd9d1625fa95cdf7651d84891e8c3_normal.jpeg"/>
    <n v="213"/>
    <n v="281"/>
    <n v="-21600"/>
    <s v="http://twitter.com/ACooperKMb/statuses/436131808103518209"/>
    <s v="{&quot;symbols&quot;:[],&quot;urls&quot;:[],&quot;hashtags&quot;:[{&quot;text&quot;:&quot;OERS14&quot;,&quot;indices&quot;:[0,7]}],&quot;user_mentions&quot;:[]}"/>
    <s v="#OE"/>
    <e v="#VALUE!"/>
    <s v="#OERS14 is underway!  Looking forwa"/>
    <e v="#VALUE!"/>
    <x v="151"/>
  </r>
  <r>
    <n v="1237"/>
    <s v="436564562868178945"/>
    <s v="GerriGershon"/>
    <x v="285"/>
    <s v="Thu Feb 20 18:14:37 +0000 2014"/>
    <d v="2014-02-20T18:14:37"/>
    <m/>
    <s v="en"/>
    <m/>
    <m/>
    <n v="50501959"/>
    <m/>
    <s v="&lt;a href=&quot;http://www.hootsuite.com&quot; rel=&quot;nofollow&quot;&gt;HootSuite&lt;/a&gt;"/>
    <s v="http://pbs.twimg.com/profile_images/1131057578/GerriGershoncoloursmall_normal.jpg"/>
    <n v="556"/>
    <n v="261"/>
    <n v="-18000"/>
    <s v="http://twitter.com/GerriGershon/statuses/436564562868178945"/>
    <s v="{&quot;symbols&quot;:[],&quot;urls&quot;:[],&quot;hashtags&quot;:[{&quot;text&quot;:&quot;oers14&quot;,&quot;indices&quot;:[0,7]}],&quot;user_mentions&quot;:[]}"/>
    <s v="#oe"/>
    <e v="#VALUE!"/>
    <s v="#oers14 Just heard about french lan"/>
    <e v="#VALUE!"/>
    <x v="151"/>
  </r>
  <r>
    <n v="602"/>
    <s v="436212288203542528"/>
    <s v="GerriGershon"/>
    <x v="286"/>
    <s v="Wed Feb 19 18:54:48 +0000 2014"/>
    <d v="2014-02-19T18:54:48"/>
    <m/>
    <s v="en"/>
    <m/>
    <m/>
    <n v="50501959"/>
    <m/>
    <s v="&lt;a href=&quot;http://www.hootsuite.com&quot; rel=&quot;nofollow&quot;&gt;HootSuite&lt;/a&gt;"/>
    <s v="http://pbs.twimg.com/profile_images/1131057578/GerriGershoncoloursmall_normal.jpg"/>
    <n v="556"/>
    <n v="261"/>
    <n v="-18000"/>
    <s v="http://twitter.com/GerriGershon/statuses/436212288203542528"/>
    <s v="{&quot;symbols&quot;:[],&quot;urls&quot;:[],&quot;hashtags&quot;:[{&quot;text&quot;:&quot;oers14&quot;,&quot;indices&quot;:[0,7]}],&quot;user_mentions&quot;:[]}"/>
    <s v="#oe"/>
    <e v="#VALUE!"/>
    <s v="#oers14 Kids who are Crown Wards ne"/>
    <e v="#VALUE!"/>
    <x v="151"/>
  </r>
  <r>
    <n v="1098"/>
    <s v="436516672154107904"/>
    <s v="jmuellertate"/>
    <x v="287"/>
    <s v="Thu Feb 20 15:04:19 +0000 2014"/>
    <d v="2014-02-20T15:04:19"/>
    <m/>
    <s v="en"/>
    <m/>
    <m/>
    <n v="40351425"/>
    <m/>
    <s v="&lt;a href=&quot;http://twitter.com/download/iphone&quot; rel=&quot;nofollow&quot;&gt;Twitter for iPhone&lt;/a&gt;"/>
    <s v="http://pbs.twimg.com/profile_images/3571870892/563ebd36370795bc1b7e7d20913881c3_normal.jpeg"/>
    <n v="251"/>
    <n v="368"/>
    <n v="-18000"/>
    <s v="http://twitter.com/jmuellertate/statuses/436516672154107904"/>
    <s v="{&quot;symbols&quot;:[],&quot;urls&quot;:[],&quot;hashtags&quot;:[{&quot;text&quot;:&quot;oers14&quot;,&quot;indices&quot;:[0,7]}],&quot;user_mentions&quot;:[]}"/>
    <s v="#oe"/>
    <e v="#VALUE!"/>
    <s v="#oers14 knowledge is a gift not a c"/>
    <e v="#VALUE!"/>
    <x v="151"/>
  </r>
  <r>
    <n v="773"/>
    <s v="436283961522671617"/>
    <s v="emoyer2009"/>
    <x v="288"/>
    <s v="Wed Feb 19 23:39:36 +0000 2014"/>
    <d v="2014-02-19T23:39:36"/>
    <m/>
    <s v="en"/>
    <m/>
    <m/>
    <n v="29981187"/>
    <m/>
    <s v="&lt;a href=&quot;http://blackberry.com/twitter&quot; rel=&quot;nofollow&quot;&gt;Twitter for BlackBerry®&lt;/a&gt;"/>
    <s v="http://pbs.twimg.com/profile_images/3061134165/56d3d7982e201f9e68deadf246ebec4f_normal.jpeg"/>
    <n v="213"/>
    <n v="69"/>
    <n v="-21600"/>
    <s v="http://twitter.com/emoyer2009/statuses/436283961522671617"/>
    <s v="{&quot;symbols&quot;:[],&quot;urls&quot;:[],&quot;hashtags&quot;:[{&quot;text&quot;:&quot;OERS14&quot;,&quot;indices&quot;:[0,7]}],&quot;user_mentions&quot;:[]}"/>
    <s v="#OE"/>
    <e v="#VALUE!"/>
    <s v="#OERS14 listening to Don Tapscott o"/>
    <e v="#VALUE!"/>
    <x v="151"/>
  </r>
  <r>
    <n v="167"/>
    <s v="436134059794640898"/>
    <s v="giannahelling"/>
    <x v="289"/>
    <s v="Wed Feb 19 13:43:57 +0000 2014"/>
    <d v="2014-02-19T13:43:57"/>
    <m/>
    <s v="en"/>
    <m/>
    <m/>
    <n v="466897873"/>
    <m/>
    <s v="&lt;a href=&quot;http://blackberry.com/twitter&quot; rel=&quot;nofollow&quot;&gt;Twitter for BlackBerry®&lt;/a&gt;"/>
    <s v="http://pbs.twimg.com/profile_images/378800000758246288/011cbb98d5f24fca0c24dd77cdf31fdd_normal.jpeg"/>
    <n v="57"/>
    <n v="125"/>
    <n v="-21600"/>
    <s v="http://twitter.com/giannahelling/statuses/436134059794640898"/>
    <s v="{&quot;symbols&quot;:[],&quot;urls&quot;:[],&quot;hashtags&quot;:[{&quot;text&quot;:&quot;OERS14&quot;,&quot;indices&quot;:[0,7]}],&quot;user_mentions&quot;:[]}"/>
    <s v="#OE"/>
    <e v="#VALUE!"/>
    <s v="#OERS14 Liz Sandals -Students who b"/>
    <e v="#VALUE!"/>
    <x v="151"/>
  </r>
  <r>
    <n v="45"/>
    <s v="435940758864920576"/>
    <s v="millied15"/>
    <x v="290"/>
    <s v="Wed Feb 19 00:55:50 +0000 2014"/>
    <d v="2014-02-19T00:55:50"/>
    <m/>
    <s v="en"/>
    <m/>
    <m/>
    <n v="38243573"/>
    <m/>
    <s v="&lt;a href=&quot;http://twitter.com/download/iphone&quot; rel=&quot;nofollow&quot;&gt;Twitter for iPhone&lt;/a&gt;"/>
    <s v="http://pbs.twimg.com/profile_images/378800000272385164/ed26aa8bb74f5d9acd399cc5e1adfe52_normal.jpeg"/>
    <n v="12"/>
    <n v="50"/>
    <m/>
    <s v="http://twitter.com/millied15/statuses/435940758864920576"/>
    <s v="{&quot;symbols&quot;:[],&quot;urls&quot;:[],&quot;hashtags&quot;:[{&quot;text&quot;:&quot;oers14&quot;,&quot;indices&quot;:[0,7]}],&quot;user_mentions&quot;:[]}"/>
    <s v="#oe"/>
    <e v="#VALUE!"/>
    <s v="#oers14 looking forward to some ama"/>
    <e v="#VALUE!"/>
    <x v="151"/>
  </r>
  <r>
    <n v="1101"/>
    <s v="436517157673771008"/>
    <s v="dberrill"/>
    <x v="291"/>
    <s v="Thu Feb 20 15:06:15 +0000 2014"/>
    <d v="2014-02-20T15:06:15"/>
    <m/>
    <s v="en"/>
    <m/>
    <m/>
    <n v="513860172"/>
    <m/>
    <s v="&lt;a href=&quot;http://twitter.com/download/iphone&quot; rel=&quot;nofollow&quot;&gt;Twitter for iPhone&lt;/a&gt;"/>
    <s v="http://pbs.twimg.com/profile_images/3157212336/d1b0ae9af87b2eb4337416c4ad73773b_normal.jpeg"/>
    <n v="21"/>
    <n v="1"/>
    <n v="-18000"/>
    <s v="http://twitter.com/dberrill/statuses/436517157673771008"/>
    <s v="{&quot;symbols&quot;:[],&quot;urls&quot;:[],&quot;hashtags&quot;:[{&quot;text&quot;:&quot;OERS14&quot;,&quot;indices&quot;:[0,7]}],&quot;user_mentions&quot;:[]}"/>
    <s v="#OE"/>
    <e v="#VALUE!"/>
    <s v="#OERS14 Luke: apartheid in Australi"/>
    <e v="#VALUE!"/>
    <x v="151"/>
  </r>
  <r>
    <n v="1123"/>
    <s v="436520332082429952"/>
    <s v="dberrill"/>
    <x v="292"/>
    <s v="Thu Feb 20 15:18:51 +0000 2014"/>
    <d v="2014-02-20T15:18:51"/>
    <m/>
    <s v="en"/>
    <m/>
    <m/>
    <n v="513860172"/>
    <m/>
    <s v="&lt;a href=&quot;http://twitter.com/download/iphone&quot; rel=&quot;nofollow&quot;&gt;Twitter for iPhone&lt;/a&gt;"/>
    <s v="http://pbs.twimg.com/profile_images/3157212336/d1b0ae9af87b2eb4337416c4ad73773b_normal.jpeg"/>
    <n v="21"/>
    <n v="1"/>
    <n v="-18000"/>
    <s v="http://twitter.com/dberrill/statuses/436520332082429952"/>
    <s v="{&quot;symbols&quot;:[],&quot;urls&quot;:[],&quot;hashtags&quot;:[{&quot;text&quot;:&quot;OERS14&quot;,&quot;indices&quot;:[0,7]}],&quot;user_mentions&quot;:[]}"/>
    <s v="#OE"/>
    <e v="#VALUE!"/>
    <s v="#OERS14 Luke: increased attendance "/>
    <e v="#VALUE!"/>
    <x v="151"/>
  </r>
  <r>
    <n v="155"/>
    <s v="436133166907392001"/>
    <s v="jmuellertate"/>
    <x v="293"/>
    <s v="Wed Feb 19 13:40:24 +0000 2014"/>
    <d v="2014-02-19T13:40:24"/>
    <m/>
    <s v="en"/>
    <m/>
    <m/>
    <n v="40351425"/>
    <m/>
    <s v="&lt;a href=&quot;http://twitter.com/download/iphone&quot; rel=&quot;nofollow&quot;&gt;Twitter for iPhone&lt;/a&gt;"/>
    <s v="http://pbs.twimg.com/profile_images/3571870892/563ebd36370795bc1b7e7d20913881c3_normal.jpeg"/>
    <n v="248"/>
    <n v="362"/>
    <n v="-18000"/>
    <s v="http://twitter.com/jmuellertate/statuses/436133166907392001"/>
    <s v="{&quot;symbols&quot;:[],&quot;urls&quot;:[],&quot;hashtags&quot;:[{&quot;text&quot;:&quot;oers14&quot;,&quot;indices&quot;:[0,7]}],&quot;user_mentions&quot;:[]}"/>
    <s v="#oe"/>
    <e v="#VALUE!"/>
    <s v="#oers14 Minister of Ed Liz Sandals "/>
    <e v="#VALUE!"/>
    <x v="151"/>
  </r>
  <r>
    <n v="293"/>
    <s v="436146336845803520"/>
    <s v="GerriGershon"/>
    <x v="294"/>
    <s v="Wed Feb 19 14:32:44 +0000 2014"/>
    <d v="2014-02-19T14:32:44"/>
    <m/>
    <s v="en"/>
    <m/>
    <m/>
    <n v="50501959"/>
    <m/>
    <s v="&lt;a href=&quot;http://www.hootsuite.com&quot; rel=&quot;nofollow&quot;&gt;HootSuite&lt;/a&gt;"/>
    <s v="http://pbs.twimg.com/profile_images/1131057578/GerriGershoncoloursmall_normal.jpg"/>
    <n v="553"/>
    <n v="261"/>
    <n v="-18000"/>
    <s v="http://twitter.com/GerriGershon/statuses/436146336845803520"/>
    <s v="{&quot;symbols&quot;:[],&quot;urls&quot;:[],&quot;hashtags&quot;:[{&quot;text&quot;:&quot;oers14&quot;,&quot;indices&quot;:[0,7]}],&quot;user_mentions&quot;:[]}"/>
    <s v="#oe"/>
    <e v="#VALUE!"/>
    <s v="#oers14 Money does make a differenc"/>
    <e v="#VALUE!"/>
    <x v="151"/>
  </r>
  <r>
    <n v="431"/>
    <s v="436169262009298944"/>
    <s v="jmuellertate"/>
    <x v="295"/>
    <s v="Wed Feb 19 16:03:50 +0000 2014"/>
    <d v="2014-02-19T16:03:50"/>
    <m/>
    <s v="en"/>
    <m/>
    <m/>
    <n v="40351425"/>
    <m/>
    <s v="&lt;a href=&quot;http://twitter.com/download/iphone&quot; rel=&quot;nofollow&quot;&gt;Twitter for iPhone&lt;/a&gt;"/>
    <s v="http://pbs.twimg.com/profile_images/3571870892/563ebd36370795bc1b7e7d20913881c3_normal.jpeg"/>
    <n v="250"/>
    <n v="366"/>
    <n v="-18000"/>
    <s v="http://twitter.com/jmuellertate/statuses/436169262009298944"/>
    <s v="{&quot;symbols&quot;:[],&quot;urls&quot;:[],&quot;hashtags&quot;:[{&quot;text&quot;:&quot;oers14&quot;,&quot;indices&quot;:[0,7]}],&quot;user_mentions&quot;:[]}"/>
    <s v="#oe"/>
    <e v="#VALUE!"/>
    <s v="#oers14 need indicators to measure "/>
    <e v="#VALUE!"/>
    <x v="151"/>
  </r>
  <r>
    <n v="428"/>
    <s v="436169067905314816"/>
    <s v="dberrill"/>
    <x v="296"/>
    <s v="Wed Feb 19 16:03:04 +0000 2014"/>
    <d v="2014-02-19T16:03:04"/>
    <m/>
    <s v="en"/>
    <m/>
    <m/>
    <n v="513860172"/>
    <m/>
    <s v="&lt;a href=&quot;http://twitter.com/download/iphone&quot; rel=&quot;nofollow&quot;&gt;Twitter for iPhone&lt;/a&gt;"/>
    <s v="http://pbs.twimg.com/profile_images/3157212336/d1b0ae9af87b2eb4337416c4ad73773b_normal.jpeg"/>
    <n v="18"/>
    <n v="6"/>
    <n v="-18000"/>
    <s v="http://twitter.com/dberrill/statuses/436169067905314816"/>
    <s v="{&quot;symbols&quot;:[],&quot;urls&quot;:[],&quot;hashtags&quot;:[{&quot;text&quot;:&quot;OERS14&quot;,&quot;indices&quot;:[0,7]}],&quot;user_mentions&quot;:[]}"/>
    <s v="#OE"/>
    <e v="#VALUE!"/>
    <s v="#OERS14 Nice to see continual atten"/>
    <e v="#VALUE!"/>
    <x v="151"/>
  </r>
  <r>
    <n v="290"/>
    <s v="436146165499703298"/>
    <s v="Anniekidder"/>
    <x v="297"/>
    <s v="Wed Feb 19 14:32:03 +0000 2014"/>
    <d v="2014-02-19T14:32:03"/>
    <s v="loc: 43.65584,-79.38294"/>
    <s v="en"/>
    <m/>
    <m/>
    <n v="106539218"/>
    <m/>
    <s v="&lt;a href=&quot;http://blackberry.com/twitter&quot; rel=&quot;nofollow&quot;&gt;Twitter for BlackBerry®&lt;/a&gt;"/>
    <s v="http://pbs.twimg.com/profile_images/1810925746/Annie_Photo_shoot_November_2011_Web_normal.jpg"/>
    <n v="5702"/>
    <n v="154"/>
    <n v="-18000"/>
    <s v="http://twitter.com/Anniekidder/statuses/436146165499703298"/>
    <s v="{&quot;symbols&quot;:[],&quot;urls&quot;:[],&quot;hashtags&quot;:[{&quot;text&quot;:&quot;oers14&quot;,&quot;indices&quot;:[0,7]}],&quot;user_mentions&quot;:[]}"/>
    <s v="#oe"/>
    <e v="#VALUE!"/>
    <s v="#oers14 Norway has made greatest st"/>
    <e v="#VALUE!"/>
    <x v="151"/>
  </r>
  <r>
    <n v="379"/>
    <s v="436156397231673345"/>
    <s v="Anniekidder"/>
    <x v="298"/>
    <s v="Wed Feb 19 15:12:43 +0000 2014"/>
    <d v="2014-02-19T15:12:43"/>
    <s v="loc: 43.65584,-79.38294"/>
    <s v="en"/>
    <m/>
    <m/>
    <n v="106539218"/>
    <m/>
    <s v="&lt;a href=&quot;http://blackberry.com/twitter&quot; rel=&quot;nofollow&quot;&gt;Twitter for BlackBerry®&lt;/a&gt;"/>
    <s v="http://pbs.twimg.com/profile_images/1810925746/Annie_Photo_shoot_November_2011_Web_normal.jpg"/>
    <n v="5703"/>
    <n v="154"/>
    <n v="-18000"/>
    <s v="http://twitter.com/Anniekidder/statuses/436156397231673345"/>
    <s v="{&quot;symbols&quot;:[],&quot;urls&quot;:[],&quot;hashtags&quot;:[{&quot;text&quot;:&quot;oers14&quot;,&quot;indices&quot;:[0,7]},{&quot;text&quot;:&quot;OntEd&quot;,&quot;indices&quot;:[101,107]}],&quot;user_mentions&quot;:[]}"/>
    <s v="#oe"/>
    <e v="#VALUE!"/>
    <s v="#oers14 OECD data show no correlati"/>
    <e v="#VALUE!"/>
    <x v="151"/>
  </r>
  <r>
    <n v="61"/>
    <s v="435949881933324288"/>
    <s v="Anniekidder"/>
    <x v="299"/>
    <s v="Wed Feb 19 01:32:06 +0000 2014"/>
    <d v="2014-02-19T01:32:06"/>
    <s v="loc: 43.65553,-79.38327"/>
    <s v="en"/>
    <m/>
    <m/>
    <n v="106539218"/>
    <m/>
    <s v="&lt;a href=&quot;http://blackberry.com/twitter&quot; rel=&quot;nofollow&quot;&gt;Twitter for BlackBerry®&lt;/a&gt;"/>
    <s v="http://pbs.twimg.com/profile_images/1810925746/Annie_Photo_shoot_November_2011_Web_normal.jpg"/>
    <n v="5700"/>
    <n v="154"/>
    <n v="-18000"/>
    <s v="http://twitter.com/Anniekidder/statuses/435949881933324288"/>
    <s v="{&quot;symbols&quot;:[],&quot;urls&quot;:[],&quot;hashtags&quot;:[{&quot;text&quot;:&quot;oers14&quot;,&quot;indices&quot;:[0,7]}],&quot;user_mentions&quot;:[]}"/>
    <s v="#oe"/>
    <e v="#VALUE!"/>
    <s v="#oers14 OECD research showed it's c"/>
    <e v="#VALUE!"/>
    <x v="151"/>
  </r>
  <r>
    <n v="300"/>
    <s v="436146969610682368"/>
    <s v="Anniekidder"/>
    <x v="300"/>
    <s v="Wed Feb 19 14:35:15 +0000 2014"/>
    <d v="2014-02-19T14:35:15"/>
    <s v="loc: 43.65584,-79.38294"/>
    <s v="en"/>
    <m/>
    <m/>
    <n v="106539218"/>
    <m/>
    <s v="&lt;a href=&quot;http://blackberry.com/twitter&quot; rel=&quot;nofollow&quot;&gt;Twitter for BlackBerry®&lt;/a&gt;"/>
    <s v="http://pbs.twimg.com/profile_images/1810925746/Annie_Photo_shoot_November_2011_Web_normal.jpg"/>
    <n v="5702"/>
    <n v="154"/>
    <n v="-18000"/>
    <s v="http://twitter.com/Anniekidder/statuses/436146969610682368"/>
    <s v="{&quot;symbols&quot;:[],&quot;urls&quot;:[],&quot;hashtags&quot;:[{&quot;text&quot;:&quot;oers14&quot;,&quot;indices&quot;:[0,7]},{&quot;text&quot;:&quot;OntEd&quot;,&quot;indices&quot;:[127,133]}],&quot;user_mentions&quot;:[]}"/>
    <s v="#oe"/>
    <e v="#VALUE!"/>
    <s v="#oers14 OECD says spending money re"/>
    <e v="#VALUE!"/>
    <x v="151"/>
  </r>
  <r>
    <n v="67"/>
    <s v="435951850261454848"/>
    <s v="Anniekidder"/>
    <x v="301"/>
    <s v="Wed Feb 19 01:39:55 +0000 2014"/>
    <d v="2014-02-19T01:39:55"/>
    <s v="loc: 43.65553,-79.38327"/>
    <s v="en"/>
    <m/>
    <m/>
    <n v="106539218"/>
    <m/>
    <s v="&lt;a href=&quot;http://blackberry.com/twitter&quot; rel=&quot;nofollow&quot;&gt;Twitter for BlackBerry®&lt;/a&gt;"/>
    <s v="http://pbs.twimg.com/profile_images/1810925746/Annie_Photo_shoot_November_2011_Web_normal.jpg"/>
    <n v="5700"/>
    <n v="154"/>
    <n v="-18000"/>
    <s v="http://twitter.com/Anniekidder/statuses/435951850261454848"/>
    <s v="{&quot;symbols&quot;:[],&quot;urls&quot;:[],&quot;hashtags&quot;:[{&quot;text&quot;:&quot;oers14&quot;,&quot;indices&quot;:[0,7]}],&quot;user_mentions&quot;:[]}"/>
    <s v="#oe"/>
    <e v="#VALUE!"/>
    <s v="#oers14 OECD: Vital to recognize le"/>
    <e v="#VALUE!"/>
    <x v="151"/>
  </r>
  <r>
    <n v="48"/>
    <s v="435944930997854208"/>
    <s v="Anniekidder"/>
    <x v="302"/>
    <s v="Wed Feb 19 01:12:25 +0000 2014"/>
    <d v="2014-02-19T01:12:25"/>
    <s v="loc: 43.65553,-79.38327"/>
    <s v="en"/>
    <m/>
    <m/>
    <n v="106539218"/>
    <m/>
    <s v="&lt;a href=&quot;http://blackberry.com/twitter&quot; rel=&quot;nofollow&quot;&gt;Twitter for BlackBerry®&lt;/a&gt;"/>
    <s v="http://pbs.twimg.com/profile_images/1810925746/Annie_Photo_shoot_November_2011_Web_normal.jpg"/>
    <n v="5698"/>
    <n v="154"/>
    <n v="-18000"/>
    <s v="http://twitter.com/Anniekidder/statuses/435944930997854208"/>
    <s v="{&quot;symbols&quot;:[],&quot;urls&quot;:[],&quot;hashtags&quot;:[{&quot;text&quot;:&quot;oers14&quot;,&quot;indices&quot;:[0,7]}],&quot;user_mentions&quot;:[]}"/>
    <s v="#oe"/>
    <e v="#VALUE!"/>
    <s v="#oers14 OECD's Francesco Avvisati s"/>
    <e v="#VALUE!"/>
    <x v="151"/>
  </r>
  <r>
    <n v="102"/>
    <s v="435976888742191104"/>
    <s v="drcathybruce"/>
    <x v="303"/>
    <s v="Wed Feb 19 03:19:24 +0000 2014"/>
    <d v="2014-02-19T03:19:24"/>
    <m/>
    <s v="en"/>
    <m/>
    <m/>
    <n v="1264968134"/>
    <m/>
    <s v="&lt;a href=&quot;http://twitter.com/download/iphone&quot; rel=&quot;nofollow&quot;&gt;Twitter for iPhone&lt;/a&gt;"/>
    <s v="http://pbs.twimg.com/profile_images/432644858201657344/yt5yBNO9_normal.png"/>
    <n v="582"/>
    <n v="373"/>
    <m/>
    <s v="http://twitter.com/drcathybruce/statuses/435976888742191104"/>
    <s v="{&quot;symbols&quot;:[],&quot;urls&quot;:[],&quot;hashtags&quot;:[{&quot;text&quot;:&quot;OERS14&quot;,&quot;indices&quot;:[0,7]}],&quot;user_mentions&quot;:[]}"/>
    <s v="#OE"/>
    <e v="#VALUE!"/>
    <s v="#OERS14 off to a great start - Avvi"/>
    <e v="#VALUE!"/>
    <x v="151"/>
  </r>
  <r>
    <n v="50"/>
    <s v="435946052416331776"/>
    <s v="melodyhamdule"/>
    <x v="304"/>
    <s v="Wed Feb 19 01:16:53 +0000 2014"/>
    <d v="2014-02-19T01:16:53"/>
    <m/>
    <s v="en"/>
    <m/>
    <m/>
    <n v="1705669801"/>
    <m/>
    <s v="&lt;a href=&quot;http://twitter.com/download/iphone&quot; rel=&quot;nofollow&quot;&gt;Twitter for iPhone&lt;/a&gt;"/>
    <s v="http://pbs.twimg.com/profile_images/378800000371714471/a6b2a4033121627c1af3ee4eb1c9a698_normal.jpeg"/>
    <n v="17"/>
    <n v="20"/>
    <m/>
    <s v="http://twitter.com/melodyhamdule/statuses/435946052416331776"/>
    <s v="{&quot;symbols&quot;:[],&quot;urls&quot;:[],&quot;hashtags&quot;:[{&quot;text&quot;:&quot;oers14&quot;,&quot;indices&quot;:[0,7]}],&quot;user_mentions&quot;:[]}"/>
    <s v="#oe"/>
    <e v="#VALUE!"/>
    <s v="#oers14 off to a great start! Loved"/>
    <e v="#VALUE!"/>
    <x v="151"/>
  </r>
  <r>
    <n v="49"/>
    <s v="435946052416331776"/>
    <s v="melodyhamdule"/>
    <x v="304"/>
    <s v="Wed Feb 19 01:16:53 +0000 2014"/>
    <d v="2014-02-19T01:16:53"/>
    <m/>
    <s v="en"/>
    <m/>
    <m/>
    <n v="1705669801"/>
    <m/>
    <s v="&lt;a href=&quot;http://twitter.com/download/iphone&quot; rel=&quot;nofollow&quot;&gt;Twitter for iPhone&lt;/a&gt;"/>
    <s v="http://pbs.twimg.com/profile_images/378800000371714471/a6b2a4033121627c1af3ee4eb1c9a698_normal.jpeg"/>
    <n v="17"/>
    <n v="20"/>
    <m/>
    <s v="http://twitter.com/melodyhamdule/statuses/435946052416331776"/>
    <s v="{&quot;symbols&quot;:[],&quot;urls&quot;:[],&quot;hashtags&quot;:[{&quot;text&quot;:&quot;oers14&quot;,&quot;indices&quot;:[0,7]}],&quot;user_mentions&quot;:[]}"/>
    <s v="#oe"/>
    <e v="#VALUE!"/>
    <s v="#oers14 off to a great start! Loved"/>
    <e v="#VALUE!"/>
    <x v="151"/>
  </r>
  <r>
    <n v="588"/>
    <s v="436206018393952256"/>
    <s v="abbaspeaks"/>
    <x v="305"/>
    <s v="Wed Feb 19 18:29:53 +0000 2014"/>
    <d v="2014-02-19T18:29:53"/>
    <m/>
    <s v="en"/>
    <m/>
    <m/>
    <n v="203543496"/>
    <m/>
    <s v="&lt;a href=&quot;http://twitter.com/download/android&quot; rel=&quot;nofollow&quot;&gt;Twitter for Android&lt;/a&gt;"/>
    <s v="http://pbs.twimg.com/profile_images/420650358310838272/SYeVCvzi_normal.jpeg"/>
    <n v="391"/>
    <n v="533"/>
    <n v="-28800"/>
    <s v="http://twitter.com/abbaspeaks/statuses/436206018393952256"/>
    <s v="{&quot;symbols&quot;:[],&quot;urls&quot;:[],&quot;hashtags&quot;:[{&quot;text&quot;:&quot;OERS14&quot;,&quot;indices&quot;:[0,7]},{&quot;text&quot;:&quot;OERS14&quot;,&quot;indices&quot;:[74,81]}],&quot;user_mentions&quot;:[]}"/>
    <s v="#OE"/>
    <e v="#VALUE!"/>
    <s v="#OERS14 oh how we so underrate the "/>
    <e v="#VALUE!"/>
    <x v="151"/>
  </r>
  <r>
    <n v="1286"/>
    <s v="436579252293869568"/>
    <s v="GerriGershon"/>
    <x v="306"/>
    <s v="Thu Feb 20 19:12:59 +0000 2014"/>
    <d v="2014-02-20T19:12:59"/>
    <m/>
    <s v="en"/>
    <m/>
    <m/>
    <n v="50501959"/>
    <m/>
    <s v="&lt;a href=&quot;http://www.hootsuite.com&quot; rel=&quot;nofollow&quot;&gt;HootSuite&lt;/a&gt;"/>
    <s v="http://pbs.twimg.com/profile_images/1131057578/GerriGershoncoloursmall_normal.jpg"/>
    <n v="556"/>
    <n v="261"/>
    <n v="-18000"/>
    <s v="http://twitter.com/GerriGershon/statuses/436579252293869568"/>
    <s v="{&quot;symbols&quot;:[],&quot;urls&quot;:[],&quot;hashtags&quot;:[{&quot;text&quot;:&quot;oers14&quot;,&quot;indices&quot;:[0,7]}],&quot;user_mentions&quot;:[]}"/>
    <s v="#oe"/>
    <e v="#VALUE!"/>
    <s v="#oers14 Only 29% of kids who remain"/>
    <e v="#VALUE!"/>
    <x v="151"/>
  </r>
  <r>
    <n v="198"/>
    <s v="436138896473464832"/>
    <s v="KNAER_RECRAE"/>
    <x v="307"/>
    <s v="Wed Feb 19 14:03:10 +0000 2014"/>
    <d v="2014-02-19T14:03:10"/>
    <m/>
    <s v="en"/>
    <m/>
    <m/>
    <n v="1020257364"/>
    <m/>
    <s v="&lt;a href=&quot;http://twitter.com/download/android&quot; rel=&quot;nofollow&quot;&gt;Twitter for Android&lt;/a&gt;"/>
    <s v="http://pbs.twimg.com/profile_images/2991816416/bfc82e11ecb1ae7933cf18dab2e03eb9_normal.png"/>
    <n v="198"/>
    <n v="247"/>
    <n v="-18000"/>
    <s v="http://twitter.com/KNAER_RECRAE/statuses/436138896473464832"/>
    <s v="{&quot;symbols&quot;:[],&quot;urls&quot;:[],&quot;hashtags&quot;:[{&quot;text&quot;:&quot;OERS14&quot;,&quot;indices&quot;:[0,7]}],&quot;user_mentions&quot;:[{&quot;id&quot;:636460073,&quot;name&quot;:&quot;Katina Pollock&quot;,&quot;indices&quot;:[16,32],&quot;screen_name&quot;:&quot;DrKatinaPollock&quot;,&quot;id_str&quot;:&quot;636460073&quot;}]}"/>
    <s v="#OE"/>
    <e v="#VALUE!"/>
    <s v="#OERS14 Our own @DrKatinaPollock is"/>
    <e v="#VALUE!"/>
    <x v="151"/>
  </r>
  <r>
    <n v="490"/>
    <s v="436173956886695936"/>
    <s v="dberrill"/>
    <x v="308"/>
    <s v="Wed Feb 19 16:22:29 +0000 2014"/>
    <d v="2014-02-19T16:22:29"/>
    <m/>
    <s v="en"/>
    <m/>
    <m/>
    <n v="513860172"/>
    <m/>
    <s v="&lt;a href=&quot;http://twitter.com/download/iphone&quot; rel=&quot;nofollow&quot;&gt;Twitter for iPhone&lt;/a&gt;"/>
    <s v="http://pbs.twimg.com/profile_images/3157212336/d1b0ae9af87b2eb4337416c4ad73773b_normal.jpeg"/>
    <n v="19"/>
    <n v="6"/>
    <n v="-18000"/>
    <s v="http://twitter.com/dberrill/statuses/436173956886695936"/>
    <s v="{&quot;symbols&quot;:[],&quot;urls&quot;:[],&quot;hashtags&quot;:[{&quot;text&quot;:&quot;OERS14&quot;,&quot;indices&quot;:[0,7]}],&quot;user_mentions&quot;:[]}"/>
    <s v="#OE"/>
    <e v="#VALUE!"/>
    <s v="#OERS14 Panel: mobilizing evidence "/>
    <e v="#VALUE!"/>
    <x v="151"/>
  </r>
  <r>
    <n v="835"/>
    <s v="436294286145884160"/>
    <s v="emoyer2009"/>
    <x v="309"/>
    <s v="Thu Feb 20 00:20:38 +0000 2014"/>
    <d v="2014-02-20T00:20:38"/>
    <m/>
    <s v="en"/>
    <m/>
    <m/>
    <n v="29981187"/>
    <m/>
    <s v="&lt;a href=&quot;http://blackberry.com/twitter&quot; rel=&quot;nofollow&quot;&gt;Twitter for BlackBerry®&lt;/a&gt;"/>
    <s v="http://pbs.twimg.com/profile_images/3061134165/56d3d7982e201f9e68deadf246ebec4f_normal.jpeg"/>
    <n v="214"/>
    <n v="69"/>
    <n v="-21600"/>
    <s v="http://twitter.com/emoyer2009/statuses/436294286145884160"/>
    <s v="{&quot;symbols&quot;:[],&quot;urls&quot;:[],&quot;hashtags&quot;:[{&quot;text&quot;:&quot;OERS14&quot;,&quot;indices&quot;:[0,7]}],&quot;user_mentions&quot;:[]}"/>
    <s v="#OE"/>
    <e v="#VALUE!"/>
    <s v="#OERS14 pen and paper is still a ve"/>
    <e v="#VALUE!"/>
    <x v="151"/>
  </r>
  <r>
    <n v="324"/>
    <s v="436148989667205121"/>
    <s v="Anniekidder"/>
    <x v="310"/>
    <s v="Wed Feb 19 14:43:17 +0000 2014"/>
    <d v="2014-02-19T14:43:17"/>
    <s v="loc: 43.65584,-79.38294"/>
    <s v="en"/>
    <m/>
    <m/>
    <n v="106539218"/>
    <m/>
    <s v="&lt;a href=&quot;http://blackberry.com/twitter&quot; rel=&quot;nofollow&quot;&gt;Twitter for BlackBerry®&lt;/a&gt;"/>
    <s v="http://pbs.twimg.com/profile_images/1810925746/Annie_Photo_shoot_November_2011_Web_normal.jpg"/>
    <n v="5702"/>
    <n v="154"/>
    <n v="-18000"/>
    <s v="http://twitter.com/Anniekidder/statuses/436148989667205121"/>
    <s v="{&quot;symbols&quot;:[],&quot;urls&quot;:[],&quot;hashtags&quot;:[{&quot;text&quot;:&quot;oers14&quot;,&quot;indices&quot;:[0,7]}],&quot;user_mentions&quot;:[]}"/>
    <s v="#oe"/>
    <e v="#VALUE!"/>
    <s v="#oers14 percentage of Canadian stud"/>
    <e v="#VALUE!"/>
    <x v="151"/>
  </r>
  <r>
    <n v="1065"/>
    <s v="436512862580637697"/>
    <s v="dberrill"/>
    <x v="311"/>
    <s v="Thu Feb 20 14:49:11 +0000 2014"/>
    <d v="2014-02-20T14:49:11"/>
    <m/>
    <s v="en"/>
    <m/>
    <m/>
    <n v="513860172"/>
    <m/>
    <s v="&lt;a href=&quot;http://twitter.com/download/iphone&quot; rel=&quot;nofollow&quot;&gt;Twitter for iPhone&lt;/a&gt;"/>
    <s v="http://pbs.twimg.com/profile_images/3157212336/d1b0ae9af87b2eb4337416c4ad73773b_normal.jpeg"/>
    <n v="21"/>
    <n v="1"/>
    <n v="-18000"/>
    <s v="http://twitter.com/dberrill/statuses/436512862580637697"/>
    <s v="{&quot;symbols&quot;:[],&quot;urls&quot;:[],&quot;hashtags&quot;:[{&quot;text&quot;:&quot;OERS14&quot;,&quot;indices&quot;:[0,7]}],&quot;user_mentions&quot;:[]}"/>
    <s v="#OE"/>
    <e v="#VALUE!"/>
    <s v="#OERS14 Phillips: Deficit models pr"/>
    <e v="#VALUE!"/>
    <x v="151"/>
  </r>
  <r>
    <n v="304"/>
    <s v="436147189320937472"/>
    <s v="giannahelling"/>
    <x v="312"/>
    <s v="Wed Feb 19 14:36:07 +0000 2014"/>
    <d v="2014-02-19T14:36:07"/>
    <m/>
    <s v="en"/>
    <m/>
    <m/>
    <n v="466897873"/>
    <m/>
    <s v="&lt;a href=&quot;http://blackberry.com/twitter&quot; rel=&quot;nofollow&quot;&gt;Twitter for BlackBerry®&lt;/a&gt;"/>
    <s v="http://pbs.twimg.com/profile_images/378800000758246288/011cbb98d5f24fca0c24dd77cdf31fdd_normal.jpeg"/>
    <n v="59"/>
    <n v="126"/>
    <n v="-21600"/>
    <s v="http://twitter.com/giannahelling/statuses/436147189320937472"/>
    <s v="{&quot;symbols&quot;:[],&quot;urls&quot;:[],&quot;hashtags&quot;:[{&quot;text&quot;:&quot;OERS14&quot;,&quot;indices&quot;:[0,7]}],&quot;user_mentions&quot;:[]}"/>
    <s v="#OE"/>
    <e v="#VALUE!"/>
    <s v="#OERS14 PISA High performers spend "/>
    <e v="#VALUE!"/>
    <x v="151"/>
  </r>
  <r>
    <n v="280"/>
    <s v="436145527625756672"/>
    <s v="giannahelling"/>
    <x v="313"/>
    <s v="Wed Feb 19 14:29:31 +0000 2014"/>
    <d v="2014-02-19T14:29:31"/>
    <m/>
    <s v="en"/>
    <m/>
    <m/>
    <n v="466897873"/>
    <m/>
    <s v="&lt;a href=&quot;http://blackberry.com/twitter&quot; rel=&quot;nofollow&quot;&gt;Twitter for BlackBerry®&lt;/a&gt;"/>
    <s v="http://pbs.twimg.com/profile_images/378800000758246288/011cbb98d5f24fca0c24dd77cdf31fdd_normal.jpeg"/>
    <n v="59"/>
    <n v="126"/>
    <n v="-21600"/>
    <s v="http://twitter.com/giannahelling/statuses/436145527625756672"/>
    <s v="{&quot;symbols&quot;:[],&quot;urls&quot;:[],&quot;hashtags&quot;:[{&quot;text&quot;:&quot;OERS14&quot;,&quot;indices&quot;:[0,7]}],&quot;user_mentions&quot;:[]}"/>
    <s v="#OE"/>
    <e v="#VALUE!"/>
    <s v="#OERS14 PISA2012 Canada is amongst "/>
    <e v="#VALUE!"/>
    <x v="151"/>
  </r>
  <r>
    <n v="215"/>
    <s v="436141482248904705"/>
    <s v="drcathybruce"/>
    <x v="314"/>
    <s v="Wed Feb 19 14:13:27 +0000 2014"/>
    <d v="2014-02-19T14:13:27"/>
    <m/>
    <s v="en"/>
    <m/>
    <m/>
    <n v="1264968134"/>
    <m/>
    <s v="&lt;a href=&quot;http://twitter.com/download/iphone&quot; rel=&quot;nofollow&quot;&gt;Twitter for iPhone&lt;/a&gt;"/>
    <s v="http://pbs.twimg.com/profile_images/432644858201657344/yt5yBNO9_normal.png"/>
    <n v="586"/>
    <n v="373"/>
    <m/>
    <s v="http://twitter.com/drcathybruce/statuses/436141482248904705"/>
    <s v="{&quot;symbols&quot;:[],&quot;urls&quot;:[],&quot;hashtags&quot;:[{&quot;text&quot;:&quot;OERS14&quot;,&quot;indices&quot;:[0,7]}],&quot;user_mentions&quot;:[]}"/>
    <s v="#OE"/>
    <e v="#VALUE!"/>
    <s v="#OERS14 Quality evidence takes time"/>
    <e v="#VALUE!"/>
    <x v="151"/>
  </r>
  <r>
    <n v="558"/>
    <s v="436188280560693249"/>
    <s v="OhMissAcosta"/>
    <x v="315"/>
    <s v="Wed Feb 19 17:19:24 +0000 2014"/>
    <d v="2014-02-19T17:19:24"/>
    <m/>
    <s v="en"/>
    <m/>
    <m/>
    <n v="317175652"/>
    <m/>
    <s v="web"/>
    <s v="http://pbs.twimg.com/profile_images/2288215422/hpsgpfs8m7eeqnaprzjq_normal.jpeg"/>
    <n v="126"/>
    <n v="251"/>
    <n v="-18000"/>
    <s v="http://twitter.com/OhMissAcosta/statuses/436188280560693249"/>
    <s v="{&quot;symbols&quot;:[],&quot;urls&quot;:[],&quot;hashtags&quot;:[{&quot;text&quot;:&quot;OERS14&quot;,&quot;indices&quot;:[0,7]}],&quot;user_mentions&quot;:[]}"/>
    <s v="#OE"/>
    <e v="#VALUE!"/>
    <s v="#OERS14 Question: &quot;What are three k"/>
    <e v="#VALUE!"/>
    <x v="151"/>
  </r>
  <r>
    <n v="437"/>
    <s v="436170233632800768"/>
    <s v="dberrill"/>
    <x v="316"/>
    <s v="Wed Feb 19 16:07:42 +0000 2014"/>
    <d v="2014-02-19T16:07:42"/>
    <m/>
    <s v="en"/>
    <m/>
    <m/>
    <n v="513860172"/>
    <m/>
    <s v="&lt;a href=&quot;http://twitter.com/download/iphone&quot; rel=&quot;nofollow&quot;&gt;Twitter for iPhone&lt;/a&gt;"/>
    <s v="http://pbs.twimg.com/profile_images/3157212336/d1b0ae9af87b2eb4337416c4ad73773b_normal.jpeg"/>
    <n v="18"/>
    <n v="6"/>
    <n v="-18000"/>
    <s v="http://twitter.com/dberrill/statuses/436170233632800768"/>
    <s v="{&quot;symbols&quot;:[],&quot;urls&quot;:[],&quot;hashtags&quot;:[{&quot;text&quot;:&quot;OERS14&quot;,&quot;indices&quot;:[0,7]}],&quot;user_mentions&quot;:[]}"/>
    <s v="#OE"/>
    <e v="#VALUE!"/>
    <s v="#OERS14 re. indicators and measures"/>
    <e v="#VALUE!"/>
    <x v="151"/>
  </r>
  <r>
    <n v="368"/>
    <s v="436154887081299968"/>
    <s v="dberrill"/>
    <x v="317"/>
    <s v="Wed Feb 19 15:06:43 +0000 2014"/>
    <d v="2014-02-19T15:06:43"/>
    <m/>
    <s v="en"/>
    <m/>
    <m/>
    <n v="513860172"/>
    <m/>
    <s v="&lt;a href=&quot;http://twitter.com/download/iphone&quot; rel=&quot;nofollow&quot;&gt;Twitter for iPhone&lt;/a&gt;"/>
    <s v="http://pbs.twimg.com/profile_images/3157212336/d1b0ae9af87b2eb4337416c4ad73773b_normal.jpeg"/>
    <n v="18"/>
    <n v="6"/>
    <n v="-18000"/>
    <s v="http://twitter.com/dberrill/statuses/436154887081299968"/>
    <s v="{&quot;symbols&quot;:[],&quot;urls&quot;:[],&quot;hashtags&quot;:[{&quot;text&quot;:&quot;OERS14&quot;,&quot;indices&quot;:[0,7]}],&quot;user_mentions&quot;:[]}"/>
    <s v="#OE"/>
    <e v="#VALUE!"/>
    <s v="#OERS14 re. Parental expectations: "/>
    <e v="#VALUE!"/>
    <x v="151"/>
  </r>
  <r>
    <n v="802"/>
    <s v="436288196104572928"/>
    <s v="emoyer2009"/>
    <x v="318"/>
    <s v="Wed Feb 19 23:56:26 +0000 2014"/>
    <d v="2014-02-19T23:56:26"/>
    <m/>
    <s v="en"/>
    <m/>
    <m/>
    <n v="29981187"/>
    <m/>
    <s v="&lt;a href=&quot;http://blackberry.com/twitter&quot; rel=&quot;nofollow&quot;&gt;Twitter for BlackBerry®&lt;/a&gt;"/>
    <s v="http://pbs.twimg.com/profile_images/3061134165/56d3d7982e201f9e68deadf246ebec4f_normal.jpeg"/>
    <n v="214"/>
    <n v="69"/>
    <n v="-21600"/>
    <s v="http://twitter.com/emoyer2009/statuses/436288196104572928"/>
    <s v="{&quot;symbols&quot;:[],&quot;urls&quot;:[],&quot;hashtags&quot;:[{&quot;text&quot;:&quot;OERS14&quot;,&quot;indices&quot;:[0,7]}],&quot;user_mentions&quot;:[]}"/>
    <s v="#OE"/>
    <e v="#VALUE!"/>
    <s v="#OERS14 reinventing education in K1"/>
    <e v="#VALUE!"/>
    <x v="151"/>
  </r>
  <r>
    <n v="179"/>
    <s v="436135793686351873"/>
    <s v="giannahelling"/>
    <x v="319"/>
    <s v="Wed Feb 19 13:50:50 +0000 2014"/>
    <d v="2014-02-19T13:50:50"/>
    <m/>
    <s v="en"/>
    <m/>
    <m/>
    <n v="466897873"/>
    <m/>
    <s v="&lt;a href=&quot;http://blackberry.com/twitter&quot; rel=&quot;nofollow&quot;&gt;Twitter for BlackBerry®&lt;/a&gt;"/>
    <s v="http://pbs.twimg.com/profile_images/378800000758246288/011cbb98d5f24fca0c24dd77cdf31fdd_normal.jpeg"/>
    <n v="58"/>
    <n v="125"/>
    <n v="-21600"/>
    <s v="http://twitter.com/giannahelling/statuses/436135793686351873"/>
    <s v="{&quot;symbols&quot;:[],&quot;urls&quot;:[],&quot;hashtags&quot;:[{&quot;text&quot;:&quot;OERS14&quot;,&quot;indices&quot;:[0,7]}],&quot;user_mentions&quot;:[]}"/>
    <s v="#OE"/>
    <e v="#VALUE!"/>
    <s v="#OERS14 Research priorities and opp"/>
    <e v="#VALUE!"/>
    <x v="151"/>
  </r>
  <r>
    <n v="147"/>
    <s v="436132334044065792"/>
    <s v="fdelk_nmc"/>
    <x v="320"/>
    <s v="Wed Feb 19 13:37:06 +0000 2014"/>
    <d v="2014-02-19T13:37:06"/>
    <m/>
    <s v="en"/>
    <m/>
    <m/>
    <n v="2151052644"/>
    <m/>
    <s v="&lt;a href=&quot;http://twitter.com/#!/download/ipad&quot; rel=&quot;nofollow&quot;&gt;Twitter for iPad&lt;/a&gt;"/>
    <s v="http://pbs.twimg.com/profile_images/378800000724150004/557d9fa1b4f1da3975a2c66a494f6a2c_normal.jpeg"/>
    <n v="17"/>
    <n v="40"/>
    <m/>
    <s v="http://twitter.com/fdelk_nmc/statuses/436132334044065792"/>
    <s v="{&quot;symbols&quot;:[],&quot;urls&quot;:[],&quot;hashtags&quot;:[{&quot;text&quot;:&quot;OERS14&quot;,&quot;indices&quot;:[0,7]}],&quot;user_mentions&quot;:[]}"/>
    <s v="#OE"/>
    <e v="#VALUE!"/>
    <s v="#OERS14 Research, not opinion, will"/>
    <e v="#VALUE!"/>
    <x v="151"/>
  </r>
  <r>
    <n v="170"/>
    <s v="436135104600367104"/>
    <s v="GerriGershon"/>
    <x v="321"/>
    <s v="Wed Feb 19 13:48:06 +0000 2014"/>
    <d v="2014-02-19T13:48:06"/>
    <m/>
    <s v="en"/>
    <m/>
    <m/>
    <n v="50501959"/>
    <m/>
    <s v="&lt;a href=&quot;http://www.hootsuite.com&quot; rel=&quot;nofollow&quot;&gt;HootSuite&lt;/a&gt;"/>
    <s v="http://pbs.twimg.com/profile_images/1131057578/GerriGershoncoloursmall_normal.jpg"/>
    <n v="552"/>
    <n v="261"/>
    <n v="-18000"/>
    <s v="http://twitter.com/GerriGershon/statuses/436135104600367104"/>
    <s v="{&quot;symbols&quot;:[],&quot;urls&quot;:[],&quot;hashtags&quot;:[{&quot;text&quot;:&quot;oers14&quot;,&quot;indices&quot;:[0,7]}],&quot;user_mentions&quot;:[]}"/>
    <s v="#oe"/>
    <e v="#VALUE!"/>
    <s v="#oers14 Researchers throughout Ont."/>
    <e v="#VALUE!"/>
    <x v="151"/>
  </r>
  <r>
    <n v="169"/>
    <s v="436135104600367104"/>
    <s v="GerriGershon"/>
    <x v="321"/>
    <s v="Wed Feb 19 13:48:06 +0000 2014"/>
    <d v="2014-02-19T13:48:06"/>
    <m/>
    <s v="en"/>
    <m/>
    <m/>
    <n v="50501959"/>
    <m/>
    <s v="&lt;a href=&quot;http://www.hootsuite.com&quot; rel=&quot;nofollow&quot;&gt;HootSuite&lt;/a&gt;"/>
    <s v="http://pbs.twimg.com/profile_images/1131057578/GerriGershoncoloursmall_normal.jpg"/>
    <n v="552"/>
    <n v="261"/>
    <n v="-18000"/>
    <s v="http://twitter.com/GerriGershon/statuses/436135104600367104"/>
    <s v="{&quot;symbols&quot;:[],&quot;urls&quot;:[],&quot;hashtags&quot;:[{&quot;text&quot;:&quot;oers14&quot;,&quot;indices&quot;:[0,7]}],&quot;user_mentions&quot;:[]}"/>
    <s v="#oe"/>
    <e v="#VALUE!"/>
    <s v="#oers14 Researchers throughout Ont."/>
    <e v="#VALUE!"/>
    <x v="151"/>
  </r>
  <r>
    <n v="520"/>
    <s v="436180083175608320"/>
    <s v="dberrill"/>
    <x v="322"/>
    <s v="Wed Feb 19 16:46:50 +0000 2014"/>
    <d v="2014-02-19T16:46:50"/>
    <m/>
    <s v="en"/>
    <m/>
    <m/>
    <n v="513860172"/>
    <m/>
    <s v="&lt;a href=&quot;http://twitter.com/download/iphone&quot; rel=&quot;nofollow&quot;&gt;Twitter for iPhone&lt;/a&gt;"/>
    <s v="http://pbs.twimg.com/profile_images/3157212336/d1b0ae9af87b2eb4337416c4ad73773b_normal.jpeg"/>
    <n v="19"/>
    <n v="6"/>
    <n v="-18000"/>
    <s v="http://twitter.com/dberrill/statuses/436180083175608320"/>
    <s v="{&quot;symbols&quot;:[],&quot;urls&quot;:[],&quot;hashtags&quot;:[{&quot;text&quot;:&quot;OERS14&quot;,&quot;indices&quot;:[0,7]}],&quot;user_mentions&quot;:[]}"/>
    <s v="#OE"/>
    <e v="#VALUE!"/>
    <s v="#OERS14 Sam K: the audience is rapt"/>
    <e v="#VALUE!"/>
    <x v="151"/>
  </r>
  <r>
    <n v="425"/>
    <s v="436168639050297345"/>
    <s v="jmuellertate"/>
    <x v="323"/>
    <s v="Wed Feb 19 16:01:21 +0000 2014"/>
    <d v="2014-02-19T16:01:21"/>
    <m/>
    <s v="en"/>
    <m/>
    <m/>
    <n v="40351425"/>
    <m/>
    <s v="&lt;a href=&quot;http://twitter.com/download/iphone&quot; rel=&quot;nofollow&quot;&gt;Twitter for iPhone&lt;/a&gt;"/>
    <s v="http://pbs.twimg.com/profile_images/3571870892/563ebd36370795bc1b7e7d20913881c3_normal.jpeg"/>
    <n v="250"/>
    <n v="366"/>
    <n v="-18000"/>
    <s v="http://twitter.com/jmuellertate/statuses/436168639050297345"/>
    <s v="{&quot;symbols&quot;:[],&quot;urls&quot;:[],&quot;hashtags&quot;:[{&quot;text&quot;:&quot;oers14&quot;,&quot;indices&quot;:[0,7]}],&quot;user_mentions&quot;:[]}"/>
    <s v="#oe"/>
    <e v="#VALUE!"/>
    <s v="#oers14 Schools give us the opportu"/>
    <e v="#VALUE!"/>
    <x v="151"/>
  </r>
  <r>
    <n v="1000"/>
    <s v="436503591415586817"/>
    <s v="mathtech"/>
    <x v="324"/>
    <s v="Thu Feb 20 14:12:20 +0000 2014"/>
    <d v="2014-02-20T14:12:20"/>
    <m/>
    <s v="en"/>
    <m/>
    <m/>
    <n v="26014815"/>
    <m/>
    <s v="web"/>
    <s v="http://pbs.twimg.com/profile_images/1409192299/carol1_normal.JPG"/>
    <n v="595"/>
    <n v="176"/>
    <m/>
    <s v="http://twitter.com/mathtech/statuses/436503591415586817"/>
    <s v="{&quot;symbols&quot;:[],&quot;urls&quot;:[],&quot;hashtags&quot;:[{&quot;text&quot;:&quot;OERS14&quot;,&quot;indices&quot;:[0,7]}],&quot;user_mentions&quot;:[{&quot;id&quot;:14128528,&quot;name&quot;:&quot;Don Tapscott&quot;,&quot;indices&quot;:[88,98],&quot;screen_name&quot;:&quot;dtapscott&quot;,&quot;id_str&quot;:&quot;14128528&quot;}]}"/>
    <s v="#OE"/>
    <e v="#VALUE!"/>
    <s v="#OERS14 Some Twitter facts from Ont"/>
    <e v="#VALUE!"/>
    <x v="151"/>
  </r>
  <r>
    <n v="312"/>
    <s v="436148070901112832"/>
    <s v="drcathybruce"/>
    <x v="325"/>
    <s v="Wed Feb 19 14:39:37 +0000 2014"/>
    <d v="2014-02-19T14:39:37"/>
    <m/>
    <s v="en"/>
    <m/>
    <m/>
    <n v="1264968134"/>
    <m/>
    <s v="&lt;a href=&quot;http://twitter.com/download/iphone&quot; rel=&quot;nofollow&quot;&gt;Twitter for iPhone&lt;/a&gt;"/>
    <s v="http://pbs.twimg.com/profile_images/432644858201657344/yt5yBNO9_normal.png"/>
    <n v="587"/>
    <n v="373"/>
    <m/>
    <s v="http://twitter.com/drcathybruce/statuses/436148070901112832"/>
    <s v="{&quot;symbols&quot;:[],&quot;urls&quot;:[],&quot;hashtags&quot;:[{&quot;text&quot;:&quot;OERS14&quot;,&quot;indices&quot;:[0,7]},{&quot;text&quot;:&quot;PISA&quot;,&quot;indices&quot;:[89,94]}],&quot;user_mentions&quot;:[]}"/>
    <s v="#OE"/>
    <e v="#VALUE!"/>
    <s v="#OERS14 Student efficacy (belief th"/>
    <e v="#VALUE!"/>
    <x v="151"/>
  </r>
  <r>
    <n v="195"/>
    <s v="436138027224530945"/>
    <s v="chachkowski"/>
    <x v="326"/>
    <s v="Wed Feb 19 13:59:43 +0000 2014"/>
    <d v="2014-02-19T13:59:43"/>
    <m/>
    <s v="en"/>
    <m/>
    <m/>
    <n v="492608615"/>
    <m/>
    <s v="&lt;a href=&quot;http://twitter.com/#!/download/ipad&quot; rel=&quot;nofollow&quot;&gt;Twitter for iPad&lt;/a&gt;"/>
    <s v="http://abs.twimg.com/sticky/default_profile_images/default_profile_2_normal.png"/>
    <n v="7"/>
    <n v="6"/>
    <m/>
    <s v="http://twitter.com/chachkowski/statuses/436138027224530945"/>
    <s v="{&quot;symbols&quot;:[],&quot;urls&quot;:[],&quot;hashtags&quot;:[{&quot;text&quot;:&quot;OERS14&quot;,&quot;indices&quot;:[0,7]}],&quot;user_mentions&quot;:[]}"/>
    <s v="#OE"/>
    <e v="#VALUE!"/>
    <s v="#OERS14 Student well being is impor"/>
    <e v="#VALUE!"/>
    <x v="151"/>
  </r>
  <r>
    <n v="332"/>
    <s v="436149623942434816"/>
    <s v="Anniekidder"/>
    <x v="327"/>
    <s v="Wed Feb 19 14:45:48 +0000 2014"/>
    <d v="2014-02-19T14:45:48"/>
    <s v="loc: 43.65584,-79.38294"/>
    <s v="en"/>
    <m/>
    <m/>
    <n v="106539218"/>
    <m/>
    <s v="&lt;a href=&quot;http://blackberry.com/twitter&quot; rel=&quot;nofollow&quot;&gt;Twitter for BlackBerry®&lt;/a&gt;"/>
    <s v="http://pbs.twimg.com/profile_images/1810925746/Annie_Photo_shoot_November_2011_Web_normal.jpg"/>
    <n v="5702"/>
    <n v="154"/>
    <n v="-18000"/>
    <s v="http://twitter.com/Anniekidder/statuses/436149623942434816"/>
    <s v="{&quot;symbols&quot;:[],&quot;urls&quot;:[],&quot;hashtags&quot;:[{&quot;text&quot;:&quot;oers14&quot;,&quot;indices&quot;:[0,7]}],&quot;user_mentions&quot;:[]}"/>
    <s v="#oe"/>
    <e v="#VALUE!"/>
    <s v="#oers14 Students of parents who hav"/>
    <e v="#VALUE!"/>
    <x v="151"/>
  </r>
  <r>
    <n v="164"/>
    <s v="436133940819013632"/>
    <s v="drcathybruce"/>
    <x v="328"/>
    <s v="Wed Feb 19 13:43:29 +0000 2014"/>
    <d v="2014-02-19T13:43:29"/>
    <m/>
    <s v="en"/>
    <m/>
    <m/>
    <n v="1264968134"/>
    <m/>
    <s v="&lt;a href=&quot;http://twitter.com/download/iphone&quot; rel=&quot;nofollow&quot;&gt;Twitter for iPhone&lt;/a&gt;"/>
    <s v="http://pbs.twimg.com/profile_images/432644858201657344/yt5yBNO9_normal.png"/>
    <n v="585"/>
    <n v="373"/>
    <m/>
    <s v="http://twitter.com/drcathybruce/statuses/436133940819013632"/>
    <s v="{&quot;symbols&quot;:[],&quot;urls&quot;:[],&quot;hashtags&quot;:[{&quot;text&quot;:&quot;OERS14&quot;,&quot;indices&quot;:[0,7]}],&quot;user_mentions&quot;:[]}"/>
    <s v="#OE"/>
    <e v="#VALUE!"/>
    <s v="#OERS14 Summary of findings from De"/>
    <e v="#VALUE!"/>
    <x v="151"/>
  </r>
  <r>
    <n v="867"/>
    <s v="436300387960647681"/>
    <s v="dberrill"/>
    <x v="329"/>
    <s v="Thu Feb 20 00:44:53 +0000 2014"/>
    <d v="2014-02-20T00:44:53"/>
    <m/>
    <s v="en"/>
    <m/>
    <m/>
    <n v="513860172"/>
    <m/>
    <s v="&lt;a href=&quot;http://twitter.com/download/iphone&quot; rel=&quot;nofollow&quot;&gt;Twitter for iPhone&lt;/a&gt;"/>
    <s v="http://pbs.twimg.com/profile_images/3157212336/d1b0ae9af87b2eb4337416c4ad73773b_normal.jpeg"/>
    <n v="21"/>
    <n v="6"/>
    <n v="-18000"/>
    <s v="http://twitter.com/dberrill/statuses/436300387960647681"/>
    <s v="{&quot;symbols&quot;:[],&quot;urls&quot;:[],&quot;hashtags&quot;:[{&quot;text&quot;:&quot;OERS14&quot;,&quot;indices&quot;:[0,7]}],&quot;user_mentions&quot;:[]}"/>
    <s v="#OE"/>
    <e v="#VALUE!"/>
    <s v="#OERS14 Tapscott - school as a syst"/>
    <e v="#VALUE!"/>
    <x v="151"/>
  </r>
  <r>
    <n v="1192"/>
    <s v="436544369953214464"/>
    <s v="lalandej"/>
    <x v="330"/>
    <s v="Thu Feb 20 16:54:23 +0000 2014"/>
    <d v="2014-02-20T16:54:23"/>
    <m/>
    <s v="en"/>
    <m/>
    <m/>
    <n v="222191753"/>
    <m/>
    <s v="&lt;a href=&quot;http://twitter.com/download/iphone&quot; rel=&quot;nofollow&quot;&gt;Twitter for iPhone&lt;/a&gt;"/>
    <s v="http://pbs.twimg.com/profile_images/436169976542953472/e0_blocn_normal.jpeg"/>
    <n v="23"/>
    <n v="76"/>
    <m/>
    <s v="http://twitter.com/lalandej/statuses/436544369953214464"/>
    <s v="{&quot;symbols&quot;:[],&quot;urls&quot;:[],&quot;hashtags&quot;:[{&quot;text&quot;:&quot;OERS14&quot;,&quot;indices&quot;:[0,7]}],&quot;user_mentions&quot;:[]}"/>
    <s v="#OE"/>
    <e v="#VALUE!"/>
    <s v="#OERS14 The Beyond 3:30 program sou"/>
    <e v="#VALUE!"/>
    <x v="151"/>
  </r>
  <r>
    <n v="309"/>
    <s v="436147820794757120"/>
    <s v="GerriGershon"/>
    <x v="331"/>
    <s v="Wed Feb 19 14:38:38 +0000 2014"/>
    <d v="2014-02-19T14:38:38"/>
    <m/>
    <s v="en"/>
    <m/>
    <m/>
    <n v="50501959"/>
    <m/>
    <s v="&lt;a href=&quot;http://www.hootsuite.com&quot; rel=&quot;nofollow&quot;&gt;HootSuite&lt;/a&gt;"/>
    <s v="http://pbs.twimg.com/profile_images/1131057578/GerriGershoncoloursmall_normal.jpg"/>
    <n v="553"/>
    <n v="261"/>
    <n v="-18000"/>
    <s v="http://twitter.com/GerriGershon/statuses/436147820794757120"/>
    <s v="{&quot;symbols&quot;:[],&quot;urls&quot;:[],&quot;hashtags&quot;:[{&quot;text&quot;:&quot;oers14&quot;,&quot;indices&quot;:[0,7]}],&quot;user_mentions&quot;:[]}"/>
    <s v="#oe"/>
    <e v="#VALUE!"/>
    <s v="#oers14 There is a direct relation "/>
    <e v="#VALUE!"/>
    <x v="151"/>
  </r>
  <r>
    <n v="635"/>
    <s v="436223537318477825"/>
    <s v="abbaspeaks"/>
    <x v="332"/>
    <s v="Wed Feb 19 19:39:30 +0000 2014"/>
    <d v="2014-02-19T19:39:30"/>
    <m/>
    <s v="en"/>
    <m/>
    <m/>
    <n v="203543496"/>
    <m/>
    <s v="&lt;a href=&quot;http://twitter.com/download/android&quot; rel=&quot;nofollow&quot;&gt;Twitter for Android&lt;/a&gt;"/>
    <s v="http://pbs.twimg.com/profile_images/420650358310838272/SYeVCvzi_normal.jpeg"/>
    <n v="391"/>
    <n v="535"/>
    <n v="-28800"/>
    <s v="http://twitter.com/abbaspeaks/statuses/436223537318477825"/>
    <s v="{&quot;symbols&quot;:[],&quot;urls&quot;:[],&quot;hashtags&quot;:[{&quot;text&quot;:&quot;OERS14&quot;,&quot;indices&quot;:[0,7]}],&quot;user_mentions&quot;:[]}"/>
    <s v="#OE"/>
    <e v="#VALUE!"/>
    <s v="#OERS14 this talk on target audienc"/>
    <e v="#VALUE!"/>
    <x v="151"/>
  </r>
  <r>
    <n v="1268"/>
    <s v="436571016127848448"/>
    <s v="GerriGershon"/>
    <x v="333"/>
    <s v="Thu Feb 20 18:40:16 +0000 2014"/>
    <d v="2014-02-20T18:40:16"/>
    <m/>
    <s v="en"/>
    <m/>
    <m/>
    <n v="50501959"/>
    <m/>
    <s v="&lt;a href=&quot;http://www.hootsuite.com&quot; rel=&quot;nofollow&quot;&gt;HootSuite&lt;/a&gt;"/>
    <s v="http://pbs.twimg.com/profile_images/1131057578/GerriGershoncoloursmall_normal.jpg"/>
    <n v="556"/>
    <n v="261"/>
    <n v="-18000"/>
    <s v="http://twitter.com/GerriGershon/statuses/436571016127848448"/>
    <s v="{&quot;symbols&quot;:[],&quot;urls&quot;:[],&quot;hashtags&quot;:[{&quot;text&quot;:&quot;oers14&quot;,&quot;indices&quot;:[0,7]}],&quot;user_mentions&quot;:[]}"/>
    <s v="#oe"/>
    <e v="#VALUE!"/>
    <s v="#oers14 To do effective research we"/>
    <e v="#VALUE!"/>
    <x v="151"/>
  </r>
  <r>
    <n v="543"/>
    <s v="436184208856203265"/>
    <s v="LStevens2511"/>
    <x v="334"/>
    <s v="Wed Feb 19 17:03:13 +0000 2014"/>
    <d v="2014-02-19T17:03:13"/>
    <s v="loc: 43.65492915,-79.38298121"/>
    <s v="en"/>
    <n v="2351930730"/>
    <s v="LStevens2511"/>
    <n v="2351930730"/>
    <s v="436183430829977600"/>
    <s v="&lt;a href=&quot;http://twitter.com/download/iphone&quot; rel=&quot;nofollow&quot;&gt;Twitter for iPhone&lt;/a&gt;"/>
    <s v="http://pbs.twimg.com/profile_images/436179085136392193/E7TC0iow_normal.jpeg"/>
    <n v="2"/>
    <n v="12"/>
    <m/>
    <s v="http://twitter.com/LStevens2511/statuses/436184208856203265"/>
    <s v="{&quot;symbols&quot;:[],&quot;urls&quot;:[],&quot;hashtags&quot;:[{&quot;text&quot;:&quot;oers14&quot;,&quot;indices&quot;:[0,7]}],&quot;user_mentions&quot;:[]}"/>
    <s v="#oe"/>
    <e v="#VALUE!"/>
    <s v="#oers14 to move towards empirically"/>
    <e v="#VALUE!"/>
    <x v="151"/>
  </r>
  <r>
    <n v="14"/>
    <s v="435731795876016128"/>
    <s v="DanaStClair"/>
    <x v="335"/>
    <s v="Tue Feb 18 11:05:30 +0000 2014"/>
    <d v="2014-02-18T11:05:30"/>
    <m/>
    <s v="en"/>
    <m/>
    <m/>
    <n v="30171986"/>
    <m/>
    <s v="&lt;a href=&quot;http://twitter.com/download/iphone&quot; rel=&quot;nofollow&quot;&gt;Twitter for iPhone&lt;/a&gt;"/>
    <s v="http://pbs.twimg.com/profile_images/132889748/233044_normal.jpg"/>
    <n v="30"/>
    <n v="76"/>
    <n v="-18000"/>
    <s v="http://twitter.com/DanaStClair/statuses/435731795876016128"/>
    <s v="{&quot;symbols&quot;:[],&quot;urls&quot;:[],&quot;hashtags&quot;:[{&quot;text&quot;:&quot;oers14&quot;,&quot;indices&quot;:[0,7]}],&quot;user_mentions&quot;:[]}"/>
    <s v="#oe"/>
    <e v="#VALUE!"/>
    <s v="#oers14 today is the day!!"/>
    <e v="#VALUE!"/>
    <x v="151"/>
  </r>
  <r>
    <n v="1011"/>
    <s v="436505174933123072"/>
    <s v="dberrill"/>
    <x v="336"/>
    <s v="Thu Feb 20 14:18:38 +0000 2014"/>
    <d v="2014-02-20T14:18:38"/>
    <m/>
    <s v="en"/>
    <m/>
    <m/>
    <n v="513860172"/>
    <m/>
    <s v="&lt;a href=&quot;http://twitter.com/download/iphone&quot; rel=&quot;nofollow&quot;&gt;Twitter for iPhone&lt;/a&gt;"/>
    <s v="http://pbs.twimg.com/profile_images/3157212336/d1b0ae9af87b2eb4337416c4ad73773b_normal.jpeg"/>
    <n v="21"/>
    <n v="1"/>
    <n v="-18000"/>
    <s v="http://twitter.com/dberrill/statuses/436505174933123072"/>
    <s v="{&quot;symbols&quot;:[],&quot;urls&quot;:[],&quot;hashtags&quot;:[{&quot;text&quot;:&quot;OERS14&quot;,&quot;indices&quot;:[0,7]}],&quot;user_mentions&quot;:[]}"/>
    <s v="#OE"/>
    <e v="#VALUE!"/>
    <s v="#OERS14 Very rich conversation at b"/>
    <e v="#VALUE!"/>
    <x v="151"/>
  </r>
  <r>
    <n v="617"/>
    <s v="436218642343419904"/>
    <s v="abbaspeaks"/>
    <x v="337"/>
    <s v="Wed Feb 19 19:20:03 +0000 2014"/>
    <d v="2014-02-19T19:20:03"/>
    <m/>
    <s v="en"/>
    <m/>
    <m/>
    <n v="203543496"/>
    <m/>
    <s v="&lt;a href=&quot;http://twitter.com/download/android&quot; rel=&quot;nofollow&quot;&gt;Twitter for Android&lt;/a&gt;"/>
    <s v="http://pbs.twimg.com/profile_images/420650358310838272/SYeVCvzi_normal.jpeg"/>
    <n v="391"/>
    <n v="535"/>
    <n v="-28800"/>
    <s v="http://twitter.com/abbaspeaks/statuses/436218642343419904"/>
    <s v="{&quot;symbols&quot;:[],&quot;urls&quot;:[],&quot;hashtags&quot;:[{&quot;text&quot;:&quot;OERS14&quot;,&quot;indices&quot;:[0,7]},{&quot;text&quot;:&quot;KMB&quot;,&quot;indices&quot;:[45,49]}],&quot;user_mentions&quot;:[]}"/>
    <s v="#OE"/>
    <e v="#VALUE!"/>
    <s v="#OERS14 we are asking who is involv"/>
    <e v="#VALUE!"/>
    <x v="151"/>
  </r>
  <r>
    <n v="474"/>
    <s v="436172718904336384"/>
    <s v="annemariepetras"/>
    <x v="338"/>
    <s v="Wed Feb 19 16:17:34 +0000 2014"/>
    <d v="2014-02-19T16:17:34"/>
    <m/>
    <s v="en"/>
    <m/>
    <m/>
    <n v="1175598865"/>
    <m/>
    <s v="&lt;a href=&quot;http://twitter.com/#!/download/ipad&quot; rel=&quot;nofollow&quot;&gt;Twitter for iPad&lt;/a&gt;"/>
    <s v="http://pbs.twimg.com/profile_images/3494629493/e3c6bbe439edae00e31f6a24695a8686_normal.jpeg"/>
    <n v="17"/>
    <n v="20"/>
    <m/>
    <s v="http://twitter.com/annemariepetras/statuses/436172718904336384"/>
    <s v="{&quot;symbols&quot;:[],&quot;urls&quot;:[],&quot;hashtags&quot;:[{&quot;text&quot;:&quot;OERS14&quot;,&quot;indices&quot;:[0,7]}],&quot;user_mentions&quot;:[]}"/>
    <s v="#OE"/>
    <e v="#VALUE!"/>
    <s v="#OERS14 What 3 key messages would y"/>
    <e v="#VALUE!"/>
    <x v="151"/>
  </r>
  <r>
    <n v="1308"/>
    <s v="436596281171931136"/>
    <s v="KNAER_RECRAE"/>
    <x v="339"/>
    <s v="Thu Feb 20 20:20:39 +0000 2014"/>
    <d v="2014-02-20T20:20:39"/>
    <m/>
    <s v="en"/>
    <m/>
    <m/>
    <n v="1020257364"/>
    <m/>
    <s v="web"/>
    <s v="http://pbs.twimg.com/profile_images/2991816416/bfc82e11ecb1ae7933cf18dab2e03eb9_normal.png"/>
    <n v="221"/>
    <n v="291"/>
    <n v="-18000"/>
    <s v="http://twitter.com/KNAER_RECRAE/statuses/436596281171931136"/>
    <s v="{&quot;symbols&quot;:[],&quot;urls&quot;:[],&quot;hashtags&quot;:[{&quot;text&quot;:&quot;OERS14&quot;,&quot;indices&quot;:[0,7]}],&quot;user_mentions&quot;:[]}"/>
    <s v="#OE"/>
    <e v="#VALUE!"/>
    <s v="#OERS14 what a great couple of days"/>
    <e v="#VALUE!"/>
    <x v="151"/>
  </r>
  <r>
    <n v="361"/>
    <s v="436152582244139008"/>
    <s v="GerriGershon"/>
    <x v="340"/>
    <s v="Wed Feb 19 14:57:33 +0000 2014"/>
    <d v="2014-02-19T14:57:33"/>
    <m/>
    <s v="en"/>
    <m/>
    <m/>
    <n v="50501959"/>
    <m/>
    <s v="&lt;a href=&quot;http://www.hootsuite.com&quot; rel=&quot;nofollow&quot;&gt;HootSuite&lt;/a&gt;"/>
    <s v="http://pbs.twimg.com/profile_images/1131057578/GerriGershoncoloursmall_normal.jpg"/>
    <n v="553"/>
    <n v="261"/>
    <n v="-18000"/>
    <s v="http://twitter.com/GerriGershon/statuses/436152582244139008"/>
    <s v="{&quot;symbols&quot;:[],&quot;urls&quot;:[],&quot;hashtags&quot;:[{&quot;text&quot;:&quot;oers14&quot;,&quot;indices&quot;:[0,7]}],&quot;user_mentions&quot;:[]}"/>
    <s v="#oe"/>
    <e v="#VALUE!"/>
    <s v="#oers14 When students take tests on"/>
    <e v="#VALUE!"/>
    <x v="151"/>
  </r>
  <r>
    <n v="791"/>
    <s v="436286754010578944"/>
    <s v="annemariepetras"/>
    <x v="341"/>
    <s v="Wed Feb 19 23:50:42 +0000 2014"/>
    <d v="2014-02-19T23:50:42"/>
    <m/>
    <s v="en"/>
    <m/>
    <m/>
    <n v="1175598865"/>
    <m/>
    <s v="&lt;a href=&quot;http://twitter.com/download/iphone&quot; rel=&quot;nofollow&quot;&gt;Twitter for iPhone&lt;/a&gt;"/>
    <s v="http://pbs.twimg.com/profile_images/3494629493/e3c6bbe439edae00e31f6a24695a8686_normal.jpeg"/>
    <n v="17"/>
    <n v="20"/>
    <m/>
    <s v="http://twitter.com/annemariepetras/statuses/436286754010578944"/>
    <s v="{&quot;symbols&quot;:[],&quot;urls&quot;:[],&quot;hashtags&quot;:[{&quot;text&quot;:&quot;OERS14&quot;,&quot;indices&quot;:[0,7]}],&quot;user_mentions&quot;:[]}"/>
    <s v="#OE"/>
    <e v="#VALUE!"/>
    <s v="#OERS14 working and learning are th"/>
    <e v="#VALUE!"/>
    <x v="151"/>
  </r>
  <r>
    <n v="1250"/>
    <s v="436567131053101056"/>
    <s v="CheyRatnam"/>
    <x v="342"/>
    <s v="Thu Feb 20 18:24:49 +0000 2014"/>
    <d v="2014-02-20T18:24:49"/>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67131053101056"/>
    <s v="{&quot;symbols&quot;:[],&quot;urls&quot;:[],&quot;hashtags&quot;:[{&quot;text&quot;:&quot;StrengthsPerspective&quot;,&quot;indices&quot;:[0,21]},{&quot;text&quot;:&quot;OERS14&quot;,&quot;indices&quot;:[137,144]}],&quot;user_mentions&quot;:[]}"/>
    <s v="#St"/>
    <e v="#VALUE!"/>
    <s v="#StrengthsPerspective utilized in  "/>
    <e v="#VALUE!"/>
    <x v="151"/>
  </r>
  <r>
    <n v="340"/>
    <s v="436150325850804224"/>
    <s v="AmaniElrofaie"/>
    <x v="343"/>
    <s v="Wed Feb 19 14:48:35 +0000 2014"/>
    <d v="2014-02-19T14:48:35"/>
    <s v="loc: 43.6548921,-79.3830799"/>
    <s v="en"/>
    <m/>
    <m/>
    <n v="121959456"/>
    <m/>
    <s v="&lt;a href=&quot;http://twitter.com/download/android&quot; rel=&quot;nofollow&quot;&gt;Twitter for Android&lt;/a&gt;"/>
    <s v="http://pbs.twimg.com/profile_images/378800000263129784/0761da68796b3351af43e2a94a41dc92_normal.jpeg"/>
    <n v="162"/>
    <n v="207"/>
    <n v="-18000"/>
    <s v="http://twitter.com/AmaniElrofaie/statuses/436150325850804224"/>
    <s v="{&quot;symbols&quot;:[],&quot;urls&quot;:[],&quot;hashtags&quot;:[{&quot;text&quot;:&quot;oers14&quot;,&quot;indices&quot;:[120,127]}],&quot;user_mentions&quot;:[]}"/>
    <s v="..."/>
    <e v="#VALUE!"/>
    <s v="... account for the differences. Pa"/>
    <e v="#VALUE!"/>
    <x v="151"/>
  </r>
  <r>
    <n v="356"/>
    <s v="436151840645079040"/>
    <s v="AmaniElrofaie"/>
    <x v="344"/>
    <s v="Wed Feb 19 14:54:36 +0000 2014"/>
    <d v="2014-02-19T14:54:36"/>
    <m/>
    <s v="en"/>
    <n v="121959456"/>
    <s v="AmaniElrofaie"/>
    <n v="121959456"/>
    <s v="436149899604668417"/>
    <s v="&lt;a href=&quot;http://twitter.com/download/android&quot; rel=&quot;nofollow&quot;&gt;Twitter for Android&lt;/a&gt;"/>
    <s v="http://pbs.twimg.com/profile_images/378800000263129784/0761da68796b3351af43e2a94a41dc92_normal.jpeg"/>
    <n v="162"/>
    <n v="207"/>
    <n v="-18000"/>
    <s v="http://twitter.com/AmaniElrofaie/statuses/436151840645079040"/>
    <s v="{&quot;symbols&quot;:[],&quot;urls&quot;:[],&quot;hashtags&quot;:[{&quot;text&quot;:&quot;oers14&quot;,&quot;indices&quot;:[136,143]}],&quot;user_mentions&quot;:[]}"/>
    <s v="..."/>
    <e v="#VALUE!"/>
    <s v="... in his discussion of boys' &amp;amp"/>
    <e v="#VALUE!"/>
    <x v="151"/>
  </r>
  <r>
    <n v="355"/>
    <s v="436151840645079040"/>
    <s v="AmaniElrofaie"/>
    <x v="344"/>
    <s v="Wed Feb 19 14:54:36 +0000 2014"/>
    <d v="2014-02-19T14:54:36"/>
    <m/>
    <s v="en"/>
    <n v="121959456"/>
    <s v="AmaniElrofaie"/>
    <n v="121959456"/>
    <s v="436149899604668417"/>
    <s v="&lt;a href=&quot;http://twitter.com/download/android&quot; rel=&quot;nofollow&quot;&gt;Twitter for Android&lt;/a&gt;"/>
    <s v="http://pbs.twimg.com/profile_images/378800000263129784/0761da68796b3351af43e2a94a41dc92_normal.jpeg"/>
    <n v="162"/>
    <n v="207"/>
    <n v="-18000"/>
    <s v="http://twitter.com/AmaniElrofaie/statuses/436151840645079040"/>
    <s v="{&quot;symbols&quot;:[],&quot;urls&quot;:[],&quot;hashtags&quot;:[{&quot;text&quot;:&quot;oers14&quot;,&quot;indices&quot;:[136,143]}],&quot;user_mentions&quot;:[]}"/>
    <s v="..."/>
    <e v="#VALUE!"/>
    <s v="... in his discussion of boys' &amp;amp"/>
    <e v="#VALUE!"/>
    <x v="151"/>
  </r>
  <r>
    <n v="674"/>
    <s v="436244030977232896"/>
    <s v="ResearchChat"/>
    <x v="345"/>
    <s v="Wed Feb 19 21:00:56 +0000 2014"/>
    <d v="2014-02-19T21:00:56"/>
    <m/>
    <s v="en"/>
    <m/>
    <m/>
    <n v="30002337"/>
    <m/>
    <s v="&lt;a href=&quot;http://www.hootsuite.com&quot; rel=&quot;nofollow&quot;&gt;HootSuite&lt;/a&gt;"/>
    <s v="http://pbs.twimg.com/profile_images/146956830/Lighthouse_Lens2_normal.png"/>
    <n v="371"/>
    <n v="169"/>
    <n v="-18000"/>
    <s v="http://twitter.com/ResearchChat/statuses/436244030977232896"/>
    <s v="{&quot;symbols&quot;:[],&quot;urls&quot;:[],&quot;hashtags&quot;:[{&quot;text&quot;:&quot;OERS14&quot;,&quot;indices&quot;:[118,125]},{&quot;text&quot;:&quot;ResearchChat&quot;,&quot;indices&quot;:[126,139]}],&quot;user_mentions&quot;:[]}"/>
    <s v="..."/>
    <e v="#VALUE!"/>
    <s v="...school embedded professional lea"/>
    <e v="#VALUE!"/>
    <x v="151"/>
  </r>
  <r>
    <n v="1033"/>
    <s v="436509702160019457"/>
    <s v="abbaspeaks"/>
    <x v="346"/>
    <s v="Thu Feb 20 14:36:37 +0000 2014"/>
    <d v="2014-02-20T14:36:37"/>
    <m/>
    <s v="en"/>
    <n v="298888460"/>
    <s v="_DrDi"/>
    <n v="203543496"/>
    <s v="436509392293203968"/>
    <s v="&lt;a href=&quot;https://about.twitter.com/products/tweetdeck&quot; rel=&quot;nofollow&quot;&gt;TweetDeck&lt;/a&gt;"/>
    <s v="http://pbs.twimg.com/profile_images/420650358310838272/SYeVCvzi_normal.jpeg"/>
    <n v="396"/>
    <n v="539"/>
    <n v="-28800"/>
    <s v="http://twitter.com/abbaspeaks/statuses/436509702160019457"/>
    <s v="{&quot;symbols&quot;:[],&quot;urls&quot;:[],&quot;hashtags&quot;:[{&quot;text&quot;:&quot;OERS14&quot;,&quot;indices&quot;:[83,90]}],&quot;user_mentions&quot;:[{&quot;id&quot;:298888460,&quot;name&quot;:&quot;Diana Petrarca&quot;,&quot;indices&quot;:[0,6],&quot;screen_name&quot;:&quot;_DrDi&quot;,&quot;id_str&quot;:&quot;298888460&quot;}]}"/>
    <s v="@_D"/>
    <e v="#VALUE!"/>
    <s v="@_DrDi absolutely. make susch a dif"/>
    <e v="#VALUE!"/>
    <x v="151"/>
  </r>
  <r>
    <n v="1072"/>
    <s v="436513778553716736"/>
    <s v="abbaspeaks"/>
    <x v="347"/>
    <s v="Thu Feb 20 14:52:49 +0000 2014"/>
    <d v="2014-02-20T14:52:49"/>
    <m/>
    <s v="en"/>
    <n v="298888460"/>
    <s v="_DrDi"/>
    <n v="203543496"/>
    <s v="436512817848803328"/>
    <s v="web"/>
    <s v="http://pbs.twimg.com/profile_images/420650358310838272/SYeVCvzi_normal.jpeg"/>
    <n v="397"/>
    <n v="539"/>
    <n v="-28800"/>
    <s v="http://twitter.com/abbaspeaks/statuses/436513778553716736"/>
    <s v="{&quot;symbols&quot;:[],&quot;urls&quot;:[],&quot;hashtags&quot;:[{&quot;text&quot;:&quot;OERS14&quot;,&quot;indices&quot;:[76,83]}],&quot;user_mentions&quot;:[{&quot;id&quot;:298888460,&quot;name&quot;:&quot;Diana Petrarca&quot;,&quot;indices&quot;:[0,6],&quot;screen_name&quot;:&quot;_DrDi&quot;,&quot;id_str&quot;:&quot;298888460&quot;}]}"/>
    <s v="@_D"/>
    <e v="#VALUE!"/>
    <s v="@_DrDi absolutely...i'd say this co"/>
    <e v="#VALUE!"/>
    <x v="151"/>
  </r>
  <r>
    <n v="1274"/>
    <s v="436572291485290496"/>
    <s v="abbaspeaks"/>
    <x v="348"/>
    <s v="Thu Feb 20 18:45:20 +0000 2014"/>
    <d v="2014-02-20T18:45:20"/>
    <m/>
    <s v="en"/>
    <n v="298888460"/>
    <s v="_DrDi"/>
    <n v="203543496"/>
    <s v="436572023574519808"/>
    <s v="web"/>
    <s v="http://pbs.twimg.com/profile_images/420650358310838272/SYeVCvzi_normal.jpeg"/>
    <n v="399"/>
    <n v="541"/>
    <n v="-28800"/>
    <s v="http://twitter.com/abbaspeaks/statuses/436572291485290496"/>
    <s v="{&quot;symbols&quot;:[],&quot;urls&quot;:[],&quot;hashtags&quot;:[{&quot;text&quot;:&quot;LinkedIn&quot;,&quot;indices&quot;:[36,45]},{&quot;text&quot;:&quot;oers14&quot;,&quot;indices&quot;:[62,69]}],&quot;user_mentions&quot;:[{&quot;id&quot;:298888460,&quot;name&quot;:&quot;Diana Petrarca&quot;,&quot;indices&quot;:[0,6],&quot;screen_name&quot;:&quot;_DrDi&quot;,&quot;id_str&quot;:&quot;298888460&quot;}]}"/>
    <s v="@_D"/>
    <e v="#VALUE!"/>
    <s v="@_DrDi pleasure's mind...sent you a"/>
    <e v="#VALUE!"/>
    <x v="151"/>
  </r>
  <r>
    <n v="1092"/>
    <s v="436515941158227969"/>
    <s v="adrossis"/>
    <x v="349"/>
    <s v="Thu Feb 20 15:01:25 +0000 2014"/>
    <d v="2014-02-20T15:01:25"/>
    <m/>
    <s v="en"/>
    <n v="203543496"/>
    <s v="abbaspeaks"/>
    <n v="17095178"/>
    <s v="436515142927282176"/>
    <s v="&lt;a href=&quot;https://about.twitter.com/products/tweetdeck&quot; rel=&quot;nofollow&quot;&gt;TweetDeck&lt;/a&gt;"/>
    <s v="http://pbs.twimg.com/profile_images/378800000573670417/df2d17a095315a2723a8c440dc790591_normal.jpeg"/>
    <n v="303"/>
    <n v="413"/>
    <n v="-18000"/>
    <s v="http://twitter.com/adrossis/statuses/436515941158227969"/>
    <s v="{&quot;symbols&quot;:[],&quot;urls&quot;:[],&quot;hashtags&quot;:[{&quot;text&quot;:&quot;OERS14&quot;,&quot;indices&quot;:[92,99]}],&quot;user_mentions&quot;:[{&quot;id&quot;:203543496,&quot;name&quot;:&quot;/-\\ l i @bbas&quot;,&quot;indices&quot;:[0,11],&quot;screen_name&quot;:&quot;abbaspeaks&quot;,&quot;id_str&quot;:&quot;203543496&quot;},{&quot;id&quot;:40351425,&quot;name&quot;:&quot;Julie Mueller&quot;,&quot;indices&quot;:[12,25],&quot;screen_name&quot;:&quot;jmuellertate&quot;,&quot;id_str&quot;:&quot;40351425&quot;}]}"/>
    <s v="@ab"/>
    <e v="#VALUE!"/>
    <s v="@abbaspeaks @jmuellertate All boils"/>
    <e v="#VALUE!"/>
    <x v="151"/>
  </r>
  <r>
    <n v="1064"/>
    <s v="436512817848803328"/>
    <s v="_DrDi"/>
    <x v="350"/>
    <s v="Thu Feb 20 14:49:00 +0000 2014"/>
    <d v="2014-02-20T14:49:00"/>
    <m/>
    <s v="en"/>
    <n v="203543496"/>
    <s v="abbaspeaks"/>
    <n v="298888460"/>
    <s v="436509702160019457"/>
    <s v="&lt;a href=&quot;http://www.twitter.com&quot; rel=&quot;nofollow&quot;&gt;Twitter for BlackBerry&lt;/a&gt;"/>
    <s v="http://pbs.twimg.com/profile_images/3393181171/73f9dff5a8bd9b34ef0dc66f07b43da6_normal.jpeg"/>
    <n v="90"/>
    <n v="132"/>
    <n v="-18000"/>
    <s v="http://twitter.com/_DrDi/statuses/436512817848803328"/>
    <s v="{&quot;symbols&quot;:[],&quot;urls&quot;:[],&quot;hashtags&quot;:[{&quot;text&quot;:&quot;OERS14&quot;,&quot;indices&quot;:[59,66]}],&quot;user_mentions&quot;:[{&quot;id&quot;:203543496,&quot;name&quot;:&quot;/-\\ l i @bbas&quot;,&quot;indices&quot;:[0,11],&quot;screen_name&quot;:&quot;abbaspeaks&quot;,&quot;id_str&quot;:&quot;203543496&quot;}]}"/>
    <s v="@ab"/>
    <e v="#VALUE!"/>
    <s v="@abbaspeaks exactly! And tough to d"/>
    <e v="#VALUE!"/>
    <x v="151"/>
  </r>
  <r>
    <n v="1309"/>
    <s v="436599506051018753"/>
    <s v="adrossis"/>
    <x v="351"/>
    <s v="Thu Feb 20 20:33:28 +0000 2014"/>
    <d v="2014-02-20T20:33:28"/>
    <m/>
    <s v="en"/>
    <n v="203543496"/>
    <s v="abbaspeaks"/>
    <n v="17095178"/>
    <s v="436595253911359488"/>
    <s v="&lt;a href=&quot;http://www.hootsuite.com&quot; rel=&quot;nofollow&quot;&gt;HootSuite&lt;/a&gt;"/>
    <s v="http://pbs.twimg.com/profile_images/378800000573670417/df2d17a095315a2723a8c440dc790591_normal.jpeg"/>
    <n v="305"/>
    <n v="415"/>
    <n v="-18000"/>
    <s v="http://twitter.com/adrossis/statuses/436599506051018753"/>
    <s v="{&quot;symbols&quot;:[],&quot;urls&quot;:[],&quot;hashtags&quot;:[{&quot;text&quot;:&quot;oers14&quot;,&quot;indices&quot;:[95,102]}],&quot;user_mentions&quot;:[{&quot;id&quot;:203543496,&quot;name&quot;:&quot;/-\\ l i @bbas&quot;,&quot;indices&quot;:[0,11],&quot;screen_name&quot;:&quot;abbaspeaks&quot;,&quot;id_str&quot;:&quot;203543496&quot;}]}"/>
    <s v="@ab"/>
    <e v="#VALUE!"/>
    <s v="@abbaspeaks likewise. Next time we "/>
    <e v="#VALUE!"/>
    <x v="151"/>
  </r>
  <r>
    <n v="1175"/>
    <s v="436537367323627521"/>
    <s v="adrossis"/>
    <x v="352"/>
    <s v="Thu Feb 20 16:26:33 +0000 2014"/>
    <d v="2014-02-20T16:26:33"/>
    <m/>
    <s v="en"/>
    <n v="203543496"/>
    <s v="abbaspeaks"/>
    <n v="17095178"/>
    <s v="436532236389597185"/>
    <s v="&lt;a href=&quot;https://about.twitter.com/products/tweetdeck&quot; rel=&quot;nofollow&quot;&gt;TweetDeck&lt;/a&gt;"/>
    <s v="http://pbs.twimg.com/profile_images/378800000573670417/df2d17a095315a2723a8c440dc790591_normal.jpeg"/>
    <n v="304"/>
    <n v="414"/>
    <n v="-18000"/>
    <s v="http://twitter.com/adrossis/statuses/436537367323627521"/>
    <s v="{&quot;symbols&quot;:[],&quot;urls&quot;:[],&quot;hashtags&quot;:[{&quot;text&quot;:&quot;OERS14&quot;,&quot;indices&quot;:[129,136]}],&quot;user_mentions&quot;:[{&quot;id&quot;:203543496,&quot;name&quot;:&quot;/-\\ l i @bbas&quot;,&quot;indices&quot;:[0,11],&quot;screen_name&quot;:&quot;abbaspeaks&quot;,&quot;id_str&quot;:&quot;203543496&quot;}]}"/>
    <s v="@ab"/>
    <e v="#VALUE!"/>
    <s v="@abbaspeaks The physics coming out "/>
    <e v="#VALUE!"/>
    <x v="151"/>
  </r>
  <r>
    <n v="313"/>
    <s v="436148166644498432"/>
    <s v="fdelk_nmc"/>
    <x v="353"/>
    <s v="Wed Feb 19 14:40:00 +0000 2014"/>
    <d v="2014-02-19T14:40:00"/>
    <m/>
    <s v="en"/>
    <n v="17095178"/>
    <s v="adrossis"/>
    <n v="2151052644"/>
    <s v="436147063856705536"/>
    <s v="&lt;a href=&quot;http://twitter.com/#!/download/ipad&quot; rel=&quot;nofollow&quot;&gt;Twitter for iPad&lt;/a&gt;"/>
    <s v="http://pbs.twimg.com/profile_images/378800000724150004/557d9fa1b4f1da3975a2c66a494f6a2c_normal.jpeg"/>
    <n v="17"/>
    <n v="40"/>
    <m/>
    <s v="http://twitter.com/fdelk_nmc/statuses/436148166644498432"/>
    <s v="{&quot;symbols&quot;:[],&quot;urls&quot;:[],&quot;hashtags&quot;:[{&quot;text&quot;:&quot;OERS14&quot;,&quot;indices&quot;:[10,17]}],&quot;user_mentions&quot;:[{&quot;id&quot;:17095178,&quot;name&quot;:&quot;Anita Drossis&quot;,&quot;indices&quot;:[0,9],&quot;screen_name&quot;:&quot;adrossis&quot;,&quot;id_str&quot;:&quot;17095178&quot;}]}"/>
    <s v="@ad"/>
    <e v="#VALUE!"/>
    <s v="@adrossis #OERS14 .....you lost me "/>
    <e v="#VALUE!"/>
    <x v="151"/>
  </r>
  <r>
    <n v="1165"/>
    <s v="436530150985830401"/>
    <s v="abbaspeaks"/>
    <x v="354"/>
    <s v="Thu Feb 20 15:57:52 +0000 2014"/>
    <d v="2014-02-20T15:57:52"/>
    <m/>
    <s v="en"/>
    <n v="17095178"/>
    <s v="adrossis"/>
    <n v="203543496"/>
    <s v="436529782826610689"/>
    <s v="&lt;a href=&quot;http://twitter.com/download/android&quot; rel=&quot;nofollow&quot;&gt;Twitter for Android&lt;/a&gt;"/>
    <s v="http://pbs.twimg.com/profile_images/420650358310838272/SYeVCvzi_normal.jpeg"/>
    <n v="397"/>
    <n v="539"/>
    <n v="-28800"/>
    <s v="http://twitter.com/abbaspeaks/statuses/436530150985830401"/>
    <s v="{&quot;symbols&quot;:[],&quot;urls&quot;:[],&quot;hashtags&quot;:[{&quot;text&quot;:&quot;OERS14&quot;,&quot;indices&quot;:[25,32]}],&quot;user_mentions&quot;:[{&quot;id&quot;:17095178,&quot;name&quot;:&quot;Anita Drossis&quot;,&quot;indices&quot;:[0,9],&quot;screen_name&quot;:&quot;adrossis&quot;,&quot;id_str&quot;:&quot;17095178&quot;}]}"/>
    <s v="@ad"/>
    <e v="#VALUE!"/>
    <s v="@adrossis awesome point. #OERS14 pe"/>
    <e v="#VALUE!"/>
    <x v="151"/>
  </r>
  <r>
    <n v="1170"/>
    <s v="436532236389597185"/>
    <s v="abbaspeaks"/>
    <x v="355"/>
    <s v="Thu Feb 20 16:06:10 +0000 2014"/>
    <d v="2014-02-20T16:06:10"/>
    <m/>
    <s v="en"/>
    <n v="17095178"/>
    <s v="adrossis"/>
    <n v="203543496"/>
    <s v="436531597341229056"/>
    <s v="&lt;a href=&quot;https://about.twitter.com/products/tweetdeck&quot; rel=&quot;nofollow&quot;&gt;TweetDeck&lt;/a&gt;"/>
    <s v="http://pbs.twimg.com/profile_images/420650358310838272/SYeVCvzi_normal.jpeg"/>
    <n v="397"/>
    <n v="539"/>
    <n v="-28800"/>
    <s v="http://twitter.com/abbaspeaks/statuses/436532236389597185"/>
    <s v="{&quot;symbols&quot;:[],&quot;urls&quot;:[],&quot;hashtags&quot;:[{&quot;text&quot;:&quot;OERS14&quot;,&quot;indices&quot;:[130,137]}],&quot;user_mentions&quot;:[{&quot;id&quot;:17095178,&quot;name&quot;:&quot;Anita Drossis&quot;,&quot;indices&quot;:[0,9],&quot;screen_name&quot;:&quot;adrossis&quot;,&quot;id_str&quot;:&quot;17095178&quot;}]}"/>
    <s v="@ad"/>
    <e v="#VALUE!"/>
    <s v="@adrossis never thought of that. bu"/>
    <e v="#VALUE!"/>
    <x v="151"/>
  </r>
  <r>
    <n v="1307"/>
    <s v="436595253911359488"/>
    <s v="abbaspeaks"/>
    <x v="356"/>
    <s v="Thu Feb 20 20:16:34 +0000 2014"/>
    <d v="2014-02-20T20:16:34"/>
    <m/>
    <s v="en"/>
    <n v="17095178"/>
    <s v="adrossis"/>
    <n v="203543496"/>
    <s v="436588044339400704"/>
    <s v="&lt;a href=&quot;https://about.twitter.com/products/tweetdeck&quot; rel=&quot;nofollow&quot;&gt;TweetDeck&lt;/a&gt;"/>
    <s v="http://pbs.twimg.com/profile_images/420650358310838272/SYeVCvzi_normal.jpeg"/>
    <n v="399"/>
    <n v="541"/>
    <n v="-28800"/>
    <s v="http://twitter.com/abbaspeaks/statuses/436595253911359488"/>
    <s v="{&quot;symbols&quot;:[],&quot;urls&quot;:[],&quot;hashtags&quot;:[{&quot;text&quot;:&quot;OERS14&quot;,&quot;indices&quot;:[31,38]}],&quot;user_mentions&quot;:[{&quot;id&quot;:17095178,&quot;name&quot;:&quot;Anita Drossis&quot;,&quot;indices&quot;:[0,9],&quot;screen_name&quot;:&quot;adrossis&quot;,&quot;id_str&quot;:&quot;17095178&quot;}]}"/>
    <s v="@ad"/>
    <e v="#VALUE!"/>
    <s v="@adrossis that was an epic end #OER"/>
    <e v="#VALUE!"/>
    <x v="151"/>
  </r>
  <r>
    <n v="512"/>
    <s v="436179010192957440"/>
    <s v="brandy_doan"/>
    <x v="357"/>
    <s v="Wed Feb 19 16:42:34 +0000 2014"/>
    <d v="2014-02-19T16:42:34"/>
    <m/>
    <s v="en"/>
    <n v="17095178"/>
    <s v="adrossis"/>
    <n v="2180447343"/>
    <s v="436178486529515520"/>
    <s v="web"/>
    <s v="http://pbs.twimg.com/profile_images/378800000738874344/b3997fc9d21243d2987d25ddc75fe680_normal.png"/>
    <n v="220"/>
    <n v="384"/>
    <n v="-18000"/>
    <s v="http://twitter.com/brandy_doan/statuses/436179010192957440"/>
    <s v="{&quot;symbols&quot;:[],&quot;urls&quot;:[],&quot;hashtags&quot;:[{&quot;text&quot;:&quot;oers14&quot;,&quot;indices&quot;:[125,132]}],&quot;user_mentions&quot;:[{&quot;id&quot;:17095178,&quot;name&quot;:&quot;Anita Drossis&quot;,&quot;indices&quot;:[0,9],&quot;screen_name&quot;:&quot;adrossis&quot;,&quot;id_str&quot;:&quot;17095178&quot;}]}"/>
    <s v="@ad"/>
    <e v="#VALUE!"/>
    <s v="@adrossis We did this at our school"/>
    <e v="#VALUE!"/>
    <x v="151"/>
  </r>
  <r>
    <n v="1002"/>
    <s v="436503727281684480"/>
    <s v="saskiastille"/>
    <x v="358"/>
    <s v="Thu Feb 20 14:12:53 +0000 2014"/>
    <d v="2014-02-20T14:12:53"/>
    <m/>
    <s v="en"/>
    <n v="121959456"/>
    <s v="AmaniElrofaie"/>
    <n v="314148202"/>
    <s v="436282387031666688"/>
    <s v="&lt;a href=&quot;http://twitter.com/download/iphone&quot; rel=&quot;nofollow&quot;&gt;Twitter for iPhone&lt;/a&gt;"/>
    <s v="http://pbs.twimg.com/profile_images/378800000843213263/8ade1ce97bbb328b0f32896ebd8a01a0_normal.jpeg"/>
    <n v="167"/>
    <n v="282"/>
    <n v="-18000"/>
    <s v="http://twitter.com/saskiastille/statuses/436503727281684480"/>
    <s v="{&quot;symbols&quot;:[],&quot;urls&quot;:[],&quot;hashtags&quot;:[{&quot;text&quot;:&quot;oers14&quot;,&quot;indices&quot;:[26,33]}],&quot;user_mentions&quot;:[{&quot;id&quot;:121959456,&quot;name&quot;:&quot;Amani &quot;,&quot;indices&quot;:[0,14],&quot;screen_name&quot;:&quot;AmaniElrofaie&quot;,&quot;id_str&quot;:&quot;121959456&quot;}]}"/>
    <s v="@Am"/>
    <e v="#VALUE!"/>
    <s v="@AmaniElrofaie are you at #oers14 t"/>
    <e v="#VALUE!"/>
    <x v="151"/>
  </r>
  <r>
    <n v="1001"/>
    <s v="436503727281684480"/>
    <s v="saskiastille"/>
    <x v="358"/>
    <s v="Thu Feb 20 14:12:53 +0000 2014"/>
    <d v="2014-02-20T14:12:53"/>
    <m/>
    <s v="en"/>
    <n v="121959456"/>
    <s v="AmaniElrofaie"/>
    <n v="314148202"/>
    <s v="436282387031666688"/>
    <s v="&lt;a href=&quot;http://twitter.com/download/iphone&quot; rel=&quot;nofollow&quot;&gt;Twitter for iPhone&lt;/a&gt;"/>
    <s v="http://pbs.twimg.com/profile_images/378800000843213263/8ade1ce97bbb328b0f32896ebd8a01a0_normal.jpeg"/>
    <n v="167"/>
    <n v="282"/>
    <n v="-18000"/>
    <s v="http://twitter.com/saskiastille/statuses/436503727281684480"/>
    <s v="{&quot;symbols&quot;:[],&quot;urls&quot;:[],&quot;hashtags&quot;:[{&quot;text&quot;:&quot;oers14&quot;,&quot;indices&quot;:[26,33]}],&quot;user_mentions&quot;:[{&quot;id&quot;:121959456,&quot;name&quot;:&quot;Amani &quot;,&quot;indices&quot;:[0,14],&quot;screen_name&quot;:&quot;AmaniElrofaie&quot;,&quot;id_str&quot;:&quot;121959456&quot;}]}"/>
    <s v="@Am"/>
    <e v="#VALUE!"/>
    <s v="@AmaniElrofaie are you at #oers14 t"/>
    <e v="#VALUE!"/>
    <x v="151"/>
  </r>
  <r>
    <n v="74"/>
    <s v="435953499126239232"/>
    <s v="giannahelling"/>
    <x v="359"/>
    <s v="Wed Feb 19 01:46:28 +0000 2014"/>
    <d v="2014-02-19T01:46:28"/>
    <m/>
    <s v="en"/>
    <n v="106539218"/>
    <s v="Anniekidder"/>
    <n v="466897873"/>
    <m/>
    <s v="&lt;a href=&quot;http://blackberry.com/twitter&quot; rel=&quot;nofollow&quot;&gt;Twitter for BlackBerry®&lt;/a&gt;"/>
    <s v="http://pbs.twimg.com/profile_images/378800000758246288/011cbb98d5f24fca0c24dd77cdf31fdd_normal.jpeg"/>
    <n v="56"/>
    <n v="123"/>
    <n v="-21600"/>
    <s v="http://twitter.com/giannahelling/statuses/435953499126239232"/>
    <s v="{&quot;symbols&quot;:[],&quot;urls&quot;:[],&quot;hashtags&quot;:[{&quot;text&quot;:&quot;OERS14&quot;,&quot;indices&quot;:[13,20]}],&quot;user_mentions&quot;:[{&quot;id&quot;:106539218,&quot;name&quot;:&quot;Annie Kidder&quot;,&quot;indices&quot;:[0,12],&quot;screen_name&quot;:&quot;Anniekidder&quot;,&quot;id_str&quot;:&quot;106539218&quot;}]}"/>
    <s v="@An"/>
    <e v="#VALUE!"/>
    <s v="@Anniekidder #OERS14 Measures of Su"/>
    <e v="#VALUE!"/>
    <x v="151"/>
  </r>
  <r>
    <n v="400"/>
    <s v="436164626217041920"/>
    <s v="trugwaldsaenger"/>
    <x v="360"/>
    <s v="Wed Feb 19 15:45:25 +0000 2014"/>
    <d v="2014-02-19T15:45:25"/>
    <m/>
    <s v="de"/>
    <n v="119390281"/>
    <s v="atarkowski"/>
    <n v="594582021"/>
    <m/>
    <s v="web"/>
    <s v="http://pbs.twimg.com/profile_images/2262965248/uroboros_normal.jpg"/>
    <n v="138"/>
    <n v="336"/>
    <m/>
    <s v="http://twitter.com/trugwaldsaenger/statuses/436164626217041920"/>
    <s v="{&quot;symbols&quot;:[],&quot;urls&quot;:[{&quot;expanded_url&quot;:&quot;https://wiki1.hbz-nrw.de/display/OER/OER+World+Map+application+profile&quot;,&quot;indices&quot;:[64,87],&quot;display_url&quot;:&quot;wiki1.hbz-nrw.de/display/OER/OE\u2026&quot;,&quot;url&quot;:&quot;https://t.co/xjyYN8IqfW&quot;}],&quot;hashtags&quot;:[{&quot;text&quot;:&quot;oerworldmap&quot;,&quot;indices&quot;:[88,100]},{&quot;text&quot;:&quot;oers14&quot;,&quot;indices&quot;:[101,108]}],&quot;user_mentions&quot;:[{&quot;id&quot;:119390281,&quot;name&quot;:&quot;Alek Tarkowski&quot;,&quot;indices&quot;:[0,11],&quot;screen_name&quot;:&quot;atarkowski&quot;,&quot;id_str&quot;:&quot;119390281&quot;},{&quot;id&quot;:21777017,&quot;name&quot;:&quot;Adrian Pohl&quot;,&quot;indices&quot;:[28,35],&quot;screen_name&quot;:&quot;acka47&quot;,&quot;id_str&quot;:&quot;21777017&quot;}]}"/>
    <s v="@at"/>
    <e v="#VALUE!"/>
    <s v="@atarkowski PS: You can see @acka47"/>
    <e v="#VALUE!"/>
    <x v="151"/>
  </r>
  <r>
    <n v="846"/>
    <s v="436296755764670464"/>
    <s v="abbaspeaks"/>
    <x v="361"/>
    <s v="Thu Feb 20 00:30:27 +0000 2014"/>
    <d v="2014-02-20T00:30:27"/>
    <m/>
    <s v="en"/>
    <n v="16116234"/>
    <s v="atomickitty"/>
    <n v="203543496"/>
    <s v="436294582003724288"/>
    <s v="&lt;a href=&quot;http://twitter.com/download/android&quot; rel=&quot;nofollow&quot;&gt;Twitter for Android&lt;/a&gt;"/>
    <s v="http://pbs.twimg.com/profile_images/420650358310838272/SYeVCvzi_normal.jpeg"/>
    <n v="392"/>
    <n v="539"/>
    <n v="-28800"/>
    <s v="http://twitter.com/abbaspeaks/statuses/436296755764670464"/>
    <s v="{&quot;symbols&quot;:[],&quot;urls&quot;:[],&quot;hashtags&quot;:[{&quot;text&quot;:&quot;oers14&quot;,&quot;indices&quot;:[42,49]}],&quot;user_mentions&quot;:[{&quot;id&quot;:16116234,&quot;name&quot;:&quot;Krista Jensen&quot;,&quot;indices&quot;:[0,12],&quot;screen_name&quot;:&quot;atomickitty&quot;,&quot;id_str&quot;:&quot;16116234&quot;}]}"/>
    <s v="@at"/>
    <e v="#VALUE!"/>
    <s v="@atomickitty super..will see you to"/>
    <e v="#VALUE!"/>
    <x v="151"/>
  </r>
  <r>
    <n v="505"/>
    <s v="436177798789480448"/>
    <s v="O3atORION"/>
    <x v="362"/>
    <s v="Wed Feb 19 16:37:45 +0000 2014"/>
    <d v="2014-02-19T16:37:45"/>
    <m/>
    <s v="en"/>
    <n v="2180447343"/>
    <s v="brandy_doan"/>
    <n v="40576448"/>
    <s v="436176908963700736"/>
    <s v="&lt;a href=&quot;https://about.twitter.com/products/tweetdeck&quot; rel=&quot;nofollow&quot;&gt;TweetDeck&lt;/a&gt;"/>
    <s v="http://pbs.twimg.com/profile_images/2631441533/dd0ebcbc33a90ccdddc419f43d06c8f4_normal.jpeg"/>
    <n v="806"/>
    <n v="1456"/>
    <n v="-18000"/>
    <s v="http://twitter.com/O3atORION/statuses/436177798789480448"/>
    <s v="{&quot;symbols&quot;:[],&quot;urls&quot;:[],&quot;hashtags&quot;:[{&quot;text&quot;:&quot;OERS14&quot;,&quot;indices&quot;:[25,32]}],&quot;user_mentions&quot;:[{&quot;id&quot;:2180447343,&quot;name&quot;:&quot;Brandy&quot;,&quot;indices&quot;:[0,12],&quot;screen_name&quot;:&quot;brandy_doan&quot;,&quot;id_str&quot;:&quot;2180447343&quot;},{&quot;id&quot;:114833112,&quot;name&quot;:&quot;ORION&quot;,&quot;indices&quot;:[44,57],&quot;screen_name&quot;:&quot;ORIONNetwork&quot;,&quot;id_str&quot;:&quot;114833112&quot;}]}"/>
    <s v="@br"/>
    <e v="#VALUE!"/>
    <s v="@brandy_doan great point #OERS14 do"/>
    <e v="#VALUE!"/>
    <x v="151"/>
  </r>
  <r>
    <n v="521"/>
    <s v="436180177081872384"/>
    <s v="adrossis"/>
    <x v="363"/>
    <s v="Wed Feb 19 16:47:12 +0000 2014"/>
    <d v="2014-02-19T16:47:12"/>
    <m/>
    <s v="en"/>
    <n v="2180447343"/>
    <s v="brandy_doan"/>
    <n v="17095178"/>
    <s v="436179010192957440"/>
    <s v="&lt;a href=&quot;https://about.twitter.com/products/tweetdeck&quot; rel=&quot;nofollow&quot;&gt;TweetDeck&lt;/a&gt;"/>
    <s v="http://pbs.twimg.com/profile_images/378800000573670417/df2d17a095315a2723a8c440dc790591_normal.jpeg"/>
    <n v="300"/>
    <n v="279"/>
    <n v="-18000"/>
    <s v="http://twitter.com/adrossis/statuses/436180177081872384"/>
    <s v="{&quot;symbols&quot;:[],&quot;urls&quot;:[],&quot;hashtags&quot;:[{&quot;text&quot;:&quot;OERS14&quot;,&quot;indices&quot;:[52,59]}],&quot;user_mentions&quot;:[{&quot;id&quot;:2180447343,&quot;name&quot;:&quot;Brandy&quot;,&quot;indices&quot;:[0,12],&quot;screen_name&quot;:&quot;brandy_doan&quot;,&quot;id_str&quot;:&quot;2180447343&quot;}]}"/>
    <s v="@br"/>
    <e v="#VALUE!"/>
    <s v="@brandy_doan I believe this.  Such "/>
    <e v="#VALUE!"/>
    <x v="151"/>
  </r>
  <r>
    <n v="1207"/>
    <s v="436551956979408897"/>
    <s v="rchids"/>
    <x v="364"/>
    <s v="Thu Feb 20 17:24:31 +0000 2014"/>
    <d v="2014-02-20T17:24:31"/>
    <m/>
    <s v="en"/>
    <n v="14996156"/>
    <s v="BrendaCourey"/>
    <n v="236515608"/>
    <s v="436539254240325632"/>
    <s v="&lt;a href=&quot;http://twitter.com/download/iphone&quot; rel=&quot;nofollow&quot;&gt;Twitter for iPhone&lt;/a&gt;"/>
    <s v="http://pbs.twimg.com/profile_images/436324442558312448/NJA7KLXC_normal.jpeg"/>
    <n v="890"/>
    <n v="831"/>
    <n v="-18000"/>
    <s v="http://twitter.com/rchids/statuses/436551956979408897"/>
    <s v="{&quot;symbols&quot;:[],&quot;urls&quot;:[],&quot;hashtags&quot;:[{&quot;text&quot;:&quot;oers14&quot;,&quot;indices&quot;:[102,109]}],&quot;user_mentions&quot;:[{&quot;id&quot;:14996156,&quot;name&quot;:&quot;Brenda Courey&quot;,&quot;indices&quot;:[0,13],&quot;screen_name&quot;:&quot;BrendaCourey&quot;,&quot;id_str&quot;:&quot;14996156&quot;}]}"/>
    <s v="@Br"/>
    <e v="#VALUE!"/>
    <s v="@BrendaCourey we need to meet them "/>
    <e v="#VALUE!"/>
    <x v="151"/>
  </r>
  <r>
    <n v="1082"/>
    <s v="436514816211968000"/>
    <s v="abbaspeaks"/>
    <x v="365"/>
    <s v="Thu Feb 20 14:56:56 +0000 2014"/>
    <d v="2014-02-20T14:56:56"/>
    <m/>
    <s v="en"/>
    <n v="84337876"/>
    <s v="candymcewan"/>
    <n v="203543496"/>
    <s v="436514423297933312"/>
    <s v="&lt;a href=&quot;https://about.twitter.com/products/tweetdeck&quot; rel=&quot;nofollow&quot;&gt;TweetDeck&lt;/a&gt;"/>
    <s v="http://pbs.twimg.com/profile_images/420650358310838272/SYeVCvzi_normal.jpeg"/>
    <n v="397"/>
    <n v="539"/>
    <n v="-28800"/>
    <s v="http://twitter.com/abbaspeaks/statuses/436514816211968000"/>
    <s v="{&quot;symbols&quot;:[],&quot;urls&quot;:[],&quot;hashtags&quot;:[{&quot;text&quot;:&quot;OERS14&quot;,&quot;indices&quot;:[111,118]}],&quot;user_mentions&quot;:[{&quot;id&quot;:84337876,&quot;name&quot;:&quot;Candy McEwan&quot;,&quot;indices&quot;:[0,12],&quot;screen_name&quot;:&quot;candymcewan&quot;,&quot;id_str&quot;:&quot;84337876&quot;}]}"/>
    <s v="@ca"/>
    <e v="#VALUE!"/>
    <s v="@candymcewan absolutely! and within"/>
    <e v="#VALUE!"/>
    <x v="151"/>
  </r>
  <r>
    <n v="902"/>
    <s v="436328047927902209"/>
    <s v="jk_herbert"/>
    <x v="366"/>
    <s v="Thu Feb 20 02:34:47 +0000 2014"/>
    <d v="2014-02-20T02:34:47"/>
    <m/>
    <s v="en"/>
    <n v="84337876"/>
    <s v="candymcewan"/>
    <n v="84937789"/>
    <s v="436172352343138304"/>
    <s v="&lt;a href=&quot;http://twitter.com/#!/download/ipad&quot; rel=&quot;nofollow&quot;&gt;Twitter for iPad&lt;/a&gt;"/>
    <s v="http://pbs.twimg.com/profile_images/418571419027394561/pJ_RwuMd_normal.jpeg"/>
    <n v="357"/>
    <n v="233"/>
    <n v="-18000"/>
    <s v="http://twitter.com/jk_herbert/statuses/436328047927902209"/>
    <s v="{&quot;symbols&quot;:[],&quot;urls&quot;:[],&quot;hashtags&quot;:[{&quot;text&quot;:&quot;OERS14&quot;,&quot;indices&quot;:[45,52]}],&quot;user_mentions&quot;:[{&quot;id&quot;:84337876,&quot;name&quot;:&quot;Candy McEwan&quot;,&quot;indices&quot;:[0,12],&quot;screen_name&quot;:&quot;candymcewan&quot;,&quot;id_str&quot;:&quot;84337876&quot;}]}"/>
    <s v="@ca"/>
    <e v="#VALUE!"/>
    <s v="@candymcewan I am so jealous that y"/>
    <e v="#VALUE!"/>
    <x v="151"/>
  </r>
  <r>
    <n v="908"/>
    <s v="436332792989765632"/>
    <s v="AngelaMercier1"/>
    <x v="367"/>
    <s v="Thu Feb 20 02:53:39 +0000 2014"/>
    <d v="2014-02-20T02:53:39"/>
    <m/>
    <s v="en"/>
    <n v="84337876"/>
    <s v="candymcewan"/>
    <n v="1604709252"/>
    <s v="436244097175535616"/>
    <s v="&lt;a href=&quot;http://twitter.com/#!/download/ipad&quot; rel=&quot;nofollow&quot;&gt;Twitter for iPad&lt;/a&gt;"/>
    <s v="http://pbs.twimg.com/profile_images/378800000154019604/304f42b27398bef4e3b832726c76c7c8_normal.jpeg"/>
    <n v="377"/>
    <n v="588"/>
    <m/>
    <s v="http://twitter.com/AngelaMercier1/statuses/436332792989765632"/>
    <s v="{&quot;symbols&quot;:[],&quot;urls&quot;:[],&quot;hashtags&quot;:[{&quot;text&quot;:&quot;oers14&quot;,&quot;indices&quot;:[119,126]}],&quot;user_mentions&quot;:[{&quot;id&quot;:84337876,&quot;name&quot;:&quot;Candy McEwan&quot;,&quot;indices&quot;:[0,12],&quot;screen_name&quot;:&quot;candymcewan&quot;,&quot;id_str&quot;:&quot;84337876&quot;}]}"/>
    <s v="@ca"/>
    <e v="#VALUE!"/>
    <s v="@candymcewan TY for provoking think"/>
    <e v="#VALUE!"/>
    <x v="151"/>
  </r>
  <r>
    <n v="739"/>
    <s v="436273817418084352"/>
    <s v="drcathybruce"/>
    <x v="368"/>
    <s v="Wed Feb 19 22:59:18 +0000 2014"/>
    <d v="2014-02-19T22:59:18"/>
    <m/>
    <s v="en"/>
    <n v="300645437"/>
    <s v="CarolCampbell4"/>
    <n v="1264968134"/>
    <s v="436243585256923136"/>
    <s v="&lt;a href=&quot;http://twitter.com/download/iphone&quot; rel=&quot;nofollow&quot;&gt;Twitter for iPhone&lt;/a&gt;"/>
    <s v="http://pbs.twimg.com/profile_images/432644858201657344/yt5yBNO9_normal.png"/>
    <n v="592"/>
    <n v="375"/>
    <m/>
    <s v="http://twitter.com/drcathybruce/statuses/436273817418084352"/>
    <s v="{&quot;symbols&quot;:[],&quot;urls&quot;:[],&quot;hashtags&quot;:[{&quot;text&quot;:&quot;OERS14&quot;,&quot;indices&quot;:[134,141]}],&quot;user_mentions&quot;:[{&quot;id&quot;:300645437,&quot;name&quot;:&quot;Carol Campbell&quot;,&quot;indices&quot;:[0,15],&quot;screen_name&quot;:&quot;CarolCampbell4&quot;,&quot;id_str&quot;:&quot;300645437&quot;},{&quot;id&quot;:1020257364,&quot;name&quot;:&quot;KNAER-RECRAE&quot;,&quot;indices&quot;:[16,29],&quot;screen_name&quot;:&quot;KNAER_RECRAE&quot;,&quot;id_str&quot;:&quot;1020257364&quot;},{&quot;id&quot;:129585627,&quot;name&quot;:&quot;Shasta Carr-Harris&quot;,&quot;indices&quot;:[32,41],&quot;screen_name&quot;:&quot;ShastaCH&quot;,&quot;id_str&quot;:&quot;129585627&quot;},{&quot;id&quot;:636460073,&quot;name&quot;:&quot;Katina Pollock&quot;,&quot;indices&quot;:[42,58],&quot;screen_name&quot;:&quot;DrKatinaPollock&quot;,&quot;id_str&quot;:&quot;636460073&quot;}]}"/>
    <s v="@Ca"/>
    <e v="#VALUE!"/>
    <s v="@CarolCampbell4 @KNAER_RECRAE   @Sh"/>
    <e v="#VALUE!"/>
    <x v="151"/>
  </r>
  <r>
    <n v="963"/>
    <s v="436467729692778496"/>
    <s v="OISENews"/>
    <x v="369"/>
    <s v="Thu Feb 20 11:49:50 +0000 2014"/>
    <d v="2014-02-20T11:49:50"/>
    <m/>
    <s v="en"/>
    <n v="300645437"/>
    <s v="CarolCampbell4"/>
    <n v="120129298"/>
    <s v="436341221024620545"/>
    <s v="web"/>
    <s v="http://pbs.twimg.com/profile_images/378800000483716901/60cd288ab1fab8f218956809a7735be6_normal.jpeg"/>
    <n v="3682"/>
    <n v="1403"/>
    <n v="-18000"/>
    <s v="http://twitter.com/OISENews/statuses/436467729692778496"/>
    <s v="{&quot;symbols&quot;:[],&quot;urls&quot;:[],&quot;hashtags&quot;:[{&quot;text&quot;:&quot;OERS14&quot;,&quot;indices&quot;:[69,76]}],&quot;user_mentions&quot;:[{&quot;id&quot;:300645437,&quot;name&quot;:&quot;Carol Campbell&quot;,&quot;indices&quot;:[0,15],&quot;screen_name&quot;:&quot;CarolCampbell4&quot;,&quot;id_str&quot;:&quot;300645437&quot;},{&quot;id&quot;:30002337,&quot;name&quot;:&quot;Chris Conley&quot;,&quot;indices&quot;:[16,29],&quot;screen_name&quot;:&quot;ResearchChat&quot;,&quot;id_str&quot;:&quot;30002337&quot;},{&quot;id&quot;:40576448,&quot;name&quot;:&quot;O3 Collaboration&quot;,&quot;indices&quot;:[30,40],&quot;screen_name&quot;:&quot;O3atORION&quot;,&quot;id_str&quot;:&quot;40576448&quot;},{&quot;id&quot;:203543496,&quot;name&quot;:&quot;/-\\ l i @bbas&quot;,&quot;indices&quot;:[41,52],&quot;screen_name&quot;:&quot;abbaspeaks&quot;,&quot;id_str&quot;:&quot;203543496&quot;}]}"/>
    <s v="@Ca"/>
    <e v="#VALUE!"/>
    <s v="@CarolCampbell4 @ResearchChat @O3at"/>
    <e v="#VALUE!"/>
    <x v="151"/>
  </r>
  <r>
    <n v="433"/>
    <s v="436169608383299584"/>
    <s v="adrossis"/>
    <x v="370"/>
    <s v="Wed Feb 19 16:05:12 +0000 2014"/>
    <d v="2014-02-19T16:05:12"/>
    <m/>
    <s v="en"/>
    <n v="300645437"/>
    <s v="CarolCampbell4"/>
    <n v="17095178"/>
    <m/>
    <s v="&lt;a href=&quot;https://about.twitter.com/products/tweetdeck&quot; rel=&quot;nofollow&quot;&gt;TweetDeck&lt;/a&gt;"/>
    <s v="http://pbs.twimg.com/profile_images/378800000573670417/df2d17a095315a2723a8c440dc790591_normal.jpeg"/>
    <n v="298"/>
    <n v="273"/>
    <n v="-18000"/>
    <s v="http://twitter.com/adrossis/statuses/436169608383299584"/>
    <s v="{&quot;symbols&quot;:[],&quot;urls&quot;:[],&quot;hashtags&quot;:[{&quot;text&quot;:&quot;OERS14&quot;,&quot;indices&quot;:[26,33]}],&quot;user_mentions&quot;:[{&quot;id&quot;:300645437,&quot;name&quot;:&quot;Carol Campbell&quot;,&quot;indices&quot;:[0,15],&quot;screen_name&quot;:&quot;CarolCampbell4&quot;,&quot;id_str&quot;:&quot;300645437&quot;}]}"/>
    <s v="@Ca"/>
    <e v="#VALUE!"/>
    <s v="@CarolCampbell4 speaks at #OERS14"/>
    <e v="#VALUE!"/>
    <x v="151"/>
  </r>
  <r>
    <n v="432"/>
    <s v="436169608383299584"/>
    <s v="adrossis"/>
    <x v="370"/>
    <s v="Wed Feb 19 16:05:12 +0000 2014"/>
    <d v="2014-02-19T16:05:12"/>
    <m/>
    <s v="en"/>
    <n v="300645437"/>
    <s v="CarolCampbell4"/>
    <n v="17095178"/>
    <m/>
    <s v="&lt;a href=&quot;https://about.twitter.com/products/tweetdeck&quot; rel=&quot;nofollow&quot;&gt;TweetDeck&lt;/a&gt;"/>
    <s v="http://pbs.twimg.com/profile_images/378800000573670417/df2d17a095315a2723a8c440dc790591_normal.jpeg"/>
    <n v="298"/>
    <n v="273"/>
    <n v="-18000"/>
    <s v="http://twitter.com/adrossis/statuses/436169608383299584"/>
    <s v="{&quot;symbols&quot;:[],&quot;urls&quot;:[],&quot;hashtags&quot;:[{&quot;text&quot;:&quot;OERS14&quot;,&quot;indices&quot;:[26,33]}],&quot;user_mentions&quot;:[{&quot;id&quot;:300645437,&quot;name&quot;:&quot;Carol Campbell&quot;,&quot;indices&quot;:[0,15],&quot;screen_name&quot;:&quot;CarolCampbell4&quot;,&quot;id_str&quot;:&quot;300645437&quot;}]}"/>
    <s v="@Ca"/>
    <e v="#VALUE!"/>
    <s v="@CarolCampbell4 speaks at #OERS14"/>
    <e v="#VALUE!"/>
    <x v="151"/>
  </r>
  <r>
    <n v="947"/>
    <s v="436345427945078784"/>
    <s v="O3atORION"/>
    <x v="371"/>
    <s v="Thu Feb 20 03:43:51 +0000 2014"/>
    <d v="2014-02-20T03:43:51"/>
    <m/>
    <s v="en"/>
    <n v="300645437"/>
    <s v="CarolCampbell4"/>
    <n v="40576448"/>
    <m/>
    <s v="&lt;a href=&quot;http://twitter.com/download/android&quot; rel=&quot;nofollow&quot;&gt;Twitter for Android&lt;/a&gt;"/>
    <s v="http://pbs.twimg.com/profile_images/2631441533/dd0ebcbc33a90ccdddc419f43d06c8f4_normal.jpeg"/>
    <n v="812"/>
    <n v="1466"/>
    <n v="-18000"/>
    <s v="http://twitter.com/O3atORION/statuses/436345427945078784"/>
    <s v="{&quot;symbols&quot;:[],&quot;urls&quot;:[],&quot;hashtags&quot;:[{&quot;text&quot;:&quot;OERS14&quot;,&quot;indices&quot;:[31,38]}],&quot;user_mentions&quot;:[{&quot;id&quot;:300645437,&quot;name&quot;:&quot;Carol Campbell&quot;,&quot;indices&quot;:[0,15],&quot;screen_name&quot;:&quot;CarolCampbell4&quot;,&quot;id_str&quot;:&quot;300645437&quot;}]}"/>
    <s v="@Ca"/>
    <e v="#VALUE!"/>
    <s v="@CarolCampbell4 thanks for the #OER"/>
    <e v="#VALUE!"/>
    <x v="151"/>
  </r>
  <r>
    <n v="1238"/>
    <s v="436564587194773504"/>
    <s v="abbaspeaks"/>
    <x v="372"/>
    <s v="Thu Feb 20 18:14:43 +0000 2014"/>
    <d v="2014-02-20T18:14:43"/>
    <m/>
    <s v="en"/>
    <n v="490451340"/>
    <s v="CheyRatnam"/>
    <n v="203543496"/>
    <s v="436564160596705280"/>
    <s v="&lt;a href=&quot;https://about.twitter.com/products/tweetdeck&quot; rel=&quot;nofollow&quot;&gt;TweetDeck&lt;/a&gt;"/>
    <s v="http://pbs.twimg.com/profile_images/420650358310838272/SYeVCvzi_normal.jpeg"/>
    <n v="399"/>
    <n v="541"/>
    <n v="-28800"/>
    <s v="http://twitter.com/abbaspeaks/statuses/436564587194773504"/>
    <s v="{&quot;symbols&quot;:[],&quot;urls&quot;:[],&quot;hashtags&quot;:[{&quot;text&quot;:&quot;OERS14&quot;,&quot;indices&quot;:[38,45]}],&quot;user_mentions&quot;:[{&quot;id&quot;:490451340,&quot;name&quot;:&quot;Cheyanne Ratnam &quot;,&quot;indices&quot;:[0,11],&quot;screen_name&quot;:&quot;CheyRatnam&quot;,&quot;id_str&quot;:&quot;490451340&quot;}]}"/>
    <s v="@Ch"/>
    <e v="#VALUE!"/>
    <s v="@CheyRatnam very powerful observati"/>
    <e v="#VALUE!"/>
    <x v="151"/>
  </r>
  <r>
    <n v="78"/>
    <s v="435954730498400257"/>
    <s v="cmorrissette1"/>
    <x v="373"/>
    <s v="Wed Feb 19 01:51:22 +0000 2014"/>
    <d v="2014-02-19T01:51:22"/>
    <m/>
    <s v="fr"/>
    <n v="91436396"/>
    <s v="cmorrissette1"/>
    <n v="91436396"/>
    <m/>
    <s v="&lt;a href=&quot;http://twitter.com/#!/download/ipad&quot; rel=&quot;nofollow&quot;&gt;Twitter for iPad&lt;/a&gt;"/>
    <s v="http://pbs.twimg.com/profile_images/1118845406/Qu_bec2007_011_normal.jpg"/>
    <n v="290"/>
    <n v="402"/>
    <n v="-21600"/>
    <s v="http://twitter.com/cmorrissette1/statuses/435954730498400257"/>
    <s v="{&quot;symbols&quot;:[],&quot;urls&quot;:[],&quot;hashtags&quot;:[{&quot;text&quot;:&quot;oers14&quot;,&quot;indices&quot;:[16,23]}],&quot;user_mentions&quot;:[{&quot;id&quot;:91436396,&quot;name&quot;:&quot;Carole Morrissette&quot;,&quot;indices&quot;:[0,14],&quot;screen_name&quot;:&quot;cmorrissette1&quot;,&quot;id_str&quot;:&quot;91436396&quot;}]}"/>
    <s v="@cm"/>
    <e v="#VALUE!"/>
    <s v="@cmorrissette1: #oers14 Avvisati OE"/>
    <e v="#VALUE!"/>
    <x v="151"/>
  </r>
  <r>
    <n v="868"/>
    <s v="436301241644113920"/>
    <s v="abbaspeaks"/>
    <x v="374"/>
    <s v="Thu Feb 20 00:48:16 +0000 2014"/>
    <d v="2014-02-20T00:48:16"/>
    <m/>
    <s v="en"/>
    <n v="513860172"/>
    <s v="dberrill"/>
    <n v="203543496"/>
    <s v="436300387960647681"/>
    <s v="&lt;a href=&quot;http://twitter.com/download/android&quot; rel=&quot;nofollow&quot;&gt;Twitter for Android&lt;/a&gt;"/>
    <s v="http://pbs.twimg.com/profile_images/420650358310838272/SYeVCvzi_normal.jpeg"/>
    <n v="392"/>
    <n v="539"/>
    <n v="-28800"/>
    <s v="http://twitter.com/abbaspeaks/statuses/436301241644113920"/>
    <s v="{&quot;symbols&quot;:[],&quot;urls&quot;:[],&quot;hashtags&quot;:[{&quot;text&quot;:&quot;OERS14&quot;,&quot;indices&quot;:[90,97]}],&quot;user_mentions&quot;:[{&quot;id&quot;:513860172,&quot;name&quot;:&quot;Deborah Berrill &quot;,&quot;indices&quot;:[0,9],&quot;screen_name&quot;:&quot;dberrill&quot;,&quot;id_str&quot;:&quot;513860172&quot;}]}"/>
    <s v="@db"/>
    <e v="#VALUE!"/>
    <s v="@dberrill one pro. Quantitative fee"/>
    <e v="#VALUE!"/>
    <x v="151"/>
  </r>
  <r>
    <n v="218"/>
    <s v="436142244610199552"/>
    <s v="fdelk_nmc"/>
    <x v="375"/>
    <s v="Wed Feb 19 14:16:28 +0000 2014"/>
    <d v="2014-02-19T14:16:28"/>
    <m/>
    <s v="en"/>
    <n v="1264968134"/>
    <s v="drcathybruce"/>
    <n v="2151052644"/>
    <s v="436141482248904705"/>
    <s v="&lt;a href=&quot;http://twitter.com/#!/download/ipad&quot; rel=&quot;nofollow&quot;&gt;Twitter for iPad&lt;/a&gt;"/>
    <s v="http://pbs.twimg.com/profile_images/378800000724150004/557d9fa1b4f1da3975a2c66a494f6a2c_normal.jpeg"/>
    <n v="17"/>
    <n v="40"/>
    <m/>
    <s v="http://twitter.com/fdelk_nmc/statuses/436142244610199552"/>
    <s v="{&quot;symbols&quot;:[],&quot;urls&quot;:[],&quot;hashtags&quot;:[{&quot;text&quot;:&quot;OERS14&quot;,&quot;indices&quot;:[14,21]}],&quot;user_mentions&quot;:[{&quot;id&quot;:1264968134,&quot;name&quot;:&quot;Cathy Bruce&quot;,&quot;indices&quot;:[0,13],&quot;screen_name&quot;:&quot;drcathybruce&quot;,&quot;id_str&quot;:&quot;1264968134&quot;}]}"/>
    <s v="@dr"/>
    <e v="#VALUE!"/>
    <s v="@drcathybruce #OERS14 Indicator of "/>
    <e v="#VALUE!"/>
    <x v="151"/>
  </r>
  <r>
    <n v="608"/>
    <s v="436215949599858690"/>
    <s v="O3atORION"/>
    <x v="376"/>
    <s v="Wed Feb 19 19:09:21 +0000 2014"/>
    <d v="2014-02-19T19:09:21"/>
    <m/>
    <s v="en"/>
    <n v="636460073"/>
    <s v="DrKatinaPollock"/>
    <n v="40576448"/>
    <m/>
    <s v="&lt;a href=&quot;http://twitter.com/download/android&quot; rel=&quot;nofollow&quot;&gt;Twitter for Android&lt;/a&gt;"/>
    <s v="http://pbs.twimg.com/profile_images/2631441533/dd0ebcbc33a90ccdddc419f43d06c8f4_normal.jpeg"/>
    <n v="809"/>
    <n v="1459"/>
    <n v="-18000"/>
    <s v="http://twitter.com/O3atORION/statuses/436215949599858690"/>
    <s v="{&quot;symbols&quot;:[],&quot;urls&quot;:[],&quot;hashtags&quot;:[{&quot;text&quot;:&quot;OERS14&quot;,&quot;indices&quot;:[65,72]}],&quot;user_mentions&quot;:[{&quot;id&quot;:636460073,&quot;name&quot;:&quot;Katina Pollock&quot;,&quot;indices&quot;:[0,16],&quot;screen_name&quot;:&quot;DrKatinaPollock&quot;,&quot;id_str&quot;:&quot;636460073&quot;}]}"/>
    <s v="@Dr"/>
    <e v="#VALUE!"/>
    <s v="@DrKatinaPollock excited to meet yo"/>
    <e v="#VALUE!"/>
    <x v="151"/>
  </r>
  <r>
    <n v="881"/>
    <s v="436306297106214913"/>
    <s v="taniasterling"/>
    <x v="377"/>
    <s v="Thu Feb 20 01:08:22 +0000 2014"/>
    <d v="2014-02-20T01:08:22"/>
    <m/>
    <s v="en"/>
    <n v="614083545"/>
    <s v="earlyliteracies"/>
    <n v="97134757"/>
    <s v="436293897179111424"/>
    <s v="web"/>
    <s v="http://pbs.twimg.com/profile_images/3750217086/388f2b18ac44da8d783f9140c4a6c73c_normal.png"/>
    <n v="1701"/>
    <n v="914"/>
    <n v="-18000"/>
    <s v="http://twitter.com/taniasterling/statuses/436306297106214913"/>
    <s v="{&quot;symbols&quot;:[],&quot;urls&quot;:[],&quot;hashtags&quot;:[{&quot;text&quot;:&quot;peddoc&quot;,&quot;indices&quot;:[74,81]},{&quot;text&quot;:&quot;oers14&quot;,&quot;indices&quot;:[96,103]}],&quot;user_mentions&quot;:[{&quot;id&quot;:614083545,&quot;name&quot;:&quot;Jeffrey Wood&quot;,&quot;indices&quot;:[0,16],&quot;screen_name&quot;:&quot;earlyliteracies&quot;,&quot;id_str&quot;:&quot;614083545&quot;}]}"/>
    <s v="@ea"/>
    <e v="#VALUE!"/>
    <s v="@earlyliteracies Interested in know"/>
    <e v="#VALUE!"/>
    <x v="151"/>
  </r>
  <r>
    <n v="872"/>
    <s v="436302181101481985"/>
    <s v="taniasterling"/>
    <x v="378"/>
    <s v="Thu Feb 20 00:52:00 +0000 2014"/>
    <d v="2014-02-20T00:52:00"/>
    <m/>
    <s v="en"/>
    <n v="29981187"/>
    <s v="emoyer2009"/>
    <n v="97134757"/>
    <s v="436294286145884160"/>
    <s v="web"/>
    <s v="http://pbs.twimg.com/profile_images/3750217086/388f2b18ac44da8d783f9140c4a6c73c_normal.png"/>
    <n v="1701"/>
    <n v="914"/>
    <n v="-18000"/>
    <s v="http://twitter.com/taniasterling/statuses/436302181101481985"/>
    <s v="{&quot;symbols&quot;:[],&quot;urls&quot;:[],&quot;hashtags&quot;:[{&quot;text&quot;:&quot;OERS14&quot;,&quot;indices&quot;:[122,129]}],&quot;user_mentions&quot;:[{&quot;id&quot;:29981187,&quot;name&quot;:&quot;Elizabeth Moyer&quot;,&quot;indices&quot;:[0,11],&quot;screen_name&quot;:&quot;emoyer2009&quot;,&quot;id_str&quot;:&quot;29981187&quot;}]}"/>
    <s v="@em"/>
    <e v="#VALUE!"/>
    <s v="@emoyer2009 Also need to model usin"/>
    <e v="#VALUE!"/>
    <x v="151"/>
  </r>
  <r>
    <n v="1265"/>
    <s v="436569520673538049"/>
    <s v="lisacollimore"/>
    <x v="379"/>
    <s v="Thu Feb 20 18:34:19 +0000 2014"/>
    <d v="2014-02-20T18:34:19"/>
    <m/>
    <s v="en"/>
    <n v="742873250"/>
    <s v="Graham_Clyne"/>
    <n v="903197892"/>
    <m/>
    <s v="&lt;a href=&quot;http://twitter.com/download/iphone&quot; rel=&quot;nofollow&quot;&gt;Twitter for iPhone&lt;/a&gt;"/>
    <s v="http://pbs.twimg.com/profile_images/378800000862958518/QRwroA5s_normal.jpeg"/>
    <n v="39"/>
    <n v="83"/>
    <n v="-18000"/>
    <s v="http://twitter.com/lisacollimore/statuses/436569520673538049"/>
    <s v="{&quot;symbols&quot;:[],&quot;urls&quot;:[],&quot;hashtags&quot;:[{&quot;text&quot;:&quot;OERS14&quot;,&quot;indices&quot;:[79,86]}],&quot;user_mentions&quot;:[{&quot;id&quot;:742873250,&quot;name&quot;:&quot;Graham Clyne&quot;,&quot;indices&quot;:[0,13],&quot;screen_name&quot;:&quot;Graham_Clyne&quot;,&quot;id_str&quot;:&quot;742873250&quot;}]}"/>
    <s v="@Gr"/>
    <e v="#VALUE!"/>
    <s v="@Graham_Clyne is dispelling myths u"/>
    <e v="#VALUE!"/>
    <x v="151"/>
  </r>
  <r>
    <n v="381"/>
    <s v="436156424821817344"/>
    <s v="abbaspeaks"/>
    <x v="380"/>
    <s v="Wed Feb 19 15:12:49 +0000 2014"/>
    <d v="2014-02-19T15:12:49"/>
    <m/>
    <s v="en"/>
    <n v="264675398"/>
    <s v="jipraios"/>
    <n v="203543496"/>
    <s v="436133905834336256"/>
    <s v="&lt;a href=&quot;https://about.twitter.com/products/tweetdeck&quot; rel=&quot;nofollow&quot;&gt;TweetDeck&lt;/a&gt;"/>
    <s v="http://pbs.twimg.com/profile_images/420650358310838272/SYeVCvzi_normal.jpeg"/>
    <n v="390"/>
    <n v="533"/>
    <n v="-28800"/>
    <s v="http://twitter.com/abbaspeaks/statuses/436156424821817344"/>
    <s v="{&quot;symbols&quot;:[],&quot;urls&quot;:[],&quot;hashtags&quot;:[{&quot;text&quot;:&quot;OERS14&quot;,&quot;indices&quot;:[121,128]}],&quot;user_mentions&quot;:[{&quot;id&quot;:264675398,&quot;name&quot;:&quot;Theodore Christou&quot;,&quot;indices&quot;:[0,9],&quot;screen_name&quot;:&quot;jipraios&quot;,&quot;id_str&quot;:&quot;264675398&quot;}]}"/>
    <s v="@ji"/>
    <e v="#VALUE!"/>
    <s v="@jipraios agreed! especially given "/>
    <e v="#VALUE!"/>
    <x v="151"/>
  </r>
  <r>
    <n v="380"/>
    <s v="436156424821817344"/>
    <s v="abbaspeaks"/>
    <x v="380"/>
    <s v="Wed Feb 19 15:12:49 +0000 2014"/>
    <d v="2014-02-19T15:12:49"/>
    <m/>
    <s v="en"/>
    <n v="264675398"/>
    <s v="jipraios"/>
    <n v="203543496"/>
    <s v="436133905834336256"/>
    <s v="&lt;a href=&quot;https://about.twitter.com/products/tweetdeck&quot; rel=&quot;nofollow&quot;&gt;TweetDeck&lt;/a&gt;"/>
    <s v="http://pbs.twimg.com/profile_images/420650358310838272/SYeVCvzi_normal.jpeg"/>
    <n v="390"/>
    <n v="533"/>
    <n v="-28800"/>
    <s v="http://twitter.com/abbaspeaks/statuses/436156424821817344"/>
    <s v="{&quot;symbols&quot;:[],&quot;urls&quot;:[],&quot;hashtags&quot;:[{&quot;text&quot;:&quot;OERS14&quot;,&quot;indices&quot;:[121,128]}],&quot;user_mentions&quot;:[{&quot;id&quot;:264675398,&quot;name&quot;:&quot;Theodore Christou&quot;,&quot;indices&quot;:[0,9],&quot;screen_name&quot;:&quot;jipraios&quot;,&quot;id_str&quot;:&quot;264675398&quot;}]}"/>
    <s v="@ji"/>
    <e v="#VALUE!"/>
    <s v="@jipraios agreed! especially given "/>
    <e v="#VALUE!"/>
    <x v="151"/>
  </r>
  <r>
    <n v="1085"/>
    <s v="436515142927282176"/>
    <s v="abbaspeaks"/>
    <x v="381"/>
    <s v="Thu Feb 20 14:58:14 +0000 2014"/>
    <d v="2014-02-20T14:58:14"/>
    <m/>
    <s v="en"/>
    <n v="40351425"/>
    <s v="jmuellertate"/>
    <n v="203543496"/>
    <s v="436514743637913600"/>
    <s v="&lt;a href=&quot;https://about.twitter.com/products/tweetdeck&quot; rel=&quot;nofollow&quot;&gt;TweetDeck&lt;/a&gt;"/>
    <s v="http://pbs.twimg.com/profile_images/420650358310838272/SYeVCvzi_normal.jpeg"/>
    <n v="397"/>
    <n v="539"/>
    <n v="-28800"/>
    <s v="http://twitter.com/abbaspeaks/statuses/436515142927282176"/>
    <s v="{&quot;symbols&quot;:[],&quot;urls&quot;:[],&quot;hashtags&quot;:[{&quot;text&quot;:&quot;OERS14&quot;,&quot;indices&quot;:[27,34]}],&quot;user_mentions&quot;:[{&quot;id&quot;:40351425,&quot;name&quot;:&quot;Julie Mueller&quot;,&quot;indices&quot;:[0,13],&quot;screen_name&quot;:&quot;jmuellertate&quot;,&quot;id_str&quot;:&quot;40351425&quot;}]}"/>
    <s v="@jm"/>
    <e v="#VALUE!"/>
    <s v="@jmuellertate GREAT point! #OERS14 "/>
    <e v="#VALUE!"/>
    <x v="151"/>
  </r>
  <r>
    <n v="756"/>
    <s v="436280677617524737"/>
    <s v="abbaspeaks"/>
    <x v="382"/>
    <s v="Wed Feb 19 23:26:33 +0000 2014"/>
    <d v="2014-02-19T23:26:33"/>
    <m/>
    <s v="en"/>
    <n v="282206148"/>
    <s v="klrobson"/>
    <n v="203543496"/>
    <s v="436279972735750144"/>
    <s v="web"/>
    <s v="http://pbs.twimg.com/profile_images/420650358310838272/SYeVCvzi_normal.jpeg"/>
    <n v="392"/>
    <n v="539"/>
    <n v="-28800"/>
    <s v="http://twitter.com/abbaspeaks/statuses/436280677617524737"/>
    <s v="{&quot;symbols&quot;:[],&quot;urls&quot;:[],&quot;hashtags&quot;:[{&quot;text&quot;:&quot;OERS14&quot;,&quot;indices&quot;:[48,55]},{&quot;text&quot;:&quot;sociology&quot;,&quot;indices&quot;:[78,88]}],&quot;user_mentions&quot;:[{&quot;id&quot;:282206148,&quot;name&quot;:&quot;Karen R&quot;,&quot;indices&quot;:[0,9],&quot;screen_name&quot;:&quot;klrobson&quot;,&quot;id_str&quot;:&quot;282206148&quot;}]}"/>
    <s v="@kl"/>
    <e v="#VALUE!"/>
    <s v="@klrobson oui. there is a heavy IT "/>
    <e v="#VALUE!"/>
    <x v="151"/>
  </r>
  <r>
    <n v="455"/>
    <s v="436171549708537856"/>
    <s v="adrossis"/>
    <x v="383"/>
    <s v="Wed Feb 19 16:12:55 +0000 2014"/>
    <d v="2014-02-19T16:12:55"/>
    <m/>
    <s v="en"/>
    <n v="1020257364"/>
    <s v="KNAER_RECRAE"/>
    <n v="17095178"/>
    <m/>
    <s v="&lt;a href=&quot;https://about.twitter.com/products/tweetdeck&quot; rel=&quot;nofollow&quot;&gt;TweetDeck&lt;/a&gt;"/>
    <s v="http://pbs.twimg.com/profile_images/378800000573670417/df2d17a095315a2723a8c440dc790591_normal.jpeg"/>
    <n v="299"/>
    <n v="278"/>
    <n v="-18000"/>
    <s v="http://twitter.com/adrossis/statuses/436171549708537856"/>
    <s v="{&quot;symbols&quot;:[],&quot;urls&quot;:[],&quot;hashtags&quot;:[{&quot;text&quot;:&quot;OERS14&quot;,&quot;indices&quot;:[78,85]}],&quot;user_mentions&quot;:[{&quot;id&quot;:1020257364,&quot;name&quot;:&quot;KNAER-RECRAE&quot;,&quot;indices&quot;:[0,13],&quot;screen_name&quot;:&quot;KNAER_RECRAE&quot;,&quot;id_str&quot;:&quot;1020257364&quot;}]}"/>
    <s v="@KN"/>
    <e v="#VALUE!"/>
    <s v="@KNAER_RECRAE moving from implement"/>
    <e v="#VALUE!"/>
    <x v="151"/>
  </r>
  <r>
    <n v="454"/>
    <s v="436171549708537856"/>
    <s v="adrossis"/>
    <x v="383"/>
    <s v="Wed Feb 19 16:12:55 +0000 2014"/>
    <d v="2014-02-19T16:12:55"/>
    <m/>
    <s v="en"/>
    <n v="1020257364"/>
    <s v="KNAER_RECRAE"/>
    <n v="17095178"/>
    <m/>
    <s v="&lt;a href=&quot;https://about.twitter.com/products/tweetdeck&quot; rel=&quot;nofollow&quot;&gt;TweetDeck&lt;/a&gt;"/>
    <s v="http://pbs.twimg.com/profile_images/378800000573670417/df2d17a095315a2723a8c440dc790591_normal.jpeg"/>
    <n v="299"/>
    <n v="278"/>
    <n v="-18000"/>
    <s v="http://twitter.com/adrossis/statuses/436171549708537856"/>
    <s v="{&quot;symbols&quot;:[],&quot;urls&quot;:[],&quot;hashtags&quot;:[{&quot;text&quot;:&quot;OERS14&quot;,&quot;indices&quot;:[78,85]}],&quot;user_mentions&quot;:[{&quot;id&quot;:1020257364,&quot;name&quot;:&quot;KNAER-RECRAE&quot;,&quot;indices&quot;:[0,13],&quot;screen_name&quot;:&quot;KNAER_RECRAE&quot;,&quot;id_str&quot;:&quot;1020257364&quot;}]}"/>
    <s v="@KN"/>
    <e v="#VALUE!"/>
    <s v="@KNAER_RECRAE moving from implement"/>
    <e v="#VALUE!"/>
    <x v="151"/>
  </r>
  <r>
    <n v="467"/>
    <s v="436172352343138304"/>
    <s v="candymcewan"/>
    <x v="384"/>
    <s v="Wed Feb 19 16:16:07 +0000 2014"/>
    <d v="2014-02-19T16:16:07"/>
    <m/>
    <s v="en"/>
    <n v="1020257364"/>
    <s v="KNAER_RECRAE"/>
    <n v="84337876"/>
    <m/>
    <s v="&lt;a href=&quot;http://twitter.com/#!/download/ipad&quot; rel=&quot;nofollow&quot;&gt;Twitter for iPad&lt;/a&gt;"/>
    <s v="http://pbs.twimg.com/profile_images/418561737411928064/bUejaXa5_normal.jpeg"/>
    <n v="183"/>
    <n v="329"/>
    <n v="-18000"/>
    <s v="http://twitter.com/candymcewan/statuses/436172352343138304"/>
    <s v="{&quot;symbols&quot;:[],&quot;urls&quot;:[],&quot;hashtags&quot;:[{&quot;text&quot;:&quot;OERS14&quot;,&quot;indices&quot;:[126,133]}],&quot;user_mentions&quot;:[{&quot;id&quot;:1020257364,&quot;name&quot;:&quot;KNAER-RECRAE&quot;,&quot;indices&quot;:[0,13],&quot;screen_name&quot;:&quot;KNAER_RECRAE&quot;,&quot;id_str&quot;:&quot;1020257364&quot;}]}"/>
    <s v="@KN"/>
    <e v="#VALUE!"/>
    <s v="@KNAER_RECRAE Thanks for info. Inte"/>
    <e v="#VALUE!"/>
    <x v="151"/>
  </r>
  <r>
    <n v="1188"/>
    <s v="436540321543892992"/>
    <s v="abbaspeaks"/>
    <x v="385"/>
    <s v="Thu Feb 20 16:38:17 +0000 2014"/>
    <d v="2014-02-20T16:38:17"/>
    <m/>
    <s v="en"/>
    <n v="903197892"/>
    <s v="lisacollimore"/>
    <n v="203543496"/>
    <s v="436538776307785728"/>
    <s v="&lt;a href=&quot;https://about.twitter.com/products/tweetdeck&quot; rel=&quot;nofollow&quot;&gt;TweetDeck&lt;/a&gt;"/>
    <s v="http://pbs.twimg.com/profile_images/420650358310838272/SYeVCvzi_normal.jpeg"/>
    <n v="398"/>
    <n v="539"/>
    <n v="-28800"/>
    <s v="http://twitter.com/abbaspeaks/statuses/436540321543892992"/>
    <s v="{&quot;symbols&quot;:[],&quot;urls&quot;:[],&quot;hashtags&quot;:[{&quot;text&quot;:&quot;OERS14&quot;,&quot;indices&quot;:[34,41]}],&quot;user_mentions&quot;:[{&quot;id&quot;:903197892,&quot;name&quot;:&quot;dr.li-marie&quot;,&quot;indices&quot;:[0,14],&quot;screen_name&quot;:&quot;lisacollimore&quot;,&quot;id_str&quot;:&quot;903197892&quot;}]}"/>
    <s v="@li"/>
    <e v="#VALUE!"/>
    <s v="@lisacollimore thanks for sharing #"/>
    <e v="#VALUE!"/>
    <x v="151"/>
  </r>
  <r>
    <n v="1187"/>
    <s v="436540319513858049"/>
    <s v="O3atORION"/>
    <x v="385"/>
    <s v="Thu Feb 20 16:38:17 +0000 2014"/>
    <d v="2014-02-20T16:38:17"/>
    <m/>
    <s v="en"/>
    <n v="903197892"/>
    <s v="lisacollimore"/>
    <n v="40576448"/>
    <s v="436538776307785728"/>
    <s v="&lt;a href=&quot;https://about.twitter.com/products/tweetdeck&quot; rel=&quot;nofollow&quot;&gt;TweetDeck&lt;/a&gt;"/>
    <s v="http://pbs.twimg.com/profile_images/2631441533/dd0ebcbc33a90ccdddc419f43d06c8f4_normal.jpeg"/>
    <n v="816"/>
    <n v="1469"/>
    <n v="-18000"/>
    <s v="http://twitter.com/O3atORION/statuses/436540319513858049"/>
    <s v="{&quot;symbols&quot;:[],&quot;urls&quot;:[],&quot;hashtags&quot;:[{&quot;text&quot;:&quot;OERS14&quot;,&quot;indices&quot;:[34,41]}],&quot;user_mentions&quot;:[{&quot;id&quot;:903197892,&quot;name&quot;:&quot;dr.li-marie&quot;,&quot;indices&quot;:[0,14],&quot;screen_name&quot;:&quot;lisacollimore&quot;,&quot;id_str&quot;:&quot;903197892&quot;}]}"/>
    <s v="@li"/>
    <e v="#VALUE!"/>
    <s v="@lisacollimore thanks for sharing #"/>
    <e v="#VALUE!"/>
    <x v="151"/>
  </r>
  <r>
    <n v="984"/>
    <s v="436498475552096256"/>
    <s v="ResearchChat"/>
    <x v="386"/>
    <s v="Thu Feb 20 13:52:00 +0000 2014"/>
    <d v="2014-02-20T13:52:00"/>
    <m/>
    <s v="en"/>
    <n v="1173267877"/>
    <s v="LKostuch"/>
    <n v="30002337"/>
    <s v="436498249227046912"/>
    <s v="&lt;a href=&quot;http://www.hootsuite.com&quot; rel=&quot;nofollow&quot;&gt;HootSuite&lt;/a&gt;"/>
    <s v="http://pbs.twimg.com/profile_images/146956830/Lighthouse_Lens2_normal.png"/>
    <n v="379"/>
    <n v="173"/>
    <n v="-18000"/>
    <s v="http://twitter.com/ResearchChat/statuses/436498475552096256"/>
    <s v="{&quot;symbols&quot;:[],&quot;urls&quot;:[],&quot;hashtags&quot;:[{&quot;text&quot;:&quot;OERS14&quot;,&quot;indices&quot;:[69,76]}],&quot;user_mentions&quot;:[{&quot;id&quot;:1173267877,&quot;name&quot;:&quot;Lynn Kostuch&quot;,&quot;indices&quot;:[0,9],&quot;screen_name&quot;:&quot;LKostuch&quot;,&quot;id_str&quot;:&quot;1173267877&quot;}]}"/>
    <s v="@LK"/>
    <e v="#VALUE!"/>
    <s v="@LKostuch Glad to share and great t"/>
    <e v="#VALUE!"/>
    <x v="151"/>
  </r>
  <r>
    <n v="869"/>
    <s v="436301324796579840"/>
    <s v="taniasterling"/>
    <x v="387"/>
    <s v="Thu Feb 20 00:48:36 +0000 2014"/>
    <d v="2014-02-20T00:48:36"/>
    <m/>
    <s v="en"/>
    <n v="2351930730"/>
    <s v="LStevens2511"/>
    <n v="97134757"/>
    <s v="436300145164959744"/>
    <s v="web"/>
    <s v="http://pbs.twimg.com/profile_images/3750217086/388f2b18ac44da8d783f9140c4a6c73c_normal.png"/>
    <n v="1701"/>
    <n v="914"/>
    <n v="-18000"/>
    <s v="http://twitter.com/taniasterling/statuses/436301324796579840"/>
    <s v="{&quot;symbols&quot;:[],&quot;urls&quot;:[],&quot;hashtags&quot;:[{&quot;text&quot;:&quot;oers14&quot;,&quot;indices&quot;:[101,108]}],&quot;user_mentions&quot;:[{&quot;id&quot;:2351930730,&quot;name&quot;:&quot;liz stevens&quot;,&quot;indices&quot;:[0,13],&quot;screen_name&quot;:&quot;LStevens2511&quot;,&quot;id_str&quot;:&quot;2351930730&quot;}]}"/>
    <s v="@LS"/>
    <e v="#VALUE!"/>
    <s v="@LStevens2511 GREAT question... doe"/>
    <e v="#VALUE!"/>
    <x v="151"/>
  </r>
  <r>
    <n v="896"/>
    <s v="436317956213977088"/>
    <s v="rchids"/>
    <x v="388"/>
    <s v="Thu Feb 20 01:54:41 +0000 2014"/>
    <d v="2014-02-20T01:54:41"/>
    <m/>
    <s v="en"/>
    <n v="2351930730"/>
    <s v="LStevens2511"/>
    <n v="236515608"/>
    <s v="436300145164959744"/>
    <s v="&lt;a href=&quot;http://twitter.com/download/iphone&quot; rel=&quot;nofollow&quot;&gt;Twitter for iPhone&lt;/a&gt;"/>
    <s v="http://pbs.twimg.com/profile_images/417289580992147456/kf61NtSP_normal.jpeg"/>
    <n v="886"/>
    <n v="822"/>
    <n v="-18000"/>
    <s v="http://twitter.com/rchids/statuses/436317956213977088"/>
    <s v="{&quot;symbols&quot;:[],&quot;urls&quot;:[],&quot;hashtags&quot;:[{&quot;text&quot;:&quot;oers14&quot;,&quot;indices&quot;:[88,95]}],&quot;user_mentions&quot;:[{&quot;id&quot;:2351930730,&quot;name&quot;:&quot;liz stevens&quot;,&quot;indices&quot;:[0,13],&quot;screen_name&quot;:&quot;LStevens2511&quot;,&quot;id_str&quot;:&quot;2351930730&quot;}]}"/>
    <s v="@LS"/>
    <e v="#VALUE!"/>
    <s v="@LStevens2511 you create a plan, ju"/>
    <e v="#VALUE!"/>
    <x v="151"/>
  </r>
  <r>
    <n v="690"/>
    <s v="436248194884718592"/>
    <s v="abbaspeaks"/>
    <x v="389"/>
    <s v="Wed Feb 19 21:17:29 +0000 2014"/>
    <d v="2014-02-19T21:17:29"/>
    <m/>
    <s v="en"/>
    <n v="24306537"/>
    <s v="markwcarbone"/>
    <n v="203543496"/>
    <m/>
    <s v="&lt;a href=&quot;http://twitter.com/download/android&quot; rel=&quot;nofollow&quot;&gt;Twitter for Android&lt;/a&gt;"/>
    <s v="http://pbs.twimg.com/profile_images/420650358310838272/SYeVCvzi_normal.jpeg"/>
    <n v="391"/>
    <n v="535"/>
    <n v="-28800"/>
    <s v="http://twitter.com/abbaspeaks/statuses/436248194884718592"/>
    <s v="{&quot;symbols&quot;:[],&quot;urls&quot;:[],&quot;hashtags&quot;:[{&quot;text&quot;:&quot;OERS14&quot;,&quot;indices&quot;:[131,138]}],&quot;user_mentions&quot;:[{&quot;id&quot;:24306537,&quot;name&quot;:&quot;Mark W. Carbone&quot;,&quot;indices&quot;:[0,13],&quot;screen_name&quot;:&quot;markwcarbone&quot;,&quot;id_str&quot;:&quot;24306537&quot;}]}"/>
    <s v="@ma"/>
    <e v="#VALUE!"/>
    <s v="@markwcarbone explains notion of te"/>
    <e v="#VALUE!"/>
    <x v="151"/>
  </r>
  <r>
    <n v="688"/>
    <s v="436247161643098112"/>
    <s v="O3atORION"/>
    <x v="390"/>
    <s v="Wed Feb 19 21:13:23 +0000 2014"/>
    <d v="2014-02-19T21:13:23"/>
    <m/>
    <s v="en"/>
    <n v="24306537"/>
    <s v="markwcarbone"/>
    <n v="40576448"/>
    <m/>
    <s v="&lt;a href=&quot;http://twitter.com/download/android&quot; rel=&quot;nofollow&quot;&gt;Twitter for Android&lt;/a&gt;"/>
    <s v="http://pbs.twimg.com/profile_images/2631441533/dd0ebcbc33a90ccdddc419f43d06c8f4_normal.jpeg"/>
    <n v="809"/>
    <n v="1459"/>
    <n v="-18000"/>
    <s v="http://twitter.com/O3atORION/statuses/436247161643098112"/>
    <s v="{&quot;symbols&quot;:[],&quot;urls&quot;:[],&quot;hashtags&quot;:[{&quot;text&quot;:&quot;OERS14&quot;,&quot;indices&quot;:[102,109]}],&quot;user_mentions&quot;:[{&quot;id&quot;:24306537,&quot;name&quot;:&quot;Mark W. Carbone&quot;,&quot;indices&quot;:[0,13],&quot;screen_name&quot;:&quot;markwcarbone&quot;,&quot;id_str&quot;:&quot;24306537&quot;}]}"/>
    <s v="@ma"/>
    <e v="#VALUE!"/>
    <s v="@markwcarbone pleasure hearing you "/>
    <e v="#VALUE!"/>
    <x v="151"/>
  </r>
  <r>
    <n v="687"/>
    <s v="436247161643098112"/>
    <s v="O3atORION"/>
    <x v="390"/>
    <s v="Wed Feb 19 21:13:23 +0000 2014"/>
    <d v="2014-02-19T21:13:23"/>
    <m/>
    <s v="en"/>
    <n v="24306537"/>
    <s v="markwcarbone"/>
    <n v="40576448"/>
    <m/>
    <s v="&lt;a href=&quot;http://twitter.com/download/android&quot; rel=&quot;nofollow&quot;&gt;Twitter for Android&lt;/a&gt;"/>
    <s v="http://pbs.twimg.com/profile_images/2631441533/dd0ebcbc33a90ccdddc419f43d06c8f4_normal.jpeg"/>
    <n v="809"/>
    <n v="1459"/>
    <n v="-18000"/>
    <s v="http://twitter.com/O3atORION/statuses/436247161643098112"/>
    <s v="{&quot;symbols&quot;:[],&quot;urls&quot;:[],&quot;hashtags&quot;:[{&quot;text&quot;:&quot;OERS14&quot;,&quot;indices&quot;:[102,109]}],&quot;user_mentions&quot;:[{&quot;id&quot;:24306537,&quot;name&quot;:&quot;Mark W. Carbone&quot;,&quot;indices&quot;:[0,13],&quot;screen_name&quot;:&quot;markwcarbone&quot;,&quot;id_str&quot;:&quot;24306537&quot;}]}"/>
    <s v="@ma"/>
    <e v="#VALUE!"/>
    <s v="@markwcarbone pleasure hearing you "/>
    <e v="#VALUE!"/>
    <x v="151"/>
  </r>
  <r>
    <n v="1182"/>
    <s v="436539550953795584"/>
    <s v="abbaspeaks"/>
    <x v="391"/>
    <s v="Thu Feb 20 16:35:14 +0000 2014"/>
    <d v="2014-02-20T16:35:14"/>
    <m/>
    <s v="en"/>
    <n v="24306537"/>
    <s v="markwcarbone"/>
    <n v="203543496"/>
    <m/>
    <s v="&lt;a href=&quot;http://twitter.com/download/android&quot; rel=&quot;nofollow&quot;&gt;Twitter for Android&lt;/a&gt;"/>
    <s v="http://pbs.twimg.com/profile_images/420650358310838272/SYeVCvzi_normal.jpeg"/>
    <n v="398"/>
    <n v="539"/>
    <n v="-28800"/>
    <s v="http://twitter.com/abbaspeaks/statuses/436539550953795584"/>
    <s v="{&quot;symbols&quot;:[],&quot;urls&quot;:[],&quot;hashtags&quot;:[{&quot;text&quot;:&quot;OERS14&quot;,&quot;indices&quot;:[79,86]}],&quot;user_mentions&quot;:[{&quot;id&quot;:24306537,&quot;name&quot;:&quot;Mark W. Carbone&quot;,&quot;indices&quot;:[0,13],&quot;screen_name&quot;:&quot;markwcarbone&quot;,&quot;id_str&quot;:&quot;24306537&quot;},{&quot;id&quot;:925946222,&quot;name&quot;:&quot;Mark Grant&quot;,&quot;indices&quot;:[65,77],&quot;screen_name&quot;:&quot;MGrantORION&quot;,&quot;id_str&quot;:&quot;925946222&quot;}]}"/>
    <s v="@ma"/>
    <e v="#VALUE!"/>
    <s v="@markwcarbone thanks for the follow"/>
    <e v="#VALUE!"/>
    <x v="151"/>
  </r>
  <r>
    <n v="975"/>
    <s v="436492253133955072"/>
    <s v="abbaspeaks"/>
    <x v="392"/>
    <s v="Thu Feb 20 13:27:17 +0000 2014"/>
    <d v="2014-02-20T13:27:17"/>
    <m/>
    <s v="en"/>
    <n v="321351109"/>
    <s v="mobilemobilizer"/>
    <n v="203543496"/>
    <m/>
    <s v="&lt;a href=&quot;http://twitter.com/download/android&quot; rel=&quot;nofollow&quot;&gt;Twitter for Android&lt;/a&gt;"/>
    <s v="http://pbs.twimg.com/profile_images/420650358310838272/SYeVCvzi_normal.jpeg"/>
    <n v="395"/>
    <n v="539"/>
    <n v="-28800"/>
    <s v="http://twitter.com/abbaspeaks/statuses/436492253133955072"/>
    <s v="{&quot;symbols&quot;:[],&quot;urls&quot;:[],&quot;hashtags&quot;:[{&quot;text&quot;:&quot;OERS14&quot;,&quot;indices&quot;:[47,54]},{&quot;text&quot;:&quot;THINK2014&quot;,&quot;indices&quot;:[81,91]}],&quot;user_mentions&quot;:[{&quot;id&quot;:321351109,&quot;name&quot;:&quot;David Phipps&quot;,&quot;indices&quot;:[0,16],&quot;screen_name&quot;:&quot;mobilemobilizer&quot;,&quot;id_str&quot;:&quot;321351109&quot;},{&quot;id&quot;:114833112,&quot;name&quot;:&quot;ORION&quot;,&quot;indices&quot;:[66,79],&quot;screen_name&quot;:&quot;ORIONNetwork&quot;,&quot;id_str&quot;:&quot;114833112&quot;}]}"/>
    <s v="@mo"/>
    <e v="#VALUE!"/>
    <s v="@mobilemobilizer was hoping to run "/>
    <e v="#VALUE!"/>
    <x v="151"/>
  </r>
  <r>
    <n v="974"/>
    <s v="436492253133955072"/>
    <s v="abbaspeaks"/>
    <x v="392"/>
    <s v="Thu Feb 20 13:27:17 +0000 2014"/>
    <d v="2014-02-20T13:27:17"/>
    <m/>
    <s v="en"/>
    <n v="321351109"/>
    <s v="mobilemobilizer"/>
    <n v="203543496"/>
    <m/>
    <s v="&lt;a href=&quot;http://twitter.com/download/android&quot; rel=&quot;nofollow&quot;&gt;Twitter for Android&lt;/a&gt;"/>
    <s v="http://pbs.twimg.com/profile_images/420650358310838272/SYeVCvzi_normal.jpeg"/>
    <n v="395"/>
    <n v="539"/>
    <n v="-28800"/>
    <s v="http://twitter.com/abbaspeaks/statuses/436492253133955072"/>
    <s v="{&quot;symbols&quot;:[],&quot;urls&quot;:[],&quot;hashtags&quot;:[{&quot;text&quot;:&quot;OERS14&quot;,&quot;indices&quot;:[47,54]},{&quot;text&quot;:&quot;THINK2014&quot;,&quot;indices&quot;:[81,91]}],&quot;user_mentions&quot;:[{&quot;id&quot;:321351109,&quot;name&quot;:&quot;David Phipps&quot;,&quot;indices&quot;:[0,16],&quot;screen_name&quot;:&quot;mobilemobilizer&quot;,&quot;id_str&quot;:&quot;321351109&quot;},{&quot;id&quot;:114833112,&quot;name&quot;:&quot;ORION&quot;,&quot;indices&quot;:[66,79],&quot;screen_name&quot;:&quot;ORIONNetwork&quot;,&quot;id_str&quot;:&quot;114833112&quot;}]}"/>
    <s v="@mo"/>
    <e v="#VALUE!"/>
    <s v="@mobilemobilizer was hoping to run "/>
    <e v="#VALUE!"/>
    <x v="151"/>
  </r>
  <r>
    <n v="877"/>
    <s v="436304453881581568"/>
    <s v="taniasterling"/>
    <x v="393"/>
    <s v="Thu Feb 20 01:01:02 +0000 2014"/>
    <d v="2014-02-20T01:01:02"/>
    <m/>
    <s v="en"/>
    <n v="22331267"/>
    <s v="peachyteachy"/>
    <n v="97134757"/>
    <s v="435984618085289984"/>
    <s v="web"/>
    <s v="http://pbs.twimg.com/profile_images/3750217086/388f2b18ac44da8d783f9140c4a6c73c_normal.png"/>
    <n v="1701"/>
    <n v="914"/>
    <n v="-18000"/>
    <s v="http://twitter.com/taniasterling/statuses/436304453881581568"/>
    <s v="{&quot;symbols&quot;:[],&quot;urls&quot;:[],&quot;hashtags&quot;:[{&quot;text&quot;:&quot;oers14&quot;,&quot;indices&quot;:[80,87]}],&quot;user_mentions&quot;:[{&quot;id&quot;:22331267,&quot;name&quot;:&quot;Janet Broder&quot;,&quot;indices&quot;:[0,13],&quot;screen_name&quot;:&quot;peachyteachy&quot;,&quot;id_str&quot;:&quot;22331267&quot;}]}"/>
    <s v="@pe"/>
    <e v="#VALUE!"/>
    <s v="@peachyteachy So... how did it go J"/>
    <e v="#VALUE!"/>
    <x v="151"/>
  </r>
  <r>
    <n v="104"/>
    <s v="435977098457411584"/>
    <s v="taniasterling"/>
    <x v="394"/>
    <s v="Wed Feb 19 03:20:15 +0000 2014"/>
    <d v="2014-02-19T03:20:15"/>
    <m/>
    <s v="en"/>
    <n v="22331267"/>
    <s v="peachyteachy"/>
    <n v="97134757"/>
    <s v="435905569547759616"/>
    <s v="&lt;a href=&quot;http://twitter.com/download/iphone&quot; rel=&quot;nofollow&quot;&gt;Twitter for iPhone&lt;/a&gt;"/>
    <s v="http://pbs.twimg.com/profile_images/3750217086/388f2b18ac44da8d783f9140c4a6c73c_normal.png"/>
    <n v="1696"/>
    <n v="913"/>
    <n v="-18000"/>
    <s v="http://twitter.com/taniasterling/statuses/435977098457411584"/>
    <s v="{&quot;symbols&quot;:[],&quot;urls&quot;:[],&quot;hashtags&quot;:[{&quot;text&quot;:&quot;OERS14&quot;,&quot;indices&quot;:[65,72]}],&quot;user_mentions&quot;:[{&quot;id&quot;:22331267,&quot;name&quot;:&quot;Janet Broder&quot;,&quot;indices&quot;:[0,13],&quot;screen_name&quot;:&quot;peachyteachy&quot;,&quot;id_str&quot;:&quot;22331267&quot;}]}"/>
    <s v="@pe"/>
    <e v="#VALUE!"/>
    <s v="@peachyteachy You'll do great! When"/>
    <e v="#VALUE!"/>
    <x v="151"/>
  </r>
  <r>
    <n v="790"/>
    <s v="436286688889815040"/>
    <s v="O3atORION"/>
    <x v="395"/>
    <s v="Wed Feb 19 23:50:27 +0000 2014"/>
    <d v="2014-02-19T23:50:27"/>
    <m/>
    <s v="en"/>
    <n v="2174804130"/>
    <s v="professor_jess"/>
    <n v="40576448"/>
    <s v="436286178560462848"/>
    <s v="&lt;a href=&quot;http://blackberry.com/twitter&quot; rel=&quot;nofollow&quot;&gt;Twitter for BlackBerry®&lt;/a&gt;"/>
    <s v="http://pbs.twimg.com/profile_images/2631441533/dd0ebcbc33a90ccdddc419f43d06c8f4_normal.jpeg"/>
    <n v="810"/>
    <n v="1462"/>
    <n v="-18000"/>
    <s v="http://twitter.com/O3atORION/statuses/436286688889815040"/>
    <s v="{&quot;symbols&quot;:[],&quot;urls&quot;:[],&quot;hashtags&quot;:[{&quot;text&quot;:&quot;digital&quot;,&quot;indices&quot;:[16,24]},{&quot;text&quot;:&quot;dontblametheinternet&quot;,&quot;indices&quot;:[68,89]},{&quot;text&quot;:&quot;oers14&quot;,&quot;indices&quot;:[90,97]}],&quot;user_mentions&quot;:[{&quot;id&quot;:2174804130,&quot;name&quot;:&quot;Jessica Clarkson&quot;,&quot;indices&quot;:[0,15],&quot;screen_name&quot;:&quot;professor_jess&quot;,&quot;id_str&quot;:&quot;2174804130&quot;}]}"/>
    <s v="@pr"/>
    <e v="#VALUE!"/>
    <s v="@professor_jess #digital agreed! Be"/>
    <e v="#VALUE!"/>
    <x v="151"/>
  </r>
  <r>
    <n v="876"/>
    <s v="436304091313373184"/>
    <s v="taniasterling"/>
    <x v="396"/>
    <s v="Thu Feb 20 00:59:36 +0000 2014"/>
    <d v="2014-02-20T00:59:36"/>
    <m/>
    <s v="en"/>
    <n v="2174804130"/>
    <s v="professor_jess"/>
    <n v="97134757"/>
    <s v="436302452548071424"/>
    <s v="web"/>
    <s v="http://pbs.twimg.com/profile_images/3750217086/388f2b18ac44da8d783f9140c4a6c73c_normal.png"/>
    <n v="1701"/>
    <n v="914"/>
    <n v="-18000"/>
    <s v="http://twitter.com/taniasterling/statuses/436304091313373184"/>
    <s v="{&quot;symbols&quot;:[],&quot;urls&quot;:[],&quot;hashtags&quot;:[{&quot;text&quot;:&quot;LMS&quot;,&quot;indices&quot;:[30,34]},{&quot;text&quot;:&quot;oers14&quot;,&quot;indices&quot;:[132,139]}],&quot;user_mentions&quot;:[{&quot;id&quot;:2174804130,&quot;name&quot;:&quot;Jessica Clarkson&quot;,&quot;indices&quot;:[0,15],&quot;screen_name&quot;:&quot;professor_jess&quot;,&quot;id_str&quot;:&quot;2174804130&quot;}]}"/>
    <s v="@pr"/>
    <e v="#VALUE!"/>
    <s v="@professor_jess Agree-not all #LMS "/>
    <e v="#VALUE!"/>
    <x v="151"/>
  </r>
  <r>
    <n v="870"/>
    <s v="436301932303749121"/>
    <s v="taniasterling"/>
    <x v="397"/>
    <s v="Thu Feb 20 00:51:01 +0000 2014"/>
    <d v="2014-02-20T00:51:01"/>
    <m/>
    <s v="en"/>
    <n v="2174804130"/>
    <s v="professor_jess"/>
    <n v="97134757"/>
    <s v="436296523916541953"/>
    <s v="web"/>
    <s v="http://pbs.twimg.com/profile_images/3750217086/388f2b18ac44da8d783f9140c4a6c73c_normal.png"/>
    <n v="1701"/>
    <n v="914"/>
    <n v="-18000"/>
    <s v="http://twitter.com/taniasterling/statuses/436301932303749121"/>
    <s v="{&quot;symbols&quot;:[],&quot;urls&quot;:[],&quot;hashtags&quot;:[{&quot;text&quot;:&quot;lms&quot;,&quot;indices&quot;:[52,56]},{&quot;text&quot;:&quot;oers14&quot;,&quot;indices&quot;:[82,89]}],&quot;user_mentions&quot;:[{&quot;id&quot;:2174804130,&quot;name&quot;:&quot;Jessica Clarkson&quot;,&quot;indices&quot;:[0,15],&quot;screen_name&quot;:&quot;professor_jess&quot;,&quot;id_str&quot;:&quot;2174804130&quot;}]}"/>
    <s v="@pr"/>
    <e v="#VALUE!"/>
    <s v="@professor_jess Like many tools, de"/>
    <e v="#VALUE!"/>
    <x v="151"/>
  </r>
  <r>
    <n v="889"/>
    <s v="436314216229007361"/>
    <s v="taniasterling"/>
    <x v="398"/>
    <s v="Thu Feb 20 01:39:50 +0000 2014"/>
    <d v="2014-02-20T01:39:50"/>
    <m/>
    <s v="en"/>
    <n v="2174804130"/>
    <s v="professor_jess"/>
    <n v="97134757"/>
    <s v="436302452548071424"/>
    <s v="web"/>
    <s v="http://pbs.twimg.com/profile_images/3750217086/388f2b18ac44da8d783f9140c4a6c73c_normal.png"/>
    <n v="1701"/>
    <n v="919"/>
    <n v="-18000"/>
    <s v="http://twitter.com/taniasterling/statuses/436314216229007361"/>
    <s v="{&quot;symbols&quot;:[],&quot;urls&quot;:[],&quot;hashtags&quot;:[{&quot;text&quot;:&quot;metacognition&quot;,&quot;indices&quot;:[117,131]},{&quot;text&quot;:&quot;oers14&quot;,&quot;indices&quot;:[132,139]}],&quot;user_mentions&quot;:[{&quot;id&quot;:2174804130,&quot;name&quot;:&quot;Jessica Clarkson&quot;,&quot;indices&quot;:[0,15],&quot;screen_name&quot;:&quot;professor_jess&quot;,&quot;id_str&quot;:&quot;2174804130&quot;},{&quot;id&quot;:120129298,&quot;name&quot;:&quot;OISE News&quot;,&quot;indices&quot;:[58,67],&quot;screen_name&quot;:&quot;OISENews&quot;,&quot;id_str&quot;:&quot;120129298&quot;},{&quot;id&quot;:117907456,&quot;name&quot;:&quot;GNichols&quot;,&quot;indices&quot;:[87,99],&quot;screen_name&quot;:&quot;Think_teach&quot;,&quot;id_str&quot;:&quot;117907456&quot;},{&quot;id&quot;:41817575,&quot;name&quot;:&quot;Clare Brett&quot;,&quot;indices&quot;:[102,116],&quot;screen_name&quot;:&quot;clarebrett123&quot;,&quot;id_str&quot;:&quot;41817575&quot;}]}"/>
    <s v="@pr"/>
    <e v="#VALUE!"/>
    <s v="@professor_jess Reminds me of an aw"/>
    <e v="#VALUE!"/>
    <x v="151"/>
  </r>
  <r>
    <n v="205"/>
    <s v="436140680159588352"/>
    <s v="fdelk_nmc"/>
    <x v="399"/>
    <s v="Wed Feb 19 14:10:15 +0000 2014"/>
    <d v="2014-02-19T14:10:15"/>
    <m/>
    <s v="en"/>
    <n v="30002337"/>
    <s v="ResearchChat"/>
    <n v="2151052644"/>
    <s v="436140042071707648"/>
    <s v="&lt;a href=&quot;http://twitter.com/#!/download/ipad&quot; rel=&quot;nofollow&quot;&gt;Twitter for iPad&lt;/a&gt;"/>
    <s v="http://pbs.twimg.com/profile_images/378800000724150004/557d9fa1b4f1da3975a2c66a494f6a2c_normal.jpeg"/>
    <n v="17"/>
    <n v="40"/>
    <m/>
    <s v="http://twitter.com/fdelk_nmc/statuses/436140680159588352"/>
    <s v="{&quot;symbols&quot;:[],&quot;urls&quot;:[],&quot;hashtags&quot;:[{&quot;text&quot;:&quot;OERS14&quot;,&quot;indices&quot;:[14,21]}],&quot;user_mentions&quot;:[{&quot;id&quot;:30002337,&quot;name&quot;:&quot;Chris Conley&quot;,&quot;indices&quot;:[0,13],&quot;screen_name&quot;:&quot;ResearchChat&quot;,&quot;id_str&quot;:&quot;30002337&quot;}]}"/>
    <s v="@Re"/>
    <e v="#VALUE!"/>
    <s v="@ResearchChat #OERS14 Brilliant ide"/>
    <e v="#VALUE!"/>
    <x v="151"/>
  </r>
  <r>
    <n v="763"/>
    <s v="436282740506632192"/>
    <s v="abbaspeaks"/>
    <x v="400"/>
    <s v="Wed Feb 19 23:34:45 +0000 2014"/>
    <d v="2014-02-19T23:34:45"/>
    <m/>
    <s v="en"/>
    <n v="30002337"/>
    <s v="ResearchChat"/>
    <n v="203543496"/>
    <s v="436282184610377728"/>
    <s v="&lt;a href=&quot;http://twitter.com/download/android&quot; rel=&quot;nofollow&quot;&gt;Twitter for Android&lt;/a&gt;"/>
    <s v="http://pbs.twimg.com/profile_images/420650358310838272/SYeVCvzi_normal.jpeg"/>
    <n v="392"/>
    <n v="539"/>
    <n v="-28800"/>
    <s v="http://twitter.com/abbaspeaks/statuses/436282740506632192"/>
    <s v="{&quot;symbols&quot;:[],&quot;urls&quot;:[],&quot;hashtags&quot;:[{&quot;text&quot;:&quot;OERS14&quot;,&quot;indices&quot;:[41,48]}],&quot;user_mentions&quot;:[{&quot;id&quot;:30002337,&quot;name&quot;:&quot;Chris Conley&quot;,&quot;indices&quot;:[0,13],&quot;screen_name&quot;:&quot;ResearchChat&quot;,&quot;id_str&quot;:&quot;30002337&quot;},{&quot;id&quot;:40576448,&quot;name&quot;:&quot;O3 Collaboration&quot;,&quot;indices&quot;:[14,24],&quot;screen_name&quot;:&quot;O3atORION&quot;,&quot;id_str&quot;:&quot;40576448&quot;},{&quot;id&quot;:300645437,&quot;name&quot;:&quot;Carol Campbell&quot;,&quot;indices&quot;:[25,40],&quot;screen_name&quot;:&quot;CarolCampbell4&quot;,&quot;id_str&quot;:&quot;300645437&quot;}]}"/>
    <s v="@Re"/>
    <e v="#VALUE!"/>
    <s v="@ResearchChat @O3atORION @CarolCamp"/>
    <e v="#VALUE!"/>
    <x v="151"/>
  </r>
  <r>
    <n v="913"/>
    <s v="436334526361370626"/>
    <s v="jk_herbert"/>
    <x v="401"/>
    <s v="Thu Feb 20 03:00:32 +0000 2014"/>
    <d v="2014-02-20T03:00:32"/>
    <m/>
    <s v="en"/>
    <n v="30002337"/>
    <s v="ResearchChat"/>
    <n v="84937789"/>
    <s v="436133426153160704"/>
    <s v="&lt;a href=&quot;http://twitter.com/#!/download/ipad&quot; rel=&quot;nofollow&quot;&gt;Twitter for iPad&lt;/a&gt;"/>
    <s v="http://pbs.twimg.com/profile_images/418571419027394561/pJ_RwuMd_normal.jpeg"/>
    <n v="357"/>
    <n v="233"/>
    <n v="-18000"/>
    <s v="http://twitter.com/jk_herbert/statuses/436334526361370626"/>
    <s v="{&quot;symbols&quot;:[],&quot;urls&quot;:[],&quot;hashtags&quot;:[{&quot;text&quot;:&quot;OERS14&quot;,&quot;indices&quot;:[116,123]}],&quot;user_mentions&quot;:[{&quot;id&quot;:30002337,&quot;name&quot;:&quot;Chris Conley&quot;,&quot;indices&quot;:[0,13],&quot;screen_name&quot;:&quot;ResearchChat&quot;,&quot;id_str&quot;:&quot;30002337&quot;}]}"/>
    <s v="@Re"/>
    <e v="#VALUE!"/>
    <s v="@ResearchChat EQAO bulletin..rememb"/>
    <e v="#VALUE!"/>
    <x v="151"/>
  </r>
  <r>
    <n v="321"/>
    <s v="436148757345079296"/>
    <s v="adrossis"/>
    <x v="402"/>
    <s v="Wed Feb 19 14:42:21 +0000 2014"/>
    <d v="2014-02-19T14:42:21"/>
    <m/>
    <s v="en"/>
    <n v="30002337"/>
    <s v="ResearchChat"/>
    <n v="17095178"/>
    <s v="436148343799291905"/>
    <s v="&lt;a href=&quot;https://about.twitter.com/products/tweetdeck&quot; rel=&quot;nofollow&quot;&gt;TweetDeck&lt;/a&gt;"/>
    <s v="http://pbs.twimg.com/profile_images/378800000573670417/df2d17a095315a2723a8c440dc790591_normal.jpeg"/>
    <n v="294"/>
    <n v="271"/>
    <n v="-18000"/>
    <s v="http://twitter.com/adrossis/statuses/436148757345079296"/>
    <s v="{&quot;symbols&quot;:[],&quot;urls&quot;:[],&quot;hashtags&quot;:[{&quot;text&quot;:&quot;OERS14&quot;,&quot;indices&quot;:[111,118]}],&quot;user_mentions&quot;:[{&quot;id&quot;:30002337,&quot;name&quot;:&quot;Chris Conley&quot;,&quot;indices&quot;:[0,13],&quot;screen_name&quot;:&quot;ResearchChat&quot;,&quot;id_str&quot;:&quot;30002337&quot;}]}"/>
    <s v="@Re"/>
    <e v="#VALUE!"/>
    <s v="@ResearchChat Have to improve the b"/>
    <e v="#VALUE!"/>
    <x v="151"/>
  </r>
  <r>
    <n v="884"/>
    <s v="436308115978715136"/>
    <s v="taniasterling"/>
    <x v="403"/>
    <s v="Thu Feb 20 01:15:35 +0000 2014"/>
    <d v="2014-02-20T01:15:35"/>
    <m/>
    <s v="en"/>
    <n v="30002337"/>
    <s v="ResearchChat"/>
    <n v="97134757"/>
    <m/>
    <s v="web"/>
    <s v="http://pbs.twimg.com/profile_images/3750217086/388f2b18ac44da8d783f9140c4a6c73c_normal.png"/>
    <n v="1701"/>
    <n v="919"/>
    <n v="-18000"/>
    <s v="http://twitter.com/taniasterling/statuses/436308115978715136"/>
    <s v="{&quot;symbols&quot;:[],&quot;urls&quot;:[],&quot;hashtags&quot;:[{&quot;text&quot;:&quot;oers14&quot;,&quot;indices&quot;:[56,63]}],&quot;user_mentions&quot;:[{&quot;id&quot;:30002337,&quot;name&quot;:&quot;Chris Conley&quot;,&quot;indices&quot;:[0,13],&quot;screen_name&quot;:&quot;ResearchChat&quot;,&quot;id_str&quot;:&quot;30002337&quot;}]}"/>
    <s v="@Re"/>
    <e v="#VALUE!"/>
    <s v="@ResearchChat Hi Chris-do you know "/>
    <e v="#VALUE!"/>
    <x v="151"/>
  </r>
  <r>
    <n v="883"/>
    <s v="436308115978715136"/>
    <s v="taniasterling"/>
    <x v="403"/>
    <s v="Thu Feb 20 01:15:35 +0000 2014"/>
    <d v="2014-02-20T01:15:35"/>
    <m/>
    <s v="en"/>
    <n v="30002337"/>
    <s v="ResearchChat"/>
    <n v="97134757"/>
    <m/>
    <s v="web"/>
    <s v="http://pbs.twimg.com/profile_images/3750217086/388f2b18ac44da8d783f9140c4a6c73c_normal.png"/>
    <n v="1701"/>
    <n v="919"/>
    <n v="-18000"/>
    <s v="http://twitter.com/taniasterling/statuses/436308115978715136"/>
    <s v="{&quot;symbols&quot;:[],&quot;urls&quot;:[],&quot;hashtags&quot;:[{&quot;text&quot;:&quot;oers14&quot;,&quot;indices&quot;:[56,63]}],&quot;user_mentions&quot;:[{&quot;id&quot;:30002337,&quot;name&quot;:&quot;Chris Conley&quot;,&quot;indices&quot;:[0,13],&quot;screen_name&quot;:&quot;ResearchChat&quot;,&quot;id_str&quot;:&quot;30002337&quot;}]}"/>
    <s v="@Re"/>
    <e v="#VALUE!"/>
    <s v="@ResearchChat Hi Chris-do you know "/>
    <e v="#VALUE!"/>
    <x v="151"/>
  </r>
  <r>
    <n v="1143"/>
    <s v="436524717084643329"/>
    <s v="abbaspeaks"/>
    <x v="404"/>
    <s v="Thu Feb 20 15:36:17 +0000 2014"/>
    <d v="2014-02-20T15:36:17"/>
    <m/>
    <s v="en"/>
    <n v="30002337"/>
    <s v="ResearchChat"/>
    <n v="203543496"/>
    <m/>
    <s v="&lt;a href=&quot;http://twitter.com/download/android&quot; rel=&quot;nofollow&quot;&gt;Twitter for Android&lt;/a&gt;"/>
    <s v="http://pbs.twimg.com/profile_images/420650358310838272/SYeVCvzi_normal.jpeg"/>
    <n v="397"/>
    <n v="539"/>
    <n v="-28800"/>
    <s v="http://twitter.com/abbaspeaks/statuses/436524717084643329"/>
    <s v="{&quot;symbols&quot;:[],&quot;urls&quot;:[],&quot;hashtags&quot;:[{&quot;text&quot;:&quot;OERS14&quot;,&quot;indices&quot;:[81,88]}],&quot;user_mentions&quot;:[{&quot;id&quot;:30002337,&quot;name&quot;:&quot;Chris Conley&quot;,&quot;indices&quot;:[0,13],&quot;screen_name&quot;:&quot;ResearchChat&quot;,&quot;id_str&quot;:&quot;30002337&quot;}]}"/>
    <s v="@Re"/>
    <e v="#VALUE!"/>
    <s v="@ResearchChat hosting our workshop."/>
    <e v="#VALUE!"/>
    <x v="151"/>
  </r>
  <r>
    <n v="548"/>
    <s v="436185037587755008"/>
    <s v="abbaspeaks"/>
    <x v="405"/>
    <s v="Wed Feb 19 17:06:31 +0000 2014"/>
    <d v="2014-02-19T17:06:31"/>
    <m/>
    <s v="en"/>
    <n v="30002337"/>
    <s v="ResearchChat"/>
    <n v="203543496"/>
    <s v="436183825895682048"/>
    <s v="&lt;a href=&quot;https://about.twitter.com/products/tweetdeck&quot; rel=&quot;nofollow&quot;&gt;TweetDeck&lt;/a&gt;"/>
    <s v="http://pbs.twimg.com/profile_images/420650358310838272/SYeVCvzi_normal.jpeg"/>
    <n v="392"/>
    <n v="533"/>
    <n v="-28800"/>
    <s v="http://twitter.com/abbaspeaks/statuses/436185037587755008"/>
    <s v="{&quot;symbols&quot;:[],&quot;urls&quot;:[],&quot;hashtags&quot;:[{&quot;text&quot;:&quot;overthinking&quot;,&quot;indices&quot;:[113,126]},{&quot;text&quot;:&quot;OERS14&quot;,&quot;indices&quot;:[128,135]}],&quot;user_mentions&quot;:[{&quot;id&quot;:30002337,&quot;name&quot;:&quot;Chris Conley&quot;,&quot;indices&quot;:[0,13],&quot;screen_name&quot;:&quot;ResearchChat&quot;,&quot;id_str&quot;:&quot;30002337&quot;}]}"/>
    <s v="@Re"/>
    <e v="#VALUE!"/>
    <s v="@ResearchChat i think challenge fee"/>
    <e v="#VALUE!"/>
    <x v="151"/>
  </r>
  <r>
    <n v="414"/>
    <s v="436167575265755136"/>
    <s v="fdelk_nmc"/>
    <x v="406"/>
    <s v="Wed Feb 19 15:57:08 +0000 2014"/>
    <d v="2014-02-19T15:57:08"/>
    <m/>
    <s v="en"/>
    <n v="30002337"/>
    <s v="ResearchChat"/>
    <n v="2151052644"/>
    <s v="436166566670270464"/>
    <s v="&lt;a href=&quot;http://twitter.com/#!/download/ipad&quot; rel=&quot;nofollow&quot;&gt;Twitter for iPad&lt;/a&gt;"/>
    <s v="http://pbs.twimg.com/profile_images/378800000724150004/557d9fa1b4f1da3975a2c66a494f6a2c_normal.jpeg"/>
    <n v="17"/>
    <n v="40"/>
    <m/>
    <s v="http://twitter.com/fdelk_nmc/statuses/436167575265755136"/>
    <s v="{&quot;symbols&quot;:[],&quot;urls&quot;:[],&quot;hashtags&quot;:[{&quot;text&quot;:&quot;OERS14&quot;,&quot;indices&quot;:[92,99]}],&quot;user_mentions&quot;:[{&quot;id&quot;:30002337,&quot;name&quot;:&quot;Chris Conley&quot;,&quot;indices&quot;:[0,13],&quot;screen_name&quot;:&quot;ResearchChat&quot;,&quot;id_str&quot;:&quot;30002337&quot;}]}"/>
    <s v="@Re"/>
    <e v="#VALUE!"/>
    <s v="@ResearchChat Thanks Chris.  How di"/>
    <e v="#VALUE!"/>
    <x v="151"/>
  </r>
  <r>
    <n v="530"/>
    <s v="436181495477448704"/>
    <s v="lisacollimore"/>
    <x v="407"/>
    <s v="Wed Feb 19 16:52:27 +0000 2014"/>
    <d v="2014-02-19T16:52:27"/>
    <m/>
    <s v="en"/>
    <n v="2188868298"/>
    <s v="SamKloetstra"/>
    <n v="903197892"/>
    <m/>
    <s v="&lt;a href=&quot;http://twitter.com/download/iphone&quot; rel=&quot;nofollow&quot;&gt;Twitter for iPhone&lt;/a&gt;"/>
    <s v="http://pbs.twimg.com/profile_images/378800000862958518/QRwroA5s_normal.jpeg"/>
    <n v="37"/>
    <n v="83"/>
    <n v="-18000"/>
    <s v="http://twitter.com/lisacollimore/statuses/436181495477448704"/>
    <s v="{&quot;symbols&quot;:[],&quot;urls&quot;:[],&quot;hashtags&quot;:[{&quot;text&quot;:&quot;OERS14&quot;,&quot;indices&quot;:[36,43]}],&quot;user_mentions&quot;:[{&quot;id&quot;:2188868298,&quot;name&quot;:&quot;SamKlo.&quot;,&quot;indices&quot;:[0,13],&quot;screen_name&quot;:&quot;SamKloetstra&quot;,&quot;id_str&quot;:&quot;2188868298&quot;}]}"/>
    <s v="@Sa"/>
    <e v="#VALUE!"/>
    <s v="@SamKloetstra great job speaking at"/>
    <e v="#VALUE!"/>
    <x v="151"/>
  </r>
  <r>
    <n v="533"/>
    <s v="436182139948654592"/>
    <s v="O3atORION"/>
    <x v="408"/>
    <s v="Wed Feb 19 16:55:00 +0000 2014"/>
    <d v="2014-02-19T16:55:00"/>
    <m/>
    <s v="en"/>
    <n v="2188868298"/>
    <s v="SamKloetstra"/>
    <n v="40576448"/>
    <m/>
    <s v="&lt;a href=&quot;http://twitter.com/download/android&quot; rel=&quot;nofollow&quot;&gt;Twitter for Android&lt;/a&gt;"/>
    <s v="http://pbs.twimg.com/profile_images/2631441533/dd0ebcbc33a90ccdddc419f43d06c8f4_normal.jpeg"/>
    <n v="808"/>
    <n v="1457"/>
    <n v="-18000"/>
    <s v="http://twitter.com/O3atORION/statuses/436182139948654592"/>
    <s v="{&quot;symbols&quot;:[],&quot;urls&quot;:[],&quot;hashtags&quot;:[{&quot;text&quot;:&quot;OERS14&quot;,&quot;indices&quot;:[91,98]}],&quot;user_mentions&quot;:[{&quot;id&quot;:2188868298,&quot;name&quot;:&quot;SamKlo.&quot;,&quot;indices&quot;:[0,13],&quot;screen_name&quot;:&quot;SamKloetstra&quot;,&quot;id_str&quot;:&quot;2188868298&quot;},{&quot;id&quot;:114833112,&quot;name&quot;:&quot;ORION&quot;,&quot;indices&quot;:[69,82],&quot;screen_name&quot;:&quot;ORIONNetwork&quot;,&quot;id_str&quot;:&quot;114833112&quot;}]}"/>
    <s v="@Sa"/>
    <e v="#VALUE!"/>
    <s v="@SamKloetstra thanks for the follow"/>
    <e v="#VALUE!"/>
    <x v="151"/>
  </r>
  <r>
    <n v="524"/>
    <s v="436180811327754240"/>
    <s v="AngelaMercier1"/>
    <x v="409"/>
    <s v="Wed Feb 19 16:49:43 +0000 2014"/>
    <d v="2014-02-19T16:49:43"/>
    <m/>
    <s v="en"/>
    <n v="2188868298"/>
    <s v="SamKloetstra"/>
    <n v="1604709252"/>
    <m/>
    <s v="&lt;a href=&quot;http://twitter.com/#!/download/ipad&quot; rel=&quot;nofollow&quot;&gt;Twitter for iPad&lt;/a&gt;"/>
    <s v="http://pbs.twimg.com/profile_images/378800000154019604/304f42b27398bef4e3b832726c76c7c8_normal.jpeg"/>
    <n v="373"/>
    <n v="578"/>
    <m/>
    <s v="http://twitter.com/AngelaMercier1/statuses/436180811327754240"/>
    <s v="{&quot;symbols&quot;:[],&quot;urls&quot;:[],&quot;hashtags&quot;:[{&quot;text&quot;:&quot;oers14&quot;,&quot;indices&quot;:[116,123]}],&quot;user_mentions&quot;:[{&quot;id&quot;:2188868298,&quot;name&quot;:&quot;SamKlo.&quot;,&quot;indices&quot;:[0,13],&quot;screen_name&quot;:&quot;SamKloetstra&quot;,&quot;id_str&quot;:&quot;2188868298&quot;}]}"/>
    <s v="@Sa"/>
    <e v="#VALUE!"/>
    <s v="@SamKloetstra, so impressed with yo"/>
    <e v="#VALUE!"/>
    <x v="151"/>
  </r>
  <r>
    <n v="1018"/>
    <s v="436506719745626112"/>
    <s v="AmaniElrofaie"/>
    <x v="410"/>
    <s v="Thu Feb 20 14:24:46 +0000 2014"/>
    <d v="2014-02-20T14:24:46"/>
    <s v="loc: 43.6549165,-79.3831067"/>
    <s v="en"/>
    <n v="314148202"/>
    <s v="saskiastille"/>
    <n v="121959456"/>
    <s v="436503727281684480"/>
    <s v="&lt;a href=&quot;http://twitter.com/download/android&quot; rel=&quot;nofollow&quot;&gt;Twitter for Android&lt;/a&gt;"/>
    <s v="http://pbs.twimg.com/profile_images/378800000263129784/0761da68796b3351af43e2a94a41dc92_normal.jpeg"/>
    <n v="163"/>
    <n v="209"/>
    <n v="-18000"/>
    <s v="http://twitter.com/AmaniElrofaie/statuses/436506719745626112"/>
    <s v="{&quot;symbols&quot;:[],&quot;urls&quot;:[],&quot;hashtags&quot;:[{&quot;text&quot;:&quot;oers14&quot;,&quot;indices&quot;:[107,114]}],&quot;user_mentions&quot;:[{&quot;id&quot;:314148202,&quot;name&quot;:&quot;Saskia Stille&quot;,&quot;indices&quot;:[0,13],&quot;screen_name&quot;:&quot;saskiastille&quot;,&quot;id_str&quot;:&quot;314148202&quot;}]}"/>
    <s v="@sa"/>
    <e v="#VALUE!"/>
    <s v="@saskiastille Poaitive! Currently l"/>
    <e v="#VALUE!"/>
    <x v="151"/>
  </r>
  <r>
    <n v="554"/>
    <s v="436186996264824832"/>
    <s v="adrossis"/>
    <x v="411"/>
    <s v="Wed Feb 19 17:14:18 +0000 2014"/>
    <d v="2014-02-19T17:14:18"/>
    <m/>
    <s v="en"/>
    <n v="129585627"/>
    <s v="ShastaCH"/>
    <n v="17095178"/>
    <s v="436184652206718977"/>
    <s v="&lt;a href=&quot;https://about.twitter.com/products/tweetdeck&quot; rel=&quot;nofollow&quot;&gt;TweetDeck&lt;/a&gt;"/>
    <s v="http://pbs.twimg.com/profile_images/378800000573670417/df2d17a095315a2723a8c440dc790591_normal.jpeg"/>
    <n v="300"/>
    <n v="279"/>
    <n v="-18000"/>
    <s v="http://twitter.com/adrossis/statuses/436186996264824832"/>
    <s v="{&quot;symbols&quot;:[],&quot;urls&quot;:[],&quot;hashtags&quot;:[{&quot;text&quot;:&quot;OERS14&quot;,&quot;indices&quot;:[132,139]}],&quot;user_mentions&quot;:[{&quot;id&quot;:129585627,&quot;name&quot;:&quot;Shasta Carr-Harris&quot;,&quot;indices&quot;:[0,9],&quot;screen_name&quot;:&quot;ShastaCH&quot;,&quot;id_str&quot;:&quot;129585627&quot;},{&quot;id&quot;:40576448,&quot;name&quot;:&quot;O3 Collaboration&quot;,&quot;indices&quot;:[10,20],&quot;screen_name&quot;:&quot;O3atORION&quot;,&quot;id_str&quot;:&quot;40576448&quot;}]}"/>
    <s v="@Sh"/>
    <e v="#VALUE!"/>
    <s v="@ShastaCH @O3atORION needs to be re"/>
    <e v="#VALUE!"/>
    <x v="151"/>
  </r>
  <r>
    <n v="553"/>
    <s v="436186996264824832"/>
    <s v="adrossis"/>
    <x v="411"/>
    <s v="Wed Feb 19 17:14:18 +0000 2014"/>
    <d v="2014-02-19T17:14:18"/>
    <m/>
    <s v="en"/>
    <n v="129585627"/>
    <s v="ShastaCH"/>
    <n v="17095178"/>
    <s v="436184652206718977"/>
    <s v="&lt;a href=&quot;https://about.twitter.com/products/tweetdeck&quot; rel=&quot;nofollow&quot;&gt;TweetDeck&lt;/a&gt;"/>
    <s v="http://pbs.twimg.com/profile_images/378800000573670417/df2d17a095315a2723a8c440dc790591_normal.jpeg"/>
    <n v="300"/>
    <n v="279"/>
    <n v="-18000"/>
    <s v="http://twitter.com/adrossis/statuses/436186996264824832"/>
    <s v="{&quot;symbols&quot;:[],&quot;urls&quot;:[],&quot;hashtags&quot;:[{&quot;text&quot;:&quot;OERS14&quot;,&quot;indices&quot;:[132,139]}],&quot;user_mentions&quot;:[{&quot;id&quot;:129585627,&quot;name&quot;:&quot;Shasta Carr-Harris&quot;,&quot;indices&quot;:[0,9],&quot;screen_name&quot;:&quot;ShastaCH&quot;,&quot;id_str&quot;:&quot;129585627&quot;},{&quot;id&quot;:40576448,&quot;name&quot;:&quot;O3 Collaboration&quot;,&quot;indices&quot;:[10,20],&quot;screen_name&quot;:&quot;O3atORION&quot;,&quot;id_str&quot;:&quot;40576448&quot;}]}"/>
    <s v="@Sh"/>
    <e v="#VALUE!"/>
    <s v="@ShastaCH @O3atORION needs to be re"/>
    <e v="#VALUE!"/>
    <x v="151"/>
  </r>
  <r>
    <n v="403"/>
    <s v="436165383397978112"/>
    <s v="abbaspeaks"/>
    <x v="412"/>
    <s v="Wed Feb 19 15:48:25 +0000 2014"/>
    <d v="2014-02-19T15:48:25"/>
    <m/>
    <s v="en"/>
    <n v="129585627"/>
    <s v="ShastaCH"/>
    <n v="203543496"/>
    <m/>
    <s v="web"/>
    <s v="http://pbs.twimg.com/profile_images/420650358310838272/SYeVCvzi_normal.jpeg"/>
    <n v="390"/>
    <n v="533"/>
    <n v="-28800"/>
    <s v="http://twitter.com/abbaspeaks/statuses/436165383397978112"/>
    <s v="{&quot;symbols&quot;:[],&quot;urls&quot;:[],&quot;hashtags&quot;:[{&quot;text&quot;:&quot;OERS14&quot;,&quot;indices&quot;:[42,49]}],&quot;user_mentions&quot;:[{&quot;id&quot;:129585627,&quot;name&quot;:&quot;Shasta Carr-Harris&quot;,&quot;indices&quot;:[0,9],&quot;screen_name&quot;:&quot;ShastaCH&quot;,&quot;id_str&quot;:&quot;129585627&quot;}]}"/>
    <s v="@Sh"/>
    <e v="#VALUE!"/>
    <s v="@ShastaCH pleasure meeting with you"/>
    <e v="#VALUE!"/>
    <x v="151"/>
  </r>
  <r>
    <n v="654"/>
    <s v="436236013090779136"/>
    <s v="abbaspeaks"/>
    <x v="413"/>
    <s v="Wed Feb 19 20:29:05 +0000 2014"/>
    <d v="2014-02-19T20:29:05"/>
    <m/>
    <s v="en"/>
    <n v="129585627"/>
    <s v="ShastaCH"/>
    <n v="203543496"/>
    <m/>
    <s v="web"/>
    <s v="http://pbs.twimg.com/profile_images/420650358310838272/SYeVCvzi_normal.jpeg"/>
    <n v="391"/>
    <n v="535"/>
    <n v="-28800"/>
    <s v="http://twitter.com/abbaspeaks/statuses/436236013090779136"/>
    <s v="{&quot;symbols&quot;:[],&quot;urls&quot;:[],&quot;hashtags&quot;:[{&quot;text&quot;:&quot;KMb&quot;,&quot;indices&quot;:[28,32]},{&quot;text&quot;:&quot;oers14&quot;,&quot;indices&quot;:[109,116]}],&quot;user_mentions&quot;:[{&quot;id&quot;:129585627,&quot;name&quot;:&quot;Shasta Carr-Harris&quot;,&quot;indices&quot;:[0,9],&quot;screen_name&quot;:&quot;ShastaCH&quot;,&quot;id_str&quot;:&quot;129585627&quot;}]}"/>
    <s v="@Sh"/>
    <e v="#VALUE!"/>
    <s v="@ShastaCH thank you for the #KMb se"/>
    <e v="#VALUE!"/>
    <x v="151"/>
  </r>
  <r>
    <n v="1069"/>
    <s v="436513561641496576"/>
    <s v="Stephen_Hurley"/>
    <x v="414"/>
    <s v="Thu Feb 20 14:51:57 +0000 2014"/>
    <d v="2014-02-20T14:51:57"/>
    <m/>
    <s v="en"/>
    <n v="129585627"/>
    <s v="ShastaCH"/>
    <n v="23057694"/>
    <m/>
    <s v="&lt;a href=&quot;http://www.hootsuite.com&quot; rel=&quot;nofollow&quot;&gt;HootSuite&lt;/a&gt;"/>
    <s v="http://pbs.twimg.com/profile_images/1807555001/hurley_account1_normal.jpg"/>
    <n v="2987"/>
    <n v="2792"/>
    <n v="-18000"/>
    <s v="http://twitter.com/Stephen_Hurley/statuses/436513561641496576"/>
    <s v="{&quot;symbols&quot;:[],&quot;urls&quot;:[],&quot;hashtags&quot;:[{&quot;text&quot;:&quot;oers14&quot;,&quot;indices&quot;:[28,35]}],&quot;user_mentions&quot;:[{&quot;id&quot;:129585627,&quot;name&quot;:&quot;Shasta Carr-Harris&quot;,&quot;indices&quot;:[0,9],&quot;screen_name&quot;:&quot;ShastaCH&quot;,&quot;id_str&quot;:&quot;129585627&quot;}]}"/>
    <s v="@Sh"/>
    <e v="#VALUE!"/>
    <s v="@ShastaCH wish I were there #oers14"/>
    <e v="#VALUE!"/>
    <x v="151"/>
  </r>
  <r>
    <n v="898"/>
    <s v="436324683244240898"/>
    <s v="peachyteachy"/>
    <x v="415"/>
    <s v="Thu Feb 20 02:21:25 +0000 2014"/>
    <d v="2014-02-20T02:21:25"/>
    <m/>
    <s v="en"/>
    <n v="97134757"/>
    <s v="taniasterling"/>
    <n v="22331267"/>
    <s v="436304453881581568"/>
    <s v="&lt;a href=&quot;http://twitter.com/#!/download/ipad&quot; rel=&quot;nofollow&quot;&gt;Twitter for iPad&lt;/a&gt;"/>
    <s v="http://pbs.twimg.com/profile_images/3587177583/2678f6b5fae4006915a5135991e4def7_normal.png"/>
    <n v="372"/>
    <n v="527"/>
    <n v="-18000"/>
    <s v="http://twitter.com/peachyteachy/statuses/436324683244240898"/>
    <s v="{&quot;symbols&quot;:[],&quot;urls&quot;:[],&quot;hashtags&quot;:[{&quot;text&quot;:&quot;OERS14&quot;,&quot;indices&quot;:[128,135]}],&quot;user_mentions&quot;:[{&quot;id&quot;:97134757,&quot;name&quot;:&quot;Tania Sterling&quot;,&quot;indices&quot;:[0,14],&quot;screen_name&quot;:&quot;taniasterling&quot;,&quot;id_str&quot;:&quot;97134757&quot;}]}"/>
    <s v="@ta"/>
    <e v="#VALUE!"/>
    <s v="@taniasterling Aww, thanks! They wo"/>
    <e v="#VALUE!"/>
    <x v="151"/>
  </r>
  <r>
    <n v="897"/>
    <s v="436324683244240898"/>
    <s v="peachyteachy"/>
    <x v="415"/>
    <s v="Thu Feb 20 02:21:25 +0000 2014"/>
    <d v="2014-02-20T02:21:25"/>
    <m/>
    <s v="en"/>
    <n v="97134757"/>
    <s v="taniasterling"/>
    <n v="22331267"/>
    <s v="436304453881581568"/>
    <s v="&lt;a href=&quot;http://twitter.com/#!/download/ipad&quot; rel=&quot;nofollow&quot;&gt;Twitter for iPad&lt;/a&gt;"/>
    <s v="http://pbs.twimg.com/profile_images/3587177583/2678f6b5fae4006915a5135991e4def7_normal.png"/>
    <n v="372"/>
    <n v="527"/>
    <n v="-18000"/>
    <s v="http://twitter.com/peachyteachy/statuses/436324683244240898"/>
    <s v="{&quot;symbols&quot;:[],&quot;urls&quot;:[],&quot;hashtags&quot;:[{&quot;text&quot;:&quot;OERS14&quot;,&quot;indices&quot;:[128,135]}],&quot;user_mentions&quot;:[{&quot;id&quot;:97134757,&quot;name&quot;:&quot;Tania Sterling&quot;,&quot;indices&quot;:[0,14],&quot;screen_name&quot;:&quot;taniasterling&quot;,&quot;id_str&quot;:&quot;97134757&quot;}]}"/>
    <s v="@ta"/>
    <e v="#VALUE!"/>
    <s v="@taniasterling Aww, thanks! They wo"/>
    <e v="#VALUE!"/>
    <x v="151"/>
  </r>
  <r>
    <n v="107"/>
    <s v="435984618085289984"/>
    <s v="peachyteachy"/>
    <x v="416"/>
    <s v="Wed Feb 19 03:50:07 +0000 2014"/>
    <d v="2014-02-19T03:50:07"/>
    <m/>
    <s v="en"/>
    <n v="97134757"/>
    <s v="taniasterling"/>
    <n v="22331267"/>
    <s v="435977098457411584"/>
    <s v="&lt;a href=&quot;http://twitter.com/#!/download/ipad&quot; rel=&quot;nofollow&quot;&gt;Twitter for iPad&lt;/a&gt;"/>
    <s v="http://pbs.twimg.com/profile_images/3587177583/2678f6b5fae4006915a5135991e4def7_normal.png"/>
    <n v="370"/>
    <n v="525"/>
    <n v="-18000"/>
    <s v="http://twitter.com/peachyteachy/statuses/435984618085289984"/>
    <s v="{&quot;symbols&quot;:[],&quot;urls&quot;:[],&quot;hashtags&quot;:[{&quot;text&quot;:&quot;jitters&quot;,&quot;indices&quot;:[87,95]},{&quot;text&quot;:&quot;OERS14&quot;,&quot;indices&quot;:[96,103]}],&quot;user_mentions&quot;:[{&quot;id&quot;:97134757,&quot;name&quot;:&quot;Tania Sterling&quot;,&quot;indices&quot;:[0,14],&quot;screen_name&quot;:&quot;taniasterling&quot;,&quot;id_str&quot;:&quot;97134757&quot;}]}"/>
    <s v="@ta"/>
    <e v="#VALUE!"/>
    <s v="@taniasterling thanks! Ahhh... At 3"/>
    <e v="#VALUE!"/>
    <x v="151"/>
  </r>
  <r>
    <n v="737"/>
    <s v="436271404804079616"/>
    <s v="O3atORION"/>
    <x v="417"/>
    <s v="Wed Feb 19 22:49:43 +0000 2014"/>
    <d v="2014-02-19T22:49:43"/>
    <m/>
    <s v="en"/>
    <n v="388424709"/>
    <s v="TCDSB"/>
    <n v="40576448"/>
    <m/>
    <s v="&lt;a href=&quot;https://about.twitter.com/products/tweetdeck&quot; rel=&quot;nofollow&quot;&gt;TweetDeck&lt;/a&gt;"/>
    <s v="http://pbs.twimg.com/profile_images/2631441533/dd0ebcbc33a90ccdddc419f43d06c8f4_normal.jpeg"/>
    <n v="810"/>
    <n v="1460"/>
    <n v="-18000"/>
    <s v="http://twitter.com/O3atORION/statuses/436271404804079616"/>
    <s v="{&quot;symbols&quot;:[],&quot;urls&quot;:[{&quot;expanded_url&quot;:&quot;https://www.tcdsb.org/programsservices/schoolprogramsk12/academicict/Pages/default.aspx&quot;,&quot;indices&quot;:[78,101],&quot;display_url&quot;:&quot;tcdsb.org/programsservic\u2026&quot;,&quot;url&quot;:&quot;https://t.co/Qrp90saUFR&quot;}],&quot;hashtags&quot;:[{&quot;text&quot;:&quot;OERS14&quot;,&quot;indices&quot;:[70,77]}],&quot;user_mentions&quot;:[{&quot;id&quot;:388424709,&quot;name&quot;:&quot;Toronto Catholic DSB&quot;,&quot;indices&quot;:[0,6],&quot;screen_name&quot;:&quot;TCDSB&quot;,&quot;id_str&quot;:&quot;388424709&quot;}]}"/>
    <s v="@TC"/>
    <e v="#VALUE!"/>
    <s v="@TCDSB Project NeXt - something to "/>
    <e v="#VALUE!"/>
    <x v="151"/>
  </r>
  <r>
    <n v="150"/>
    <s v="436132658368638976"/>
    <s v="TVDSB_RandA"/>
    <x v="418"/>
    <s v="Wed Feb 19 13:38:23 +0000 2014"/>
    <d v="2014-02-19T13:38:23"/>
    <m/>
    <s v="en"/>
    <n v="1673882262"/>
    <s v="TVDSB_RandA"/>
    <n v="1673882262"/>
    <m/>
    <s v="&lt;a href=&quot;https://mobile.twitter.com&quot; rel=&quot;nofollow&quot;&gt;Mobile Web (M5)&lt;/a&gt;"/>
    <s v="http://pbs.twimg.com/profile_images/378800000304010620/22f4207be35c123895eb18f4ef8c0a06_normal.png"/>
    <n v="87"/>
    <n v="31"/>
    <n v="-18000"/>
    <s v="http://twitter.com/TVDSB_RandA/statuses/436132658368638976"/>
    <s v="{&quot;symbols&quot;:[],&quot;urls&quot;:[],&quot;hashtags&quot;:[{&quot;text&quot;:&quot;OERS14&quot;,&quot;indices&quot;:[38,45]}],&quot;user_mentions&quot;:[{&quot;id&quot;:1673882262,&quot;name&quot;:&quot;TVDSB R\u0026A&quot;,&quot;indices&quot;:[0,12],&quot;screen_name&quot;:&quot;TVDSB_RandA&quot;,&quot;id_str&quot;:&quot;1673882262&quot;}]}"/>
    <s v="@TV"/>
    <e v="#VALUE!"/>
    <s v="@TVDSB_RandA is very excited to be "/>
    <e v="#VALUE!"/>
    <x v="151"/>
  </r>
  <r>
    <n v="777"/>
    <s v="436284696763183105"/>
    <s v="drcathybruce"/>
    <x v="419"/>
    <s v="Wed Feb 19 23:42:32 +0000 2014"/>
    <d v="2014-02-19T23:42:32"/>
    <m/>
    <s v="en"/>
    <n v="121959456"/>
    <s v="AmaniElrofaie"/>
    <n v="1264968134"/>
    <s v="436284251428757504"/>
    <s v="&lt;a href=&quot;http://twitter.com/download/iphone&quot; rel=&quot;nofollow&quot;&gt;Twitter for iPhone&lt;/a&gt;"/>
    <s v="http://pbs.twimg.com/profile_images/432644858201657344/yt5yBNO9_normal.png"/>
    <n v="592"/>
    <n v="378"/>
    <m/>
    <s v="http://twitter.com/drcathybruce/statuses/436284696763183105"/>
    <s v="{&quot;symbols&quot;:[],&quot;urls&quot;:[],&quot;hashtags&quot;:[{&quot;text&quot;:&quot;oers14&quot;,&quot;indices&quot;:[107,114]}],&quot;user_mentions&quot;:[{&quot;id&quot;:121959456,&quot;name&quot;:&quot;Amani &quot;,&quot;indices&quot;:[1,15],&quot;screen_name&quot;:&quot;AmaniElrofaie&quot;,&quot;id_str&quot;:&quot;121959456&quot;},{&quot;id&quot;:14128528,&quot;name&quot;:&quot;Don Tapscott&quot;,&quot;indices&quot;:[116,126],&quot;screen_name&quot;:&quot;dtapscott&quot;,&quot;id_str&quot;:&quot;14128528&quot;}]}"/>
    <s v="“@A"/>
    <e v="#VALUE!"/>
    <s v="“@AmaniElrofaie: The future is not "/>
    <e v="#VALUE!"/>
    <x v="151"/>
  </r>
  <r>
    <n v="117"/>
    <s v="436120481876684800"/>
    <s v="SEFLeadTCDSB"/>
    <x v="420"/>
    <s v="Wed Feb 19 12:50:00 +0000 2014"/>
    <d v="2014-02-19T12:50:00"/>
    <m/>
    <s v="en"/>
    <n v="300645437"/>
    <s v="CarolCampbell4"/>
    <n v="469358944"/>
    <s v="435954209792724993"/>
    <s v="&lt;a href=&quot;http://twitter.com/download/iphone&quot; rel=&quot;nofollow&quot;&gt;Twitter for iPhone&lt;/a&gt;"/>
    <s v="http://pbs.twimg.com/profile_images/3760549076/1876a7a8e6d083ddfd4add4b27e804f0_normal.jpeg"/>
    <n v="202"/>
    <n v="331"/>
    <m/>
    <s v="http://twitter.com/SEFLeadTCDSB/statuses/436120481876684800"/>
    <s v="{&quot;symbols&quot;:[],&quot;urls&quot;:[],&quot;hashtags&quot;:[{&quot;text&quot;:&quot;oers14&quot;,&quot;indices&quot;:[102,109]}],&quot;user_mentions&quot;:[{&quot;id&quot;:300645437,&quot;name&quot;:&quot;Carol Campbell&quot;,&quot;indices&quot;:[1,16],&quot;screen_name&quot;:&quot;CarolCampbell4&quot;,&quot;id_str&quot;:&quot;300645437&quot;}]}"/>
    <s v="“@C"/>
    <e v="#VALUE!"/>
    <s v="“@CarolCampbell4: Future PISA tests"/>
    <e v="#VALUE!"/>
    <x v="151"/>
  </r>
  <r>
    <n v="116"/>
    <s v="436120481876684800"/>
    <s v="SEFLeadTCDSB"/>
    <x v="420"/>
    <s v="Wed Feb 19 12:50:00 +0000 2014"/>
    <d v="2014-02-19T12:50:00"/>
    <m/>
    <s v="en"/>
    <n v="300645437"/>
    <s v="CarolCampbell4"/>
    <n v="469358944"/>
    <s v="435954209792724993"/>
    <s v="&lt;a href=&quot;http://twitter.com/download/iphone&quot; rel=&quot;nofollow&quot;&gt;Twitter for iPhone&lt;/a&gt;"/>
    <s v="http://pbs.twimg.com/profile_images/3760549076/1876a7a8e6d083ddfd4add4b27e804f0_normal.jpeg"/>
    <n v="202"/>
    <n v="331"/>
    <m/>
    <s v="http://twitter.com/SEFLeadTCDSB/statuses/436120481876684800"/>
    <s v="{&quot;symbols&quot;:[],&quot;urls&quot;:[],&quot;hashtags&quot;:[{&quot;text&quot;:&quot;oers14&quot;,&quot;indices&quot;:[102,109]}],&quot;user_mentions&quot;:[{&quot;id&quot;:300645437,&quot;name&quot;:&quot;Carol Campbell&quot;,&quot;indices&quot;:[1,16],&quot;screen_name&quot;:&quot;CarolCampbell4&quot;,&quot;id_str&quot;:&quot;300645437&quot;}]}"/>
    <s v="“@C"/>
    <e v="#VALUE!"/>
    <s v="“@CarolCampbell4: Future PISA tests"/>
    <e v="#VALUE!"/>
    <x v="151"/>
  </r>
  <r>
    <n v="323"/>
    <s v="436148849321574400"/>
    <s v="tina_grandy"/>
    <x v="421"/>
    <s v="Wed Feb 19 14:42:43 +0000 2014"/>
    <d v="2014-02-19T14:42:43"/>
    <m/>
    <s v="en"/>
    <n v="1264968134"/>
    <s v="drcathybruce"/>
    <n v="485827460"/>
    <s v="436148070901112832"/>
    <s v="&lt;a href=&quot;http://twitter.com/#!/download/ipad&quot; rel=&quot;nofollow&quot;&gt;Twitter for iPad&lt;/a&gt;"/>
    <s v="http://pbs.twimg.com/profile_images/2569042233/0Ix7ryMi_normal"/>
    <n v="82"/>
    <n v="65"/>
    <n v="-36000"/>
    <s v="http://twitter.com/tina_grandy/statuses/436148849321574400"/>
    <s v="{&quot;symbols&quot;:[],&quot;urls&quot;:[],&quot;hashtags&quot;:[{&quot;text&quot;:&quot;OERS14&quot;,&quot;indices&quot;:[16,23]},{&quot;text&quot;:&quot;PISA&quot;,&quot;indices&quot;:[103,108]},{&quot;text&quot;:&quot;kto6peelnetworks2013&quot;,&quot;indices&quot;:[116,137]}],&quot;user_mentions&quot;:[{&quot;id&quot;:1264968134,&quot;name&quot;:&quot;Cathy Bruce&quot;,&quot;indices&quot;:[1,14],&quot;screen_name&quot;:&quot;drcathybruce&quot;,&quot;id_str&quot;:&quot;1264968134&quot;}]}"/>
    <s v="“@d"/>
    <e v="#VALUE!"/>
    <s v="“@drcathybruce: #OERS14 Student eff"/>
    <e v="#VALUE!"/>
    <x v="151"/>
  </r>
  <r>
    <n v="322"/>
    <s v="436148849321574400"/>
    <s v="tina_grandy"/>
    <x v="421"/>
    <s v="Wed Feb 19 14:42:43 +0000 2014"/>
    <d v="2014-02-19T14:42:43"/>
    <m/>
    <s v="en"/>
    <n v="1264968134"/>
    <s v="drcathybruce"/>
    <n v="485827460"/>
    <s v="436148070901112832"/>
    <s v="&lt;a href=&quot;http://twitter.com/#!/download/ipad&quot; rel=&quot;nofollow&quot;&gt;Twitter for iPad&lt;/a&gt;"/>
    <s v="http://pbs.twimg.com/profile_images/2569042233/0Ix7ryMi_normal"/>
    <n v="82"/>
    <n v="65"/>
    <n v="-36000"/>
    <s v="http://twitter.com/tina_grandy/statuses/436148849321574400"/>
    <s v="{&quot;symbols&quot;:[],&quot;urls&quot;:[],&quot;hashtags&quot;:[{&quot;text&quot;:&quot;OERS14&quot;,&quot;indices&quot;:[16,23]},{&quot;text&quot;:&quot;PISA&quot;,&quot;indices&quot;:[103,108]},{&quot;text&quot;:&quot;kto6peelnetworks2013&quot;,&quot;indices&quot;:[116,137]}],&quot;user_mentions&quot;:[{&quot;id&quot;:1264968134,&quot;name&quot;:&quot;Cathy Bruce&quot;,&quot;indices&quot;:[1,14],&quot;screen_name&quot;:&quot;drcathybruce&quot;,&quot;id_str&quot;:&quot;1264968134&quot;}]}"/>
    <s v="“@d"/>
    <e v="#VALUE!"/>
    <s v="“@drcathybruce: #OERS14 Student eff"/>
    <e v="#VALUE!"/>
    <x v="151"/>
  </r>
  <r>
    <n v="879"/>
    <s v="436305053155356672"/>
    <s v="vespakristen"/>
    <x v="422"/>
    <s v="Thu Feb 20 01:03:25 +0000 2014"/>
    <d v="2014-02-20T01:03:25"/>
    <m/>
    <s v="en"/>
    <n v="466897873"/>
    <s v="giannahelling"/>
    <n v="346976866"/>
    <s v="435951816140795904"/>
    <s v="&lt;a href=&quot;http://twitter.com/download/iphone&quot; rel=&quot;nofollow&quot;&gt;Twitter for iPhone&lt;/a&gt;"/>
    <s v="http://pbs.twimg.com/profile_images/3262752211/9c9f1b0478e7805ae81e5039d8e6a893_normal.png"/>
    <n v="113"/>
    <n v="198"/>
    <m/>
    <s v="http://twitter.com/vespakristen/statuses/436305053155356672"/>
    <s v="{&quot;symbols&quot;:[],&quot;urls&quot;:[],&quot;hashtags&quot;:[{&quot;text&quot;:&quot;OERS14&quot;,&quot;indices&quot;:[79,86]}],&quot;user_mentions&quot;:[{&quot;id&quot;:466897873,&quot;name&quot;:&quot;Gianna Helling@TCDSB&quot;,&quot;indices&quot;:[1,15],&quot;screen_name&quot;:&quot;giannahelling&quot;,&quot;id_str&quot;:&quot;466897873&quot;}]}"/>
    <s v="“@g"/>
    <e v="#VALUE!"/>
    <s v="“@giannahelling: Learning is the re"/>
    <e v="#VALUE!"/>
    <x v="151"/>
  </r>
  <r>
    <n v="880"/>
    <s v="436305644363476992"/>
    <s v="vespakristen"/>
    <x v="423"/>
    <s v="Thu Feb 20 01:05:46 +0000 2014"/>
    <d v="2014-02-20T01:05:46"/>
    <m/>
    <s v="en"/>
    <n v="154564397"/>
    <s v="westernulibsEDU"/>
    <n v="346976866"/>
    <s v="436191936362610689"/>
    <s v="&lt;a href=&quot;http://twitter.com/download/iphone&quot; rel=&quot;nofollow&quot;&gt;Twitter for iPhone&lt;/a&gt;"/>
    <s v="http://pbs.twimg.com/profile_images/3262752211/9c9f1b0478e7805ae81e5039d8e6a893_normal.png"/>
    <n v="113"/>
    <n v="198"/>
    <m/>
    <s v="http://twitter.com/vespakristen/statuses/436305644363476992"/>
    <s v="{&quot;symbols&quot;:[],&quot;urls&quot;:[],&quot;hashtags&quot;:[{&quot;text&quot;:&quot;oers14&quot;,&quot;indices&quot;:[126,133]}],&quot;user_mentions&quot;:[{&quot;id&quot;:154564397,&quot;name&quot;:&quot;Education Library &quot;,&quot;indices&quot;:[1,17],&quot;screen_name&quot;:&quot;westernulibsEDU&quot;,&quot;id_str&quot;:&quot;154564397&quot;}]}"/>
    <s v="“@w"/>
    <e v="#VALUE!"/>
    <s v="“@westernulibsEDU: My  (PD) today m"/>
    <e v="#VALUE!"/>
    <x v="151"/>
  </r>
  <r>
    <n v="669"/>
    <s v="436242778591199232"/>
    <s v="OhMissAcosta"/>
    <x v="424"/>
    <s v="Wed Feb 19 20:55:58 +0000 2014"/>
    <d v="2014-02-19T20:55:58"/>
    <m/>
    <s v="en"/>
    <m/>
    <m/>
    <n v="317175652"/>
    <m/>
    <s v="web"/>
    <s v="http://pbs.twimg.com/profile_images/2288215422/hpsgpfs8m7eeqnaprzjq_normal.jpeg"/>
    <n v="128"/>
    <n v="253"/>
    <n v="-18000"/>
    <s v="http://twitter.com/OhMissAcosta/statuses/436242778591199232"/>
    <s v="{&quot;symbols&quot;:[],&quot;urls&quot;:[],&quot;hashtags&quot;:[{&quot;text&quot;:&quot;OERS14&quot;,&quot;indices&quot;:[97,104]}],&quot;user_mentions&quot;:[]}"/>
    <s v="“Ge"/>
    <e v="#VALUE!"/>
    <s v="“Getting information off the Intern"/>
    <e v="#VALUE!"/>
    <x v="151"/>
  </r>
  <r>
    <n v="629"/>
    <s v="436221998843568128"/>
    <s v="OhMissAcosta"/>
    <x v="425"/>
    <s v="Wed Feb 19 19:33:23 +0000 2014"/>
    <d v="2014-02-19T19:33:23"/>
    <m/>
    <s v="en"/>
    <m/>
    <m/>
    <n v="317175652"/>
    <m/>
    <s v="web"/>
    <s v="http://pbs.twimg.com/profile_images/2288215422/hpsgpfs8m7eeqnaprzjq_normal.jpeg"/>
    <n v="128"/>
    <n v="253"/>
    <n v="-18000"/>
    <s v="http://twitter.com/OhMissAcosta/statuses/436221998843568128"/>
    <s v="{&quot;symbols&quot;:[],&quot;urls&quot;:[],&quot;hashtags&quot;:[{&quot;text&quot;:&quot;OERS14&quot;,&quot;indices&quot;:[133,140]}],&quot;user_mentions&quot;:[]}"/>
    <s v="“Gr"/>
    <e v="#VALUE!"/>
    <s v="“Great work!”-type feedback for hig"/>
    <e v="#VALUE!"/>
    <x v="151"/>
  </r>
  <r>
    <n v="1258"/>
    <s v="436568377809993729"/>
    <s v="CheyRatnam"/>
    <x v="426"/>
    <s v="Thu Feb 20 18:29:46 +0000 2014"/>
    <d v="2014-02-20T18:29:46"/>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68377809993729"/>
    <s v="{&quot;symbols&quot;:[],&quot;urls&quot;:[],&quot;hashtags&quot;:[{&quot;text&quot;:&quot;childwelfare&quot;,&quot;indices&quot;:[41,54]},{&quot;text&quot;:&quot;OERS14&quot;,&quot;indices&quot;:[130,137]}],&quot;user_mentions&quot;:[]}"/>
    <s v="'12"/>
    <e v="#VALUE!"/>
    <s v="'12-'13: 25600 students were attach"/>
    <e v="#VALUE!"/>
    <x v="151"/>
  </r>
  <r>
    <n v="1163"/>
    <s v="436529545974251520"/>
    <s v="adrossis"/>
    <x v="427"/>
    <s v="Thu Feb 20 15:55:28 +0000 2014"/>
    <d v="2014-02-20T15:55:28"/>
    <m/>
    <s v="en"/>
    <m/>
    <m/>
    <n v="17095178"/>
    <m/>
    <s v="&lt;a href=&quot;https://about.twitter.com/products/tweetdeck&quot; rel=&quot;nofollow&quot;&gt;TweetDeck&lt;/a&gt;"/>
    <s v="http://pbs.twimg.com/profile_images/378800000573670417/df2d17a095315a2723a8c440dc790591_normal.jpeg"/>
    <n v="303"/>
    <n v="413"/>
    <n v="-18000"/>
    <s v="http://twitter.com/adrossis/statuses/436529545974251520"/>
    <s v="{&quot;symbols&quot;:[],&quot;urls&quot;:[],&quot;hashtags&quot;:[{&quot;text&quot;:&quot;OERS14&quot;,&quot;indices&quot;:[111,118]}],&quot;user_mentions&quot;:[]}"/>
    <s v="21 "/>
    <e v="#VALUE!"/>
    <s v="21 C Learning at the centre and int"/>
    <e v="#VALUE!"/>
    <x v="151"/>
  </r>
  <r>
    <n v="320"/>
    <s v="436148547755311105"/>
    <s v="OhMissAcosta"/>
    <x v="428"/>
    <s v="Wed Feb 19 14:41:31 +0000 2014"/>
    <d v="2014-02-19T14:41:31"/>
    <m/>
    <s v="en"/>
    <m/>
    <m/>
    <n v="317175652"/>
    <m/>
    <s v="web"/>
    <s v="http://pbs.twimg.com/profile_images/2288215422/hpsgpfs8m7eeqnaprzjq_normal.jpeg"/>
    <n v="125"/>
    <n v="250"/>
    <n v="-18000"/>
    <s v="http://twitter.com/OhMissAcosta/statuses/436148547755311105"/>
    <s v="{&quot;symbols&quot;:[],&quot;urls&quot;:[],&quot;hashtags&quot;:[{&quot;text&quot;:&quot;OERS14&quot;,&quot;indices&quot;:[133,140]}],&quot;user_mentions&quot;:[]}"/>
    <s v="50%"/>
    <e v="#VALUE!"/>
    <s v="50% of Ontario students arrive late"/>
    <e v="#VALUE!"/>
    <x v="151"/>
  </r>
  <r>
    <n v="137"/>
    <s v="436131053661863936"/>
    <s v="ResearchChat"/>
    <x v="429"/>
    <s v="Wed Feb 19 13:32:00 +0000 2014"/>
    <d v="2014-02-19T13:32:00"/>
    <m/>
    <s v="en"/>
    <m/>
    <m/>
    <n v="30002337"/>
    <m/>
    <s v="&lt;a href=&quot;http://www.hootsuite.com&quot; rel=&quot;nofollow&quot;&gt;HootSuite&lt;/a&gt;"/>
    <s v="http://pbs.twimg.com/profile_images/146956830/Lighthouse_Lens2_normal.png"/>
    <n v="363"/>
    <n v="169"/>
    <n v="-18000"/>
    <s v="http://twitter.com/ResearchChat/statuses/436131053661863936"/>
    <s v="{&quot;symbols&quot;:[],&quot;urls&quot;:[],&quot;hashtags&quot;:[{&quot;text&quot;:&quot;OERS14&quot;,&quot;indices&quot;:[101,108]}],&quot;user_mentions&quot;:[]}"/>
    <s v="9 y"/>
    <e v="#VALUE!"/>
    <s v="9 years of the OERS - interesting t"/>
    <e v="#VALUE!"/>
    <x v="151"/>
  </r>
  <r>
    <n v="47"/>
    <s v="435941994842841088"/>
    <s v="MsShewchuk"/>
    <x v="430"/>
    <s v="Wed Feb 19 01:00:45 +0000 2014"/>
    <d v="2014-02-19T01:00:45"/>
    <m/>
    <s v="en"/>
    <m/>
    <m/>
    <n v="544685545"/>
    <m/>
    <s v="&lt;a href=&quot;http://twitter.com/download/android&quot; rel=&quot;nofollow&quot;&gt;Twitter for Android&lt;/a&gt;"/>
    <s v="http://pbs.twimg.com/profile_images/426073979162329088/J8SU3wnI_normal.jpeg"/>
    <n v="8"/>
    <n v="50"/>
    <m/>
    <s v="http://twitter.com/MsShewchuk/statuses/435941994842841088"/>
    <s v="{&quot;symbols&quot;:[],&quot;urls&quot;:[],&quot;hashtags&quot;:[{&quot;text&quot;:&quot;oers14&quot;,&quot;indices&quot;:[74,81]}],&quot;user_mentions&quot;:[]}"/>
    <s v="Abo"/>
    <e v="#VALUE!"/>
    <s v="About to attend a fireside chat (mi"/>
    <e v="#VALUE!"/>
    <x v="151"/>
  </r>
  <r>
    <n v="129"/>
    <s v="436129061631303680"/>
    <s v="lisacollimore"/>
    <x v="431"/>
    <s v="Wed Feb 19 13:24:05 +0000 2014"/>
    <d v="2014-02-19T13:24:05"/>
    <m/>
    <s v="en"/>
    <m/>
    <m/>
    <n v="903197892"/>
    <m/>
    <s v="&lt;a href=&quot;http://twitter.com/download/iphone&quot; rel=&quot;nofollow&quot;&gt;Twitter for iPhone&lt;/a&gt;"/>
    <s v="http://pbs.twimg.com/profile_images/378800000862958518/QRwroA5s_normal.jpeg"/>
    <n v="35"/>
    <n v="83"/>
    <n v="-18000"/>
    <s v="http://twitter.com/lisacollimore/statuses/436129061631303680"/>
    <s v="{&quot;symbols&quot;:[],&quot;urls&quot;:[],&quot;hashtags&quot;:[{&quot;text&quot;:&quot;OERS14&quot;,&quot;indices&quot;:[15,22]}],&quot;user_mentions&quot;:[]}"/>
    <s v="Abo"/>
    <e v="#VALUE!"/>
    <s v="About to start #OERS14 bring on the"/>
    <e v="#VALUE!"/>
    <x v="151"/>
  </r>
  <r>
    <n v="341"/>
    <s v="436150564510920704"/>
    <s v="OhMissAcosta"/>
    <x v="432"/>
    <s v="Wed Feb 19 14:49:32 +0000 2014"/>
    <d v="2014-02-19T14:49:32"/>
    <m/>
    <s v="en"/>
    <m/>
    <m/>
    <n v="317175652"/>
    <m/>
    <s v="web"/>
    <s v="http://pbs.twimg.com/profile_images/2288215422/hpsgpfs8m7eeqnaprzjq_normal.jpeg"/>
    <n v="125"/>
    <n v="250"/>
    <n v="-18000"/>
    <s v="http://twitter.com/OhMissAcosta/statuses/436150564510920704"/>
    <s v="{&quot;symbols&quot;:[],&quot;urls&quot;:[],&quot;hashtags&quot;:[{&quot;text&quot;:&quot;PISA&quot;,&quot;indices&quot;:[66,71]},{&quot;text&quot;:&quot;OERS14&quot;,&quot;indices&quot;:[72,79]}],&quot;user_mentions&quot;:[]}"/>
    <s v="Acr"/>
    <e v="#VALUE!"/>
    <s v="Across countries, student truancy i"/>
    <e v="#VALUE!"/>
    <x v="151"/>
  </r>
  <r>
    <n v="292"/>
    <s v="436146297956212736"/>
    <s v="ResearchChat"/>
    <x v="433"/>
    <s v="Wed Feb 19 14:32:35 +0000 2014"/>
    <d v="2014-02-19T14:32:35"/>
    <m/>
    <s v="en"/>
    <m/>
    <m/>
    <n v="30002337"/>
    <m/>
    <s v="&lt;a href=&quot;http://www.hootsuite.com&quot; rel=&quot;nofollow&quot;&gt;HootSuite&lt;/a&gt;"/>
    <s v="http://pbs.twimg.com/profile_images/146956830/Lighthouse_Lens2_normal.png"/>
    <n v="366"/>
    <n v="169"/>
    <n v="-18000"/>
    <s v="http://twitter.com/ResearchChat/statuses/436146297956212736"/>
    <s v="{&quot;symbols&quot;:[],&quot;urls&quot;:[],&quot;hashtags&quot;:[{&quot;text&quot;:&quot;OERS14&quot;,&quot;indices&quot;:[76,83]}],&quot;user_mentions&quot;:[]}"/>
    <s v="Aft"/>
    <e v="#VALUE!"/>
    <s v="After the threshold, it becomes a q"/>
    <e v="#VALUE!"/>
    <x v="151"/>
  </r>
  <r>
    <n v="1089"/>
    <s v="436515757825212416"/>
    <s v="_DrDi"/>
    <x v="434"/>
    <s v="Thu Feb 20 15:00:41 +0000 2014"/>
    <d v="2014-02-20T15:00:41"/>
    <m/>
    <s v="en"/>
    <m/>
    <m/>
    <n v="298888460"/>
    <m/>
    <s v="&lt;a href=&quot;http://www.twitter.com&quot; rel=&quot;nofollow&quot;&gt;Twitter for BlackBerry&lt;/a&gt;"/>
    <s v="http://pbs.twimg.com/profile_images/3393181171/73f9dff5a8bd9b34ef0dc66f07b43da6_normal.jpeg"/>
    <n v="90"/>
    <n v="132"/>
    <n v="-18000"/>
    <s v="http://twitter.com/_DrDi/statuses/436515757825212416"/>
    <s v="{&quot;symbols&quot;:[],&quot;urls&quot;:[],&quot;hashtags&quot;:[{&quot;text&quot;:&quot;OERS14&quot;,&quot;indices&quot;:[127,134]}],&quot;user_mentions&quot;:[]}"/>
    <s v="Aga"/>
    <e v="#VALUE!"/>
    <s v="Again - theme of relationships surf"/>
    <e v="#VALUE!"/>
    <x v="151"/>
  </r>
  <r>
    <n v="749"/>
    <s v="436278164034043905"/>
    <s v="abbaspeaks"/>
    <x v="435"/>
    <s v="Wed Feb 19 23:16:34 +0000 2014"/>
    <d v="2014-02-19T23:16:34"/>
    <m/>
    <s v="en"/>
    <m/>
    <m/>
    <n v="203543496"/>
    <m/>
    <s v="&lt;a href=&quot;https://about.twitter.com/products/tweetdeck&quot; rel=&quot;nofollow&quot;&gt;TweetDeck&lt;/a&gt;"/>
    <s v="http://pbs.twimg.com/profile_images/420650358310838272/SYeVCvzi_normal.jpeg"/>
    <n v="391"/>
    <n v="538"/>
    <n v="-28800"/>
    <s v="http://twitter.com/abbaspeaks/statuses/436278164034043905"/>
    <s v="{&quot;symbols&quot;:[],&quot;urls&quot;:[],&quot;hashtags&quot;:[{&quot;text&quot;:&quot;OERS14&quot;,&quot;indices&quot;:[30,37]}],&quot;user_mentions&quot;:[]}"/>
    <s v="Ait"/>
    <e v="#VALUE!"/>
    <s v="Aite, that's a wrap for me at #OERS"/>
    <e v="#VALUE!"/>
    <x v="151"/>
  </r>
  <r>
    <n v="1035"/>
    <s v="436509754693648385"/>
    <s v="saskiastille"/>
    <x v="436"/>
    <s v="Thu Feb 20 14:36:50 +0000 2014"/>
    <d v="2014-02-20T14:36:50"/>
    <m/>
    <s v="en"/>
    <m/>
    <m/>
    <n v="314148202"/>
    <m/>
    <s v="&lt;a href=&quot;http://twitter.com/download/iphone&quot; rel=&quot;nofollow&quot;&gt;Twitter for iPhone&lt;/a&gt;"/>
    <s v="http://pbs.twimg.com/profile_images/378800000843213263/8ade1ce97bbb328b0f32896ebd8a01a0_normal.jpeg"/>
    <n v="167"/>
    <n v="282"/>
    <n v="-18000"/>
    <s v="http://twitter.com/saskiastille/statuses/436509754693648385"/>
    <s v="{&quot;symbols&quot;:[],&quot;urls&quot;:[],&quot;hashtags&quot;:[{&quot;text&quot;:&quot;oers14&quot;,&quot;indices&quot;:[98,105]}],&quot;user_mentions&quot;:[]}"/>
    <s v="Ala"/>
    <e v="#VALUE!"/>
    <s v="Alan Luke: don't uncritically extra"/>
    <e v="#VALUE!"/>
    <x v="151"/>
  </r>
  <r>
    <n v="1009"/>
    <s v="436504872762871808"/>
    <s v="annemariepetras"/>
    <x v="437"/>
    <s v="Thu Feb 20 14:17:26 +0000 2014"/>
    <d v="2014-02-20T14:17:26"/>
    <m/>
    <s v="en"/>
    <m/>
    <m/>
    <n v="1175598865"/>
    <m/>
    <s v="&lt;a href=&quot;http://twitter.com/#!/download/ipad&quot; rel=&quot;nofollow&quot;&gt;Twitter for iPad&lt;/a&gt;"/>
    <s v="http://pbs.twimg.com/profile_images/3494629493/e3c6bbe439edae00e31f6a24695a8686_normal.jpeg"/>
    <n v="17"/>
    <n v="21"/>
    <m/>
    <s v="http://twitter.com/annemariepetras/statuses/436504872762871808"/>
    <s v="{&quot;symbols&quot;:[],&quot;urls&quot;:[],&quot;hashtags&quot;:[{&quot;text&quot;:&quot;oers14&quot;,&quot;indices&quot;:[74,81]}],&quot;user_mentions&quot;:[]}"/>
    <s v="All"/>
    <e v="#VALUE!"/>
    <s v="Allan Luke teacher -student relatio"/>
    <e v="#VALUE!"/>
    <x v="151"/>
  </r>
  <r>
    <n v="1027"/>
    <s v="436508574420725760"/>
    <s v="DrKatinaPollock"/>
    <x v="438"/>
    <s v="Thu Feb 20 14:32:08 +0000 2014"/>
    <d v="2014-02-20T14:32:08"/>
    <m/>
    <s v="en"/>
    <m/>
    <m/>
    <n v="636460073"/>
    <m/>
    <s v="&lt;a href=&quot;http://twitter.com/download/iphone&quot; rel=&quot;nofollow&quot;&gt;Twitter for iPhone&lt;/a&gt;"/>
    <s v="http://pbs.twimg.com/profile_images/378800000769246947/3a548e76741de390217e1421e5ba48af_normal.jpeg"/>
    <n v="154"/>
    <n v="299"/>
    <n v="-18000"/>
    <s v="http://twitter.com/DrKatinaPollock/statuses/436508574420725760"/>
    <s v="{&quot;symbols&quot;:[],&quot;urls&quot;:[],&quot;hashtags&quot;:[{&quot;text&quot;:&quot;oers14&quot;,&quot;indices&quot;:[46,53]}],&quot;user_mentions&quot;:[]}"/>
    <s v="All"/>
    <e v="#VALUE!"/>
    <s v="Allan Luke we need to build cultura"/>
    <e v="#VALUE!"/>
    <x v="151"/>
  </r>
  <r>
    <n v="1081"/>
    <s v="436514743637913600"/>
    <s v="jmuellertate"/>
    <x v="439"/>
    <s v="Thu Feb 20 14:56:39 +0000 2014"/>
    <d v="2014-02-20T14:56:39"/>
    <m/>
    <s v="en"/>
    <m/>
    <m/>
    <n v="40351425"/>
    <m/>
    <s v="&lt;a href=&quot;http://twitter.com/download/iphone&quot; rel=&quot;nofollow&quot;&gt;Twitter for iPhone&lt;/a&gt;"/>
    <s v="http://pbs.twimg.com/profile_images/3571870892/563ebd36370795bc1b7e7d20913881c3_normal.jpeg"/>
    <n v="251"/>
    <n v="368"/>
    <n v="-18000"/>
    <s v="http://twitter.com/jmuellertate/statuses/436514743637913600"/>
    <s v="{&quot;symbols&quot;:[],&quot;urls&quot;:[],&quot;hashtags&quot;:[{&quot;text&quot;:&quot;oers14&quot;,&quot;indices&quot;:[96,103]},{&quot;text&quot;:&quot;wlufoe&quot;,&quot;indices&quot;:[104,111]}],&quot;user_mentions&quot;:[]}"/>
    <s v="All"/>
    <e v="#VALUE!"/>
    <s v="Allan Luke: &quot;there is difference be"/>
    <e v="#VALUE!"/>
    <x v="151"/>
  </r>
  <r>
    <n v="1016"/>
    <s v="436506136309559296"/>
    <s v="BrendaCourey"/>
    <x v="440"/>
    <s v="Thu Feb 20 14:22:27 +0000 2014"/>
    <d v="2014-02-20T14:22:27"/>
    <m/>
    <s v="en"/>
    <m/>
    <m/>
    <n v="14996156"/>
    <m/>
    <s v="&lt;a href=&quot;https://about.twitter.com/products/tweetdeck&quot; rel=&quot;nofollow&quot;&gt;TweetDeck&lt;/a&gt;"/>
    <s v="http://pbs.twimg.com/profile_images/1490028863/Brenda1_normal.jpg"/>
    <n v="206"/>
    <n v="104"/>
    <n v="-18000"/>
    <s v="http://twitter.com/BrendaCourey/statuses/436506136309559296"/>
    <s v="{&quot;symbols&quot;:[],&quot;urls&quot;:[],&quot;hashtags&quot;:[{&quot;text&quot;:&quot;oers14&quot;,&quot;indices&quot;:[76,83]}],&quot;user_mentions&quot;:[]}"/>
    <s v="All"/>
    <e v="#VALUE!"/>
    <s v="Allen Luke &amp;amp; Jean Phillips: 28 "/>
    <e v="#VALUE!"/>
    <x v="151"/>
  </r>
  <r>
    <n v="997"/>
    <s v="436503111772147712"/>
    <s v="BrendaCourey"/>
    <x v="441"/>
    <s v="Thu Feb 20 14:10:26 +0000 2014"/>
    <d v="2014-02-20T14:10:26"/>
    <m/>
    <s v="en"/>
    <m/>
    <m/>
    <n v="14996156"/>
    <m/>
    <s v="&lt;a href=&quot;https://about.twitter.com/products/tweetdeck&quot; rel=&quot;nofollow&quot;&gt;TweetDeck&lt;/a&gt;"/>
    <s v="http://pbs.twimg.com/profile_images/1490028863/Brenda1_normal.jpg"/>
    <n v="206"/>
    <n v="99"/>
    <n v="-18000"/>
    <s v="http://twitter.com/BrendaCourey/statuses/436503111772147712"/>
    <s v="{&quot;symbols&quot;:[],&quot;urls&quot;:[],&quot;hashtags&quot;:[{&quot;text&quot;:&quot;oers14&quot;,&quot;indices&quot;:[40,47]}],&quot;user_mentions&quot;:[]}"/>
    <s v="Ama"/>
    <e v="#VALUE!"/>
    <s v="Amazing number of tweets going on h"/>
    <e v="#VALUE!"/>
    <x v="151"/>
  </r>
  <r>
    <n v="704"/>
    <s v="436251541746765824"/>
    <s v="abbaspeaks"/>
    <x v="442"/>
    <s v="Wed Feb 19 21:30:47 +0000 2014"/>
    <d v="2014-02-19T21:30:47"/>
    <m/>
    <s v="en"/>
    <m/>
    <m/>
    <n v="203543496"/>
    <m/>
    <s v="&lt;a href=&quot;http://twitter.com/download/android&quot; rel=&quot;nofollow&quot;&gt;Twitter for Android&lt;/a&gt;"/>
    <s v="http://pbs.twimg.com/profile_images/420650358310838272/SYeVCvzi_normal.jpeg"/>
    <n v="391"/>
    <n v="535"/>
    <n v="-28800"/>
    <s v="http://twitter.com/abbaspeaks/statuses/436251541746765824"/>
    <s v="{&quot;symbols&quot;:[],&quot;urls&quot;:[],&quot;hashtags&quot;:[{&quot;text&quot;:&quot;OERS14&quot;,&quot;indices&quot;:[82,89]}],&quot;user_mentions&quot;:[]}"/>
    <s v="And"/>
    <e v="#VALUE!"/>
    <s v="And a student video,&quot; I haven't ski"/>
    <e v="#VALUE!"/>
    <x v="151"/>
  </r>
  <r>
    <n v="1201"/>
    <s v="436548947595640832"/>
    <s v="O3atORION"/>
    <x v="443"/>
    <s v="Thu Feb 20 17:12:34 +0000 2014"/>
    <d v="2014-02-20T17:12:34"/>
    <m/>
    <s v="en"/>
    <m/>
    <m/>
    <n v="40576448"/>
    <m/>
    <s v="&lt;a href=&quot;https://about.twitter.com/products/tweetdeck&quot; rel=&quot;nofollow&quot;&gt;TweetDeck&lt;/a&gt;"/>
    <s v="http://pbs.twimg.com/profile_images/2631441533/dd0ebcbc33a90ccdddc419f43d06c8f4_normal.jpeg"/>
    <n v="816"/>
    <n v="1469"/>
    <n v="-18000"/>
    <s v="http://twitter.com/O3atORION/statuses/436548947595640832"/>
    <s v="{&quot;symbols&quot;:[],&quot;urls&quot;:[],&quot;hashtags&quot;:[{&quot;text&quot;:&quot;OERS14&quot;,&quot;indices&quot;:[57,64]}],&quot;user_mentions&quot;:[]}"/>
    <s v="And"/>
    <e v="#VALUE!"/>
    <s v="And its lunchtime..we will be at ou"/>
    <e v="#VALUE!"/>
    <x v="151"/>
  </r>
  <r>
    <n v="282"/>
    <s v="436145764020940801"/>
    <s v="CarolCampbell4"/>
    <x v="444"/>
    <s v="Wed Feb 19 14:30:28 +0000 2014"/>
    <d v="2014-02-19T14:30:28"/>
    <m/>
    <s v="en"/>
    <n v="67037243"/>
    <s v="ACooperKMb"/>
    <n v="300645437"/>
    <s v="436131808103518209"/>
    <s v="&lt;a href=&quot;http://twitter.com/#!/download/ipad&quot; rel=&quot;nofollow&quot;&gt;Twitter for iPad&lt;/a&gt;"/>
    <s v="http://pbs.twimg.com/profile_images/3691905443/d17541206d2df83dd49f40e17076abbc_normal.jpeg"/>
    <n v="741"/>
    <n v="317"/>
    <n v="-18000"/>
    <s v="http://twitter.com/CarolCampbell4/statuses/436145764020940801"/>
    <s v="{&quot;symbols&quot;:[],&quot;urls&quot;:[],&quot;hashtags&quot;:[{&quot;text&quot;:&quot;OERS14&quot;,&quot;indices&quot;:[40,47]}],&quot;user_mentions&quot;:[{&quot;id&quot;:67037243,&quot;name&quot;:&quot;Amanda Cooper&quot;,&quot;indices&quot;:[27,38],&quot;screen_name&quot;:&quot;ACooperKMb&quot;,&quot;id_str&quot;:&quot;67037243&quot;}]}"/>
    <s v="And"/>
    <e v="#VALUE!"/>
    <s v="And old friends too :-) RT @ACooper"/>
    <e v="#VALUE!"/>
    <x v="151"/>
  </r>
  <r>
    <n v="950"/>
    <s v="436345811413508096"/>
    <s v="CarolCampbell4"/>
    <x v="445"/>
    <s v="Thu Feb 20 03:45:23 +0000 2014"/>
    <d v="2014-02-20T03:45:23"/>
    <m/>
    <s v="en"/>
    <n v="40576448"/>
    <s v="O3atORION"/>
    <n v="300645437"/>
    <s v="436345427945078784"/>
    <s v="&lt;a href=&quot;http://twitter.com/#!/download/ipad&quot; rel=&quot;nofollow&quot;&gt;Twitter for iPad&lt;/a&gt;"/>
    <s v="http://pbs.twimg.com/profile_images/3691905443/d17541206d2df83dd49f40e17076abbc_normal.jpeg"/>
    <n v="748"/>
    <n v="318"/>
    <n v="-18000"/>
    <s v="http://twitter.com/CarolCampbell4/statuses/436345811413508096"/>
    <s v="{&quot;symbols&quot;:[],&quot;urls&quot;:[],&quot;hashtags&quot;:[{&quot;text&quot;:&quot;OERS14&quot;,&quot;indices&quot;:[52,59]}],&quot;user_mentions&quot;:[{&quot;id&quot;:40576448,&quot;name&quot;:&quot;O3 Collaboration&quot;,&quot;indices&quot;:[9,19],&quot;screen_name&quot;:&quot;O3atORION&quot;,&quot;id_str&quot;:&quot;40576448&quot;},{&quot;id&quot;:300645437,&quot;name&quot;:&quot;Carol Campbell&quot;,&quot;indices&quot;:[21,36],&quot;screen_name&quot;:&quot;CarolCampbell4&quot;,&quot;id_str&quot;:&quot;300645437&quot;}]}"/>
    <s v="And"/>
    <e v="#VALUE!"/>
    <s v="And you! @O3atORION: @CarolCampbell"/>
    <e v="#VALUE!"/>
    <x v="151"/>
  </r>
  <r>
    <n v="1160"/>
    <s v="436528226072944641"/>
    <s v="O3atORION"/>
    <x v="446"/>
    <s v="Thu Feb 20 15:50:14 +0000 2014"/>
    <d v="2014-02-20T15:50:14"/>
    <m/>
    <s v="en"/>
    <m/>
    <m/>
    <n v="40576448"/>
    <m/>
    <s v="&lt;a href=&quot;http://blackberry.com/twitter&quot; rel=&quot;nofollow&quot;&gt;Twitter for BlackBerry®&lt;/a&gt;"/>
    <s v="http://pbs.twimg.com/profile_images/2631441533/dd0ebcbc33a90ccdddc419f43d06c8f4_normal.jpeg"/>
    <n v="816"/>
    <n v="1469"/>
    <n v="-18000"/>
    <s v="http://twitter.com/O3atORION/statuses/436528226072944641"/>
    <s v="{&quot;symbols&quot;:[],&quot;urls&quot;:[],&quot;hashtags&quot;:[{&quot;text&quot;:&quot;OERS14&quot;,&quot;indices&quot;:[71,78]}],&quot;user_mentions&quot;:[]}"/>
    <s v="And"/>
    <e v="#VALUE!"/>
    <s v="And, of course, collaboration as a "/>
    <e v="#VALUE!"/>
    <x v="151"/>
  </r>
  <r>
    <n v="1233"/>
    <s v="436563838436397056"/>
    <s v="_DrDi"/>
    <x v="447"/>
    <s v="Thu Feb 20 18:11:44 +0000 2014"/>
    <d v="2014-02-20T18:11:44"/>
    <m/>
    <s v="en"/>
    <m/>
    <m/>
    <n v="298888460"/>
    <m/>
    <s v="&lt;a href=&quot;http://www.twitter.com&quot; rel=&quot;nofollow&quot;&gt;Twitter for BlackBerry&lt;/a&gt;"/>
    <s v="http://pbs.twimg.com/profile_images/3393181171/73f9dff5a8bd9b34ef0dc66f07b43da6_normal.jpeg"/>
    <n v="91"/>
    <n v="132"/>
    <n v="-18000"/>
    <s v="http://twitter.com/_DrDi/statuses/436563838436397056"/>
    <s v="{&quot;symbols&quot;:[],&quot;urls&quot;:[],&quot;hashtags&quot;:[{&quot;text&quot;:&quot;OERS14&quot;,&quot;indices&quot;:[26,33]}],&quot;user_mentions&quot;:[]}"/>
    <s v="Ano"/>
    <e v="#VALUE!"/>
    <s v="Another important theme @ #OERS14 -"/>
    <e v="#VALUE!"/>
    <x v="151"/>
  </r>
  <r>
    <n v="1074"/>
    <s v="436513805187960832"/>
    <s v="ResearchChat"/>
    <x v="448"/>
    <s v="Thu Feb 20 14:52:55 +0000 2014"/>
    <d v="2014-02-20T14:52:55"/>
    <m/>
    <s v="en"/>
    <m/>
    <m/>
    <n v="30002337"/>
    <m/>
    <s v="&lt;a href=&quot;http://www.hootsuite.com&quot; rel=&quot;nofollow&quot;&gt;HootSuite&lt;/a&gt;"/>
    <s v="http://pbs.twimg.com/profile_images/146956830/Lighthouse_Lens2_normal.png"/>
    <n v="379"/>
    <n v="173"/>
    <n v="-18000"/>
    <s v="http://twitter.com/ResearchChat/statuses/436513805187960832"/>
    <s v="{&quot;symbols&quot;:[],&quot;urls&quot;:[],&quot;hashtags&quot;:[{&quot;text&quot;:&quot;OERS14&quot;,&quot;indices&quot;:[63,70]}],&quot;user_mentions&quot;:[]}"/>
    <s v="Any"/>
    <e v="#VALUE!"/>
    <s v="Anyone have the citation for the pr"/>
    <e v="#VALUE!"/>
    <x v="151"/>
  </r>
  <r>
    <n v="1100"/>
    <s v="436517022579449856"/>
    <s v="BrendaCourey"/>
    <x v="449"/>
    <s v="Thu Feb 20 15:05:42 +0000 2014"/>
    <d v="2014-02-20T15:05:42"/>
    <m/>
    <s v="en"/>
    <m/>
    <m/>
    <n v="14996156"/>
    <m/>
    <s v="&lt;a href=&quot;https://about.twitter.com/products/tweetdeck&quot; rel=&quot;nofollow&quot;&gt;TweetDeck&lt;/a&gt;"/>
    <s v="http://pbs.twimg.com/profile_images/1490028863/Brenda1_normal.jpg"/>
    <n v="206"/>
    <n v="104"/>
    <n v="-18000"/>
    <s v="http://twitter.com/BrendaCourey/statuses/436517022579449856"/>
    <s v="{&quot;symbols&quot;:[],&quot;urls&quot;:[],&quot;hashtags&quot;:[{&quot;text&quot;:&quot;oers14&quot;,&quot;indices&quot;:[91,98]}],&quot;user_mentions&quot;:[]}"/>
    <s v="Are"/>
    <e v="#VALUE!"/>
    <s v="Are we talking politically correctl"/>
    <e v="#VALUE!"/>
    <x v="151"/>
  </r>
  <r>
    <n v="498"/>
    <s v="436176908963700736"/>
    <s v="brandy_doan"/>
    <x v="450"/>
    <s v="Wed Feb 19 16:34:13 +0000 2014"/>
    <d v="2014-02-19T16:34:13"/>
    <m/>
    <s v="en"/>
    <m/>
    <m/>
    <n v="2180447343"/>
    <m/>
    <s v="web"/>
    <s v="http://pbs.twimg.com/profile_images/378800000738874344/b3997fc9d21243d2987d25ddc75fe680_normal.png"/>
    <n v="219"/>
    <n v="383"/>
    <n v="-18000"/>
    <s v="http://twitter.com/brandy_doan/statuses/436176908963700736"/>
    <s v="{&quot;symbols&quot;:[],&quot;urls&quot;:[],&quot;hashtags&quot;:[{&quot;text&quot;:&quot;oers14&quot;,&quot;indices&quot;:[127,134]}],&quot;user_mentions&quot;:[]}"/>
    <s v="As "/>
    <e v="#VALUE!"/>
    <s v="As a board researcher, big issue to"/>
    <e v="#VALUE!"/>
    <x v="151"/>
  </r>
  <r>
    <n v="1204"/>
    <s v="436549160439791616"/>
    <s v="rchids"/>
    <x v="451"/>
    <s v="Thu Feb 20 17:13:25 +0000 2014"/>
    <d v="2014-02-20T17:13:25"/>
    <m/>
    <s v="en"/>
    <m/>
    <m/>
    <n v="236515608"/>
    <m/>
    <s v="&lt;a href=&quot;http://twitter.com/download/iphone&quot; rel=&quot;nofollow&quot;&gt;Twitter for iPhone&lt;/a&gt;"/>
    <s v="http://pbs.twimg.com/profile_images/436324442558312448/NJA7KLXC_normal.jpeg"/>
    <n v="890"/>
    <n v="831"/>
    <n v="-18000"/>
    <s v="http://twitter.com/rchids/statuses/436549160439791616"/>
    <s v="{&quot;symbols&quot;:[],&quot;urls&quot;:[],&quot;hashtags&quot;:[{&quot;text&quot;:&quot;OERS14&quot;,&quot;indices&quot;:[116,123]}],&quot;user_mentions&quot;:[]}"/>
    <s v="As "/>
    <e v="#VALUE!"/>
    <s v="As a classroom teacher I am excited"/>
    <e v="#VALUE!"/>
    <x v="151"/>
  </r>
  <r>
    <n v="1203"/>
    <s v="436549160439791616"/>
    <s v="rchids"/>
    <x v="451"/>
    <s v="Thu Feb 20 17:13:25 +0000 2014"/>
    <d v="2014-02-20T17:13:25"/>
    <m/>
    <s v="en"/>
    <m/>
    <m/>
    <n v="236515608"/>
    <m/>
    <s v="&lt;a href=&quot;http://twitter.com/download/iphone&quot; rel=&quot;nofollow&quot;&gt;Twitter for iPhone&lt;/a&gt;"/>
    <s v="http://pbs.twimg.com/profile_images/436324442558312448/NJA7KLXC_normal.jpeg"/>
    <n v="890"/>
    <n v="831"/>
    <n v="-18000"/>
    <s v="http://twitter.com/rchids/statuses/436549160439791616"/>
    <s v="{&quot;symbols&quot;:[],&quot;urls&quot;:[],&quot;hashtags&quot;:[{&quot;text&quot;:&quot;OERS14&quot;,&quot;indices&quot;:[116,123]}],&quot;user_mentions&quot;:[]}"/>
    <s v="As "/>
    <e v="#VALUE!"/>
    <s v="As a classroom teacher I am excited"/>
    <e v="#VALUE!"/>
    <x v="151"/>
  </r>
  <r>
    <n v="664"/>
    <s v="436241492949368834"/>
    <s v="ResearchChat"/>
    <x v="452"/>
    <s v="Wed Feb 19 20:50:51 +0000 2014"/>
    <d v="2014-02-19T20:50:51"/>
    <m/>
    <s v="en"/>
    <m/>
    <m/>
    <n v="30002337"/>
    <m/>
    <s v="&lt;a href=&quot;http://www.hootsuite.com&quot; rel=&quot;nofollow&quot;&gt;HootSuite&lt;/a&gt;"/>
    <s v="http://pbs.twimg.com/profile_images/146956830/Lighthouse_Lens2_normal.png"/>
    <n v="371"/>
    <n v="169"/>
    <n v="-18000"/>
    <s v="http://twitter.com/ResearchChat/statuses/436241492949368834"/>
    <s v="{&quot;symbols&quot;:[],&quot;urls&quot;:[],&quot;hashtags&quot;:[{&quot;text&quot;:&quot;OERS14&quot;,&quot;indices&quot;:[119,126]},{&quot;text&quot;:&quot;ResearchChat&quot;,&quot;indices&quot;:[127,140]}],&quot;user_mentions&quot;:[]}"/>
    <s v="Ass"/>
    <e v="#VALUE!"/>
    <s v="Assessment for Learning - System ac"/>
    <e v="#VALUE!"/>
    <x v="151"/>
  </r>
  <r>
    <n v="698"/>
    <s v="436249799013462016"/>
    <s v="ResearchChat"/>
    <x v="453"/>
    <s v="Wed Feb 19 21:23:51 +0000 2014"/>
    <d v="2014-02-19T21:23:51"/>
    <m/>
    <s v="en"/>
    <m/>
    <m/>
    <n v="30002337"/>
    <m/>
    <s v="&lt;a href=&quot;http://www.hootsuite.com&quot; rel=&quot;nofollow&quot;&gt;HootSuite&lt;/a&gt;"/>
    <s v="http://pbs.twimg.com/profile_images/146956830/Lighthouse_Lens2_normal.png"/>
    <n v="371"/>
    <n v="169"/>
    <n v="-18000"/>
    <s v="http://twitter.com/ResearchChat/statuses/436249799013462016"/>
    <s v="{&quot;symbols&quot;:[],&quot;urls&quot;:[],&quot;hashtags&quot;:[{&quot;text&quot;:&quot;OERS14&quot;,&quot;indices&quot;:[113,120]},{&quot;text&quot;:&quot;ResearchChat&quot;,&quot;indices&quot;:[121,134]}],&quot;user_mentions&quot;:[]}"/>
    <s v="Ass"/>
    <e v="#VALUE!"/>
    <s v="Assessment For Learning language, s"/>
    <e v="#VALUE!"/>
    <x v="151"/>
  </r>
  <r>
    <n v="1024"/>
    <s v="436508483161440256"/>
    <s v="BrendaCourey"/>
    <x v="454"/>
    <s v="Thu Feb 20 14:31:46 +0000 2014"/>
    <d v="2014-02-20T14:31:46"/>
    <m/>
    <s v="en"/>
    <m/>
    <m/>
    <n v="14996156"/>
    <m/>
    <s v="&lt;a href=&quot;https://about.twitter.com/products/tweetdeck&quot; rel=&quot;nofollow&quot;&gt;TweetDeck&lt;/a&gt;"/>
    <s v="http://pbs.twimg.com/profile_images/1490028863/Brenda1_normal.jpg"/>
    <n v="206"/>
    <n v="104"/>
    <n v="-18000"/>
    <s v="http://twitter.com/BrendaCourey/statuses/436508483161440256"/>
    <s v="{&quot;symbols&quot;:[],&quot;urls&quot;:[],&quot;hashtags&quot;:[{&quot;text&quot;:&quot;oers14&quot;,&quot;indices&quot;:[81,88]}],&quot;user_mentions&quot;:[]}"/>
    <s v="att"/>
    <e v="#VALUE!"/>
    <s v="attendance does not necessarily  re"/>
    <e v="#VALUE!"/>
    <x v="151"/>
  </r>
  <r>
    <n v="1232"/>
    <s v="436563522185474049"/>
    <s v="elin_gwyn"/>
    <x v="455"/>
    <s v="Thu Feb 20 18:10:29 +0000 2014"/>
    <d v="2014-02-20T18:10:29"/>
    <m/>
    <s v="en"/>
    <m/>
    <m/>
    <n v="55719647"/>
    <m/>
    <s v="&lt;a href=&quot;http://blackberry.com/twitter&quot; rel=&quot;nofollow&quot;&gt;Twitter for BlackBerry®&lt;/a&gt;"/>
    <s v="http://pbs.twimg.com/profile_images/2179214932/Elin_Gwyn_normal.jpg"/>
    <n v="96"/>
    <n v="204"/>
    <n v="-18000"/>
    <s v="http://twitter.com/elin_gwyn/statuses/436563522185474049"/>
    <s v="{&quot;symbols&quot;:[],&quot;urls&quot;:[],&quot;hashtags&quot;:[{&quot;text&quot;:&quot;oers14&quot;,&quot;indices&quot;:[10,17]}],&quot;user_mentions&quot;:[]}"/>
    <s v="Att"/>
    <e v="#VALUE!"/>
    <s v="Attending #oers14 Ministry of Educa"/>
    <e v="#VALUE!"/>
    <x v="151"/>
  </r>
  <r>
    <n v="1095"/>
    <s v="436516600816996352"/>
    <s v="JackNigro"/>
    <x v="456"/>
    <s v="Thu Feb 20 15:04:02 +0000 2014"/>
    <d v="2014-02-20T15:04:02"/>
    <m/>
    <s v="en"/>
    <m/>
    <m/>
    <n v="572956795"/>
    <m/>
    <s v="&lt;a href=&quot;http://twitter.com/#!/download/ipad&quot; rel=&quot;nofollow&quot;&gt;Twitter for iPad&lt;/a&gt;"/>
    <s v="http://pbs.twimg.com/profile_images/378800000795947080/3b9fdcdb39a051603876c614899063ca_normal.jpeg"/>
    <n v="133"/>
    <n v="146"/>
    <n v="-14400"/>
    <s v="http://twitter.com/JackNigro/statuses/436516600816996352"/>
    <s v="{&quot;symbols&quot;:[],&quot;urls&quot;:[],&quot;hashtags&quot;:[{&quot;text&quot;:&quot;oers14&quot;,&quot;indices&quot;:[31,38]},{&quot;text&quot;:&quot;hcdsbequity&quot;,&quot;indices&quot;:[124,136]}],&quot;user_mentions&quot;:[]}"/>
    <s v="Aus"/>
    <e v="#VALUE!"/>
    <s v="Australian indigenous study at #oer"/>
    <e v="#VALUE!"/>
    <x v="151"/>
  </r>
  <r>
    <n v="69"/>
    <s v="435952156248535040"/>
    <s v="AmaniElrofaie"/>
    <x v="457"/>
    <s v="Wed Feb 19 01:41:08 +0000 2014"/>
    <d v="2014-02-19T01:41:08"/>
    <m/>
    <s v="en"/>
    <m/>
    <m/>
    <n v="121959456"/>
    <m/>
    <s v="&lt;a href=&quot;http://twitter.com/download/android&quot; rel=&quot;nofollow&quot;&gt;Twitter for Android&lt;/a&gt;"/>
    <s v="http://pbs.twimg.com/profile_images/378800000263129784/0761da68796b3351af43e2a94a41dc92_normal.jpeg"/>
    <n v="161"/>
    <n v="206"/>
    <n v="-18000"/>
    <s v="http://twitter.com/AmaniElrofaie/statuses/435952156248535040"/>
    <s v="{&quot;symbols&quot;:[],&quot;urls&quot;:[],&quot;hashtags&quot;:[{&quot;text&quot;:&quot;oers14&quot;,&quot;indices&quot;:[133,140]}],&quot;user_mentions&quot;:[]}"/>
    <s v="Avv"/>
    <e v="#VALUE!"/>
    <s v="Avvisati explains the growth mindse"/>
    <e v="#VALUE!"/>
    <x v="151"/>
  </r>
  <r>
    <n v="72"/>
    <s v="435952439603126272"/>
    <s v="candymcewan"/>
    <x v="458"/>
    <s v="Wed Feb 19 01:42:15 +0000 2014"/>
    <d v="2014-02-19T01:42:15"/>
    <m/>
    <s v="en"/>
    <m/>
    <m/>
    <n v="84337876"/>
    <m/>
    <s v="&lt;a href=&quot;http://twitter.com/#!/download/ipad&quot; rel=&quot;nofollow&quot;&gt;Twitter for iPad&lt;/a&gt;"/>
    <s v="http://pbs.twimg.com/profile_images/418561737411928064/bUejaXa5_normal.jpeg"/>
    <n v="182"/>
    <n v="329"/>
    <n v="-18000"/>
    <s v="http://twitter.com/candymcewan/statuses/435952439603126272"/>
    <s v="{&quot;symbols&quot;:[],&quot;urls&quot;:[],&quot;hashtags&quot;:[{&quot;text&quot;:&quot;OERS14&quot;,&quot;indices&quot;:[99,106]}],&quot;user_mentions&quot;:[]}"/>
    <s v="Avv"/>
    <e v="#VALUE!"/>
    <s v="Avvisati OECD: all students need to"/>
    <e v="#VALUE!"/>
    <x v="151"/>
  </r>
  <r>
    <n v="70"/>
    <s v="435952159188729856"/>
    <s v="candymcewan"/>
    <x v="459"/>
    <s v="Wed Feb 19 01:41:09 +0000 2014"/>
    <d v="2014-02-19T01:41:09"/>
    <m/>
    <s v="en"/>
    <m/>
    <m/>
    <n v="84337876"/>
    <m/>
    <s v="&lt;a href=&quot;http://twitter.com/#!/download/ipad&quot; rel=&quot;nofollow&quot;&gt;Twitter for iPad&lt;/a&gt;"/>
    <s v="http://pbs.twimg.com/profile_images/418561737411928064/bUejaXa5_normal.jpeg"/>
    <n v="182"/>
    <n v="329"/>
    <n v="-18000"/>
    <s v="http://twitter.com/candymcewan/statuses/435952159188729856"/>
    <s v="{&quot;symbols&quot;:[],&quot;urls&quot;:[],&quot;hashtags&quot;:[{&quot;text&quot;:&quot;OERS14&quot;,&quot;indices&quot;:[116,123]}],&quot;user_mentions&quot;:[]}"/>
    <s v="Avv"/>
    <e v="#VALUE!"/>
    <s v="Avvisati OECD: research shows that "/>
    <e v="#VALUE!"/>
    <x v="151"/>
  </r>
  <r>
    <n v="57"/>
    <s v="435949011422298113"/>
    <s v="AmaniElrofaie"/>
    <x v="460"/>
    <s v="Wed Feb 19 01:28:38 +0000 2014"/>
    <d v="2014-02-19T01:28:38"/>
    <m/>
    <s v="en"/>
    <m/>
    <m/>
    <n v="121959456"/>
    <m/>
    <s v="&lt;a href=&quot;http://twitter.com/download/android&quot; rel=&quot;nofollow&quot;&gt;Twitter for Android&lt;/a&gt;"/>
    <s v="http://pbs.twimg.com/profile_images/378800000263129784/0761da68796b3351af43e2a94a41dc92_normal.jpeg"/>
    <n v="161"/>
    <n v="206"/>
    <n v="-18000"/>
    <s v="http://twitter.com/AmaniElrofaie/statuses/435949011422298113"/>
    <s v="{&quot;symbols&quot;:[],&quot;urls&quot;:[],&quot;hashtags&quot;:[{&quot;text&quot;:&quot;oers14&quot;,&quot;indices&quot;:[117,124]}],&quot;user_mentions&quot;:[]}"/>
    <s v="Avv"/>
    <e v="#VALUE!"/>
    <s v="Avvisati: Schools have the capacity"/>
    <e v="#VALUE!"/>
    <x v="151"/>
  </r>
  <r>
    <n v="1172"/>
    <s v="436535826659307521"/>
    <s v="rchids"/>
    <x v="461"/>
    <s v="Thu Feb 20 16:20:26 +0000 2014"/>
    <d v="2014-02-20T16:20:26"/>
    <m/>
    <s v="en"/>
    <m/>
    <m/>
    <n v="236515608"/>
    <m/>
    <s v="web"/>
    <s v="http://pbs.twimg.com/profile_images/436324442558312448/NJA7KLXC_normal.jpeg"/>
    <n v="889"/>
    <n v="831"/>
    <n v="-18000"/>
    <s v="http://twitter.com/rchids/statuses/436535826659307521"/>
    <s v="{&quot;symbols&quot;:[],&quot;urls&quot;:[],&quot;hashtags&quot;:[{&quot;text&quot;:&quot;oers14&quot;,&quot;indices&quot;:[122,129]}],&quot;user_mentions&quot;:[]}"/>
    <s v="Awe"/>
    <e v="#VALUE!"/>
    <s v="Awesome discussion in the &quot;King&quot; Ro"/>
    <e v="#VALUE!"/>
    <x v="151"/>
  </r>
  <r>
    <n v="1171"/>
    <s v="436535826659307521"/>
    <s v="rchids"/>
    <x v="461"/>
    <s v="Thu Feb 20 16:20:26 +0000 2014"/>
    <d v="2014-02-20T16:20:26"/>
    <m/>
    <s v="en"/>
    <m/>
    <m/>
    <n v="236515608"/>
    <m/>
    <s v="web"/>
    <s v="http://pbs.twimg.com/profile_images/436324442558312448/NJA7KLXC_normal.jpeg"/>
    <n v="889"/>
    <n v="831"/>
    <n v="-18000"/>
    <s v="http://twitter.com/rchids/statuses/436535826659307521"/>
    <s v="{&quot;symbols&quot;:[],&quot;urls&quot;:[],&quot;hashtags&quot;:[{&quot;text&quot;:&quot;oers14&quot;,&quot;indices&quot;:[122,129]}],&quot;user_mentions&quot;:[]}"/>
    <s v="Awe"/>
    <e v="#VALUE!"/>
    <s v="Awesome discussion in the &quot;King&quot; Ro"/>
    <e v="#VALUE!"/>
    <x v="151"/>
  </r>
  <r>
    <n v="584"/>
    <s v="436203278917828608"/>
    <s v="O3atORION"/>
    <x v="462"/>
    <s v="Wed Feb 19 18:19:00 +0000 2014"/>
    <d v="2014-02-19T18:19:00"/>
    <m/>
    <s v="en"/>
    <m/>
    <m/>
    <n v="40576448"/>
    <m/>
    <s v="&lt;a href=&quot;http://twitter.com/download/android&quot; rel=&quot;nofollow&quot;&gt;Twitter for Android&lt;/a&gt;"/>
    <s v="http://pbs.twimg.com/profile_images/2631441533/dd0ebcbc33a90ccdddc419f43d06c8f4_normal.jpeg"/>
    <n v="809"/>
    <n v="1459"/>
    <n v="-18000"/>
    <s v="http://twitter.com/O3atORION/statuses/436203278917828608"/>
    <s v="{&quot;symbols&quot;:[],&quot;urls&quot;:[],&quot;hashtags&quot;:[{&quot;text&quot;:&quot;OERS14&quot;,&quot;indices&quot;:[16,23]}],&quot;user_mentions&quot;:[]}"/>
    <s v="Bac"/>
    <e v="#VALUE!"/>
    <s v="Back post lunch #OERS14 .. Learning"/>
    <e v="#VALUE!"/>
    <x v="151"/>
  </r>
  <r>
    <n v="583"/>
    <s v="436203278917828608"/>
    <s v="O3atORION"/>
    <x v="462"/>
    <s v="Wed Feb 19 18:19:00 +0000 2014"/>
    <d v="2014-02-19T18:19:00"/>
    <m/>
    <s v="en"/>
    <m/>
    <m/>
    <n v="40576448"/>
    <m/>
    <s v="&lt;a href=&quot;http://twitter.com/download/android&quot; rel=&quot;nofollow&quot;&gt;Twitter for Android&lt;/a&gt;"/>
    <s v="http://pbs.twimg.com/profile_images/2631441533/dd0ebcbc33a90ccdddc419f43d06c8f4_normal.jpeg"/>
    <n v="809"/>
    <n v="1459"/>
    <n v="-18000"/>
    <s v="http://twitter.com/O3atORION/statuses/436203278917828608"/>
    <s v="{&quot;symbols&quot;:[],&quot;urls&quot;:[],&quot;hashtags&quot;:[{&quot;text&quot;:&quot;OERS14&quot;,&quot;indices&quot;:[16,23]}],&quot;user_mentions&quot;:[]}"/>
    <s v="Bac"/>
    <e v="#VALUE!"/>
    <s v="Back post lunch #OERS14 .. Learning"/>
    <e v="#VALUE!"/>
    <x v="151"/>
  </r>
  <r>
    <n v="1150"/>
    <s v="436526587240910848"/>
    <s v="adrossis"/>
    <x v="463"/>
    <s v="Thu Feb 20 15:43:43 +0000 2014"/>
    <d v="2014-02-20T15:43:43"/>
    <m/>
    <s v="en"/>
    <m/>
    <m/>
    <n v="17095178"/>
    <m/>
    <s v="&lt;a href=&quot;https://about.twitter.com/products/tweetdeck&quot; rel=&quot;nofollow&quot;&gt;TweetDeck&lt;/a&gt;"/>
    <s v="http://pbs.twimg.com/profile_images/378800000573670417/df2d17a095315a2723a8c440dc790591_normal.jpeg"/>
    <n v="303"/>
    <n v="413"/>
    <n v="-18000"/>
    <s v="http://twitter.com/adrossis/statuses/436526587240910848"/>
    <s v="{&quot;symbols&quot;:[],&quot;urls&quot;:[],&quot;hashtags&quot;:[{&quot;text&quot;:&quot;OERS14&quot;,&quot;indices&quot;:[66,73]}],&quot;user_mentions&quot;:[]}"/>
    <s v="Big"/>
    <e v="#VALUE!"/>
    <s v="Big question:  how do we assess and"/>
    <e v="#VALUE!"/>
    <x v="151"/>
  </r>
  <r>
    <n v="1166"/>
    <s v="436530498412625920"/>
    <s v="rchids"/>
    <x v="464"/>
    <s v="Thu Feb 20 15:59:15 +0000 2014"/>
    <d v="2014-02-20T15:59:15"/>
    <m/>
    <s v="en"/>
    <m/>
    <m/>
    <n v="236515608"/>
    <m/>
    <s v="web"/>
    <s v="http://pbs.twimg.com/profile_images/436324442558312448/NJA7KLXC_normal.jpeg"/>
    <n v="890"/>
    <n v="830"/>
    <n v="-18000"/>
    <s v="http://twitter.com/rchids/statuses/436530498412625920"/>
    <s v="{&quot;symbols&quot;:[],&quot;urls&quot;:[],&quot;hashtags&quot;:[{&quot;text&quot;:&quot;oers14&quot;,&quot;indices&quot;:[134,141]}],&quot;user_mentions&quot;:[]}"/>
    <s v="Ble"/>
    <e v="#VALUE!"/>
    <s v="Blessed to present &quot;Improving Achie"/>
    <e v="#VALUE!"/>
    <x v="151"/>
  </r>
  <r>
    <n v="594"/>
    <s v="436208214859087872"/>
    <s v="abbaspeaks"/>
    <x v="465"/>
    <s v="Wed Feb 19 18:38:37 +0000 2014"/>
    <d v="2014-02-19T18:38:37"/>
    <m/>
    <s v="en"/>
    <m/>
    <m/>
    <n v="203543496"/>
    <m/>
    <s v="&lt;a href=&quot;http://twitter.com/download/android&quot; rel=&quot;nofollow&quot;&gt;Twitter for Android&lt;/a&gt;"/>
    <s v="http://pbs.twimg.com/profile_images/420650358310838272/SYeVCvzi_normal.jpeg"/>
    <n v="391"/>
    <n v="533"/>
    <n v="-28800"/>
    <s v="http://twitter.com/abbaspeaks/statuses/436208214859087872"/>
    <s v="{&quot;symbols&quot;:[],&quot;urls&quot;:[],&quot;hashtags&quot;:[{&quot;text&quot;:&quot;OERS14&quot;,&quot;indices&quot;:[14,21]}],&quot;user_mentions&quot;:[]}"/>
    <s v="Boo"/>
    <e v="#VALUE!"/>
    <s v="Bookworm club #OERS14 ... There is "/>
    <e v="#VALUE!"/>
    <x v="151"/>
  </r>
  <r>
    <n v="413"/>
    <s v="436167542311108608"/>
    <s v="adrossis"/>
    <x v="466"/>
    <s v="Wed Feb 19 15:57:00 +0000 2014"/>
    <d v="2014-02-19T15:57:00"/>
    <m/>
    <s v="en"/>
    <m/>
    <m/>
    <n v="17095178"/>
    <m/>
    <s v="&lt;a href=&quot;https://about.twitter.com/products/tweetdeck&quot; rel=&quot;nofollow&quot;&gt;TweetDeck&lt;/a&gt;"/>
    <s v="http://pbs.twimg.com/profile_images/378800000573670417/df2d17a095315a2723a8c440dc790591_normal.jpeg"/>
    <n v="298"/>
    <n v="272"/>
    <n v="-18000"/>
    <s v="http://twitter.com/adrossis/statuses/436167542311108608"/>
    <s v="{&quot;symbols&quot;:[],&quot;urls&quot;:[],&quot;hashtags&quot;:[{&quot;text&quot;:&quot;OERS14&quot;,&quot;indices&quot;:[105,112]}],&quot;user_mentions&quot;:[]}"/>
    <s v="Bru"/>
    <e v="#VALUE!"/>
    <s v="Bruce Ferguson_x000a_Educators are respon"/>
    <e v="#VALUE!"/>
    <x v="151"/>
  </r>
  <r>
    <n v="419"/>
    <s v="436168151542136832"/>
    <s v="candymcewan"/>
    <x v="467"/>
    <s v="Wed Feb 19 15:59:25 +0000 2014"/>
    <d v="2014-02-19T15:59:25"/>
    <m/>
    <s v="en"/>
    <m/>
    <m/>
    <n v="84337876"/>
    <m/>
    <s v="&lt;a href=&quot;http://twitter.com/#!/download/ipad&quot; rel=&quot;nofollow&quot;&gt;Twitter for iPad&lt;/a&gt;"/>
    <s v="http://pbs.twimg.com/profile_images/418561737411928064/bUejaXa5_normal.jpeg"/>
    <n v="182"/>
    <n v="329"/>
    <n v="-18000"/>
    <s v="http://twitter.com/candymcewan/statuses/436168151542136832"/>
    <s v="{&quot;symbols&quot;:[],&quot;urls&quot;:[],&quot;hashtags&quot;:[{&quot;text&quot;:&quot;OERS14&quot;,&quot;indices&quot;:[106,113]},{&quot;text&quot;:&quot;studentwellbeing&quot;,&quot;indices&quot;:[114,131]}],&quot;user_mentions&quot;:[]}"/>
    <s v="Bru"/>
    <e v="#VALUE!"/>
    <s v="Bruce Ferguson, Sick Kids: Our clas"/>
    <e v="#VALUE!"/>
    <x v="151"/>
  </r>
  <r>
    <n v="416"/>
    <s v="436167894637228032"/>
    <s v="ResearchChat"/>
    <x v="468"/>
    <s v="Wed Feb 19 15:58:24 +0000 2014"/>
    <d v="2014-02-19T15:58:24"/>
    <m/>
    <s v="en"/>
    <m/>
    <m/>
    <n v="30002337"/>
    <m/>
    <s v="&lt;a href=&quot;http://www.hootsuite.com&quot; rel=&quot;nofollow&quot;&gt;HootSuite&lt;/a&gt;"/>
    <s v="http://pbs.twimg.com/profile_images/146956830/Lighthouse_Lens2_normal.png"/>
    <n v="368"/>
    <n v="169"/>
    <n v="-18000"/>
    <s v="http://twitter.com/ResearchChat/statuses/436167894637228032"/>
    <s v="{&quot;symbols&quot;:[],&quot;urls&quot;:[],&quot;hashtags&quot;:[{&quot;text&quot;:&quot;OERS14&quot;,&quot;indices&quot;:[86,93]},{&quot;text&quot;:&quot;ResearchChat&quot;,&quot;indices&quot;:[94,107]}],&quot;user_mentions&quot;:[]}"/>
    <s v="Bru"/>
    <e v="#VALUE!"/>
    <s v="Bruce Ferguson: We tend to value th"/>
    <e v="#VALUE!"/>
    <x v="151"/>
  </r>
  <r>
    <n v="1154"/>
    <s v="436527309286572033"/>
    <s v="adrossis"/>
    <x v="469"/>
    <s v="Thu Feb 20 15:46:35 +0000 2014"/>
    <d v="2014-02-20T15:46:35"/>
    <m/>
    <s v="en"/>
    <m/>
    <m/>
    <n v="17095178"/>
    <m/>
    <s v="&lt;a href=&quot;https://about.twitter.com/products/tweetdeck&quot; rel=&quot;nofollow&quot;&gt;TweetDeck&lt;/a&gt;"/>
    <s v="http://pbs.twimg.com/profile_images/378800000573670417/df2d17a095315a2723a8c440dc790591_normal.jpeg"/>
    <n v="303"/>
    <n v="413"/>
    <n v="-18000"/>
    <s v="http://twitter.com/adrossis/statuses/436527309286572033"/>
    <s v="{&quot;symbols&quot;:[],&quot;urls&quot;:[],&quot;hashtags&quot;:[{&quot;text&quot;:&quot;OERS14&quot;,&quot;indices&quot;:[87,94]}],&quot;user_mentions&quot;:[{&quot;id&quot;:40576448,&quot;name&quot;:&quot;O3 Collaboration&quot;,&quot;indices&quot;:[27,37],&quot;screen_name&quot;:&quot;O3atORION&quot;,&quot;id_str&quot;:&quot;40576448&quot;}]}"/>
    <s v="But"/>
    <e v="#VALUE!"/>
    <s v="But still guide the way RT @O3atORI"/>
    <e v="#VALUE!"/>
    <x v="151"/>
  </r>
  <r>
    <n v="471"/>
    <s v="436172563404709888"/>
    <s v="AlexCWiseman"/>
    <x v="470"/>
    <s v="Wed Feb 19 16:16:57 +0000 2014"/>
    <d v="2014-02-19T16:16:57"/>
    <m/>
    <s v="en"/>
    <m/>
    <m/>
    <n v="881596814"/>
    <m/>
    <s v="&lt;a href=&quot;http://twitter.com/#!/download/ipad&quot; rel=&quot;nofollow&quot;&gt;Twitter for iPad&lt;/a&gt;"/>
    <s v="http://pbs.twimg.com/profile_images/434550711565950976/wMjh3atf_normal.jpeg"/>
    <n v="10"/>
    <n v="57"/>
    <n v="-14400"/>
    <s v="http://twitter.com/AlexCWiseman/statuses/436172563404709888"/>
    <s v="{&quot;symbols&quot;:[],&quot;urls&quot;:[],&quot;hashtags&quot;:[{&quot;text&quot;:&quot;OERS14&quot;,&quot;indices&quot;:[136,143]}],&quot;user_mentions&quot;:[{&quot;id&quot;:1020257364,&quot;name&quot;:&quot;KNAER-RECRAE&quot;,&quot;indices&quot;:[32,45],&quot;screen_name&quot;:&quot;KNAER_RECRAE&quot;,&quot;id_str&quot;:&quot;1020257364&quot;}]}"/>
    <s v="C C"/>
    <e v="#VALUE!"/>
    <s v="C Campbell &amp;amp; K Pollock from @KN"/>
    <e v="#VALUE!"/>
    <x v="151"/>
  </r>
  <r>
    <n v="626"/>
    <s v="436221446419804160"/>
    <s v="abbaspeaks"/>
    <x v="471"/>
    <s v="Wed Feb 19 19:31:12 +0000 2014"/>
    <d v="2014-02-19T19:31:12"/>
    <m/>
    <s v="en"/>
    <m/>
    <m/>
    <n v="203543496"/>
    <m/>
    <s v="&lt;a href=&quot;http://twitter.com/download/android&quot; rel=&quot;nofollow&quot;&gt;Twitter for Android&lt;/a&gt;"/>
    <s v="http://pbs.twimg.com/profile_images/420650358310838272/SYeVCvzi_normal.jpeg"/>
    <n v="391"/>
    <n v="535"/>
    <n v="-28800"/>
    <s v="http://twitter.com/abbaspeaks/statuses/436221446419804160"/>
    <s v="{&quot;symbols&quot;:[],&quot;urls&quot;:[],&quot;hashtags&quot;:[{&quot;text&quot;:&quot;OERS14&quot;,&quot;indices&quot;:[51,58]}],&quot;user_mentions&quot;:[]}"/>
    <s v="Cal"/>
    <e v="#VALUE!"/>
    <s v="Call it knowledge mobilizing or kno"/>
    <e v="#VALUE!"/>
    <x v="151"/>
  </r>
  <r>
    <n v="1121"/>
    <s v="436520168181612544"/>
    <s v="BrendaCourey"/>
    <x v="472"/>
    <s v="Thu Feb 20 15:18:12 +0000 2014"/>
    <d v="2014-02-20T15:18:12"/>
    <m/>
    <s v="en"/>
    <m/>
    <m/>
    <n v="14996156"/>
    <m/>
    <s v="&lt;a href=&quot;https://about.twitter.com/products/tweetdeck&quot; rel=&quot;nofollow&quot;&gt;TweetDeck&lt;/a&gt;"/>
    <s v="http://pbs.twimg.com/profile_images/1490028863/Brenda1_normal.jpg"/>
    <n v="206"/>
    <n v="104"/>
    <n v="-18000"/>
    <s v="http://twitter.com/BrendaCourey/statuses/436520168181612544"/>
    <s v="{&quot;symbols&quot;:[],&quot;urls&quot;:[],&quot;hashtags&quot;:[{&quot;text&quot;:&quot;oers14&quot;,&quot;indices&quot;:[82,89]}],&quot;user_mentions&quot;:[]}"/>
    <s v="Can"/>
    <e v="#VALUE!"/>
    <s v="Can our teachers name the First Nat"/>
    <e v="#VALUE!"/>
    <x v="151"/>
  </r>
  <r>
    <n v="1119"/>
    <s v="436519843198947328"/>
    <s v="ResearchChat"/>
    <x v="473"/>
    <s v="Thu Feb 20 15:16:55 +0000 2014"/>
    <d v="2014-02-20T15:16:55"/>
    <m/>
    <s v="en"/>
    <m/>
    <m/>
    <n v="30002337"/>
    <m/>
    <s v="&lt;a href=&quot;http://www.hootsuite.com&quot; rel=&quot;nofollow&quot;&gt;HootSuite&lt;/a&gt;"/>
    <s v="http://pbs.twimg.com/profile_images/146956830/Lighthouse_Lens2_normal.png"/>
    <n v="379"/>
    <n v="173"/>
    <n v="-18000"/>
    <s v="http://twitter.com/ResearchChat/statuses/436519843198947328"/>
    <s v="{&quot;symbols&quot;:[],&quot;urls&quot;:[],&quot;hashtags&quot;:[{&quot;text&quot;:&quot;OERS14&quot;,&quot;indices&quot;:[76,83]}],&quot;user_mentions&quot;:[]}"/>
    <s v="Can"/>
    <e v="#VALUE!"/>
    <s v="Can you name the indigenous languag"/>
    <e v="#VALUE!"/>
    <x v="151"/>
  </r>
  <r>
    <n v="1208"/>
    <s v="436552234440986624"/>
    <s v="abbaspeaks"/>
    <x v="474"/>
    <s v="Thu Feb 20 17:25:38 +0000 2014"/>
    <d v="2014-02-20T17:25:38"/>
    <m/>
    <s v="en"/>
    <m/>
    <m/>
    <n v="203543496"/>
    <m/>
    <s v="web"/>
    <s v="http://pbs.twimg.com/profile_images/420650358310838272/SYeVCvzi_normal.jpeg"/>
    <n v="398"/>
    <n v="540"/>
    <n v="-28800"/>
    <s v="http://twitter.com/abbaspeaks/statuses/436552234440986624"/>
    <s v="{&quot;symbols&quot;:[],&quot;urls&quot;:[],&quot;hashtags&quot;:[{&quot;text&quot;:&quot;OERS14&quot;,&quot;indices&quot;:[26,33]},{&quot;text&quot;:&quot;GoCanadaGo&quot;,&quot;indices&quot;:[70,81]}],&quot;user_mentions&quot;:[]}"/>
    <s v="Can"/>
    <e v="#VALUE!"/>
    <s v="Canada vs USA semis on at #OERS14 -"/>
    <e v="#VALUE!"/>
    <x v="151"/>
  </r>
  <r>
    <n v="36"/>
    <s v="435891468029681664"/>
    <s v="ResearchChat"/>
    <x v="475"/>
    <s v="Tue Feb 18 21:39:59 +0000 2014"/>
    <d v="2014-02-18T21:39:59"/>
    <m/>
    <s v="en"/>
    <m/>
    <m/>
    <n v="30002337"/>
    <m/>
    <s v="&lt;a href=&quot;http://www.hootsuite.com&quot; rel=&quot;nofollow&quot;&gt;HootSuite&lt;/a&gt;"/>
    <s v="http://pbs.twimg.com/profile_images/146956830/Lighthouse_Lens2_normal.png"/>
    <n v="363"/>
    <n v="169"/>
    <n v="-18000"/>
    <s v="http://twitter.com/ResearchChat/statuses/435891468029681664"/>
    <s v="{&quot;symbols&quot;:[],&quot;urls&quot;:[],&quot;hashtags&quot;:[{&quot;text&quot;:&quot;OERS14&quot;,&quot;indices&quot;:[49,56]}],&quot;user_mentions&quot;:[]}"/>
    <s v="Che"/>
    <e v="#VALUE!"/>
    <s v="Checked in, set up and logged on.  "/>
    <e v="#VALUE!"/>
    <x v="151"/>
  </r>
  <r>
    <n v="1263"/>
    <s v="436569148349747200"/>
    <s v="CheyRatnam"/>
    <x v="476"/>
    <s v="Thu Feb 20 18:32:50 +0000 2014"/>
    <d v="2014-02-20T18:32:50"/>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69148349747200"/>
    <s v="{&quot;symbols&quot;:[],&quot;urls&quot;:[],&quot;hashtags&quot;:[{&quot;text&quot;:&quot;OERS14&quot;,&quot;indices&quot;:[118,125]}],&quot;user_mentions&quot;:[]}"/>
    <s v="Chi"/>
    <e v="#VALUE!"/>
    <s v="Children in care: lack of permanenc"/>
    <e v="#VALUE!"/>
    <x v="151"/>
  </r>
  <r>
    <n v="1191"/>
    <s v="436544190991065088"/>
    <s v="ResearchChat"/>
    <x v="477"/>
    <s v="Thu Feb 20 16:53:40 +0000 2014"/>
    <d v="2014-02-20T16:53:40"/>
    <m/>
    <s v="en"/>
    <m/>
    <m/>
    <n v="30002337"/>
    <m/>
    <s v="&lt;a href=&quot;http://www.hootsuite.com&quot; rel=&quot;nofollow&quot;&gt;HootSuite&lt;/a&gt;"/>
    <s v="http://pbs.twimg.com/profile_images/146956830/Lighthouse_Lens2_normal.png"/>
    <n v="378"/>
    <n v="173"/>
    <n v="-18000"/>
    <s v="http://twitter.com/ResearchChat/statuses/436544190991065088"/>
    <s v="{&quot;symbols&quot;:[],&quot;urls&quot;:[],&quot;hashtags&quot;:[{&quot;text&quot;:&quot;OERS14&quot;,&quot;indices&quot;:[126,133]}],&quot;user_mentions&quot;:[]}"/>
    <s v="Cla"/>
    <e v="#VALUE!"/>
    <s v="Clarification: I didn't mean to sug"/>
    <e v="#VALUE!"/>
    <x v="151"/>
  </r>
  <r>
    <n v="1284"/>
    <s v="436578728886292481"/>
    <s v="fdelk_nmc"/>
    <x v="478"/>
    <s v="Thu Feb 20 19:10:54 +0000 2014"/>
    <d v="2014-02-20T19:10:54"/>
    <m/>
    <s v="en"/>
    <m/>
    <m/>
    <n v="2151052644"/>
    <m/>
    <s v="&lt;a href=&quot;http://twitter.com/#!/download/ipad&quot; rel=&quot;nofollow&quot;&gt;Twitter for iPad&lt;/a&gt;"/>
    <s v="http://pbs.twimg.com/profile_images/378800000724150004/557d9fa1b4f1da3975a2c66a494f6a2c_normal.jpeg"/>
    <n v="20"/>
    <n v="40"/>
    <m/>
    <s v="http://twitter.com/fdelk_nmc/statuses/436578728886292481"/>
    <s v="{&quot;symbols&quot;:[],&quot;urls&quot;:[],&quot;hashtags&quot;:[{&quot;text&quot;:&quot;OERS14&quot;,&quot;indices&quot;:[132,139]}],&quot;user_mentions&quot;:[]}"/>
    <s v="Cly"/>
    <e v="#VALUE!"/>
    <s v="Clyne: best sites for beststart chi"/>
    <e v="#VALUE!"/>
    <x v="151"/>
  </r>
  <r>
    <n v="566"/>
    <s v="436189533282267136"/>
    <s v="CarolCampbell4"/>
    <x v="479"/>
    <s v="Wed Feb 19 17:24:23 +0000 2014"/>
    <d v="2014-02-19T17:24:23"/>
    <m/>
    <s v="en"/>
    <m/>
    <m/>
    <n v="300645437"/>
    <m/>
    <s v="&lt;a href=&quot;http://twitter.com/#!/download/ipad&quot; rel=&quot;nofollow&quot;&gt;Twitter for iPad&lt;/a&gt;"/>
    <s v="http://pbs.twimg.com/profile_images/3691905443/d17541206d2df83dd49f40e17076abbc_normal.jpeg"/>
    <n v="745"/>
    <n v="318"/>
    <n v="-18000"/>
    <s v="http://twitter.com/CarolCampbell4/statuses/436189533282267136"/>
    <s v="{&quot;symbols&quot;:[],&quot;urls&quot;:[],&quot;hashtags&quot;:[{&quot;text&quot;:&quot;OERS14&quot;,&quot;indices&quot;:[79,86]},{&quot;text&quot;:&quot;KMb&quot;,&quot;indices&quot;:[101,105]}],&quot;user_mentions&quot;:[{&quot;id&quot;:229533294,&quot;name&quot;:&quot;Susan Drake&quot;,&quot;indices&quot;:[22,34],&quot;screen_name&quot;:&quot;susanmdrake&quot;,&quot;id_str&quot;:&quot;229533294&quot;},{&quot;id&quot;:1020257364,&quot;name&quot;:&quot;KNAER-RECRAE&quot;,&quot;indices&quot;:[87,100],&quot;screen_name&quot;:&quot;KNAER_RECRAE&quot;,&quot;id_str&quot;:&quot;1020257364&quot;}]}"/>
    <s v="Com"/>
    <e v="#VALUE!"/>
    <s v="Completely agree with @susanmdrake "/>
    <e v="#VALUE!"/>
    <x v="151"/>
  </r>
  <r>
    <n v="973"/>
    <s v="436484712534515712"/>
    <s v="OISENews"/>
    <x v="480"/>
    <s v="Thu Feb 20 12:57:19 +0000 2014"/>
    <d v="2014-02-20T12:57:19"/>
    <m/>
    <s v="en"/>
    <m/>
    <m/>
    <n v="120129298"/>
    <m/>
    <s v="web"/>
    <s v="http://pbs.twimg.com/profile_images/378800000483716901/60cd288ab1fab8f218956809a7735be6_normal.jpeg"/>
    <n v="3682"/>
    <n v="1404"/>
    <n v="-18000"/>
    <s v="http://twitter.com/OISENews/statuses/436484712534515712"/>
    <s v="{&quot;symbols&quot;:[],&quot;urls&quot;:[{&quot;expanded_url&quot;:&quot;https://www.facebook.com/OISEUofT&quot;,&quot;indices&quot;:[76,99],&quot;display_url&quot;:&quot;facebook.com/OISEUofT&quot;,&quot;url&quot;:&quot;https://t.co/Wh6RggVrZb&quot;}],&quot;hashtags&quot;:[{&quot;text&quot;:&quot;OERS14&quot;,&quot;indices&quot;:[67,74]},{&quot;text&quot;:&quot;UofT&quot;,&quot;indices&quot;:[100,105]}],&quot;user_mentions&quot;:[{&quot;id&quot;:300645437,&quot;name&quot;:&quot;Carol Campbell&quot;,&quot;indices&quot;:[25,40],&quot;screen_name&quot;:&quot;CarolCampbell4&quot;,&quot;id_str&quot;:&quot;300645437&quot;}]}"/>
    <s v="Con"/>
    <e v="#VALUE!"/>
    <s v="Congrats OISE researcher @CarolCamp"/>
    <e v="#VALUE!"/>
    <x v="151"/>
  </r>
  <r>
    <n v="758"/>
    <s v="436282184610377728"/>
    <s v="ResearchChat"/>
    <x v="481"/>
    <s v="Wed Feb 19 23:32:33 +0000 2014"/>
    <d v="2014-02-19T23:32:33"/>
    <m/>
    <s v="en"/>
    <m/>
    <m/>
    <n v="30002337"/>
    <m/>
    <s v="&lt;a href=&quot;http://www.hootsuite.com&quot; rel=&quot;nofollow&quot;&gt;HootSuite&lt;/a&gt;"/>
    <s v="http://pbs.twimg.com/profile_images/146956830/Lighthouse_Lens2_normal.png"/>
    <n v="374"/>
    <n v="169"/>
    <n v="-18000"/>
    <s v="http://twitter.com/ResearchChat/statuses/436282184610377728"/>
    <s v="{&quot;symbols&quot;:[],&quot;urls&quot;:[],&quot;hashtags&quot;:[{&quot;text&quot;:&quot;OERS14&quot;,&quot;indices&quot;:[20,27]}],&quot;user_mentions&quot;:[{&quot;id&quot;:40576448,&quot;name&quot;:&quot;O3 Collaboration&quot;,&quot;indices&quot;:[37,47],&quot;screen_name&quot;:&quot;O3atORION&quot;,&quot;id_str&quot;:&quot;40576448&quot;},{&quot;id&quot;:203543496,&quot;name&quot;:&quot;/-\\ l i @bbas&quot;,&quot;indices&quot;:[49,60],&quot;screen_name&quot;:&quot;abbaspeaks&quot;,&quot;id_str&quot;:&quot;203543496&quot;},{&quot;id&quot;:300645437,&quot;name&quot;:&quot;Carol Campbell&quot;,&quot;indices&quot;:[65,80],&quot;screen_name&quot;:&quot;CarolCampbell4&quot;,&quot;id_str&quot;:&quot;300645437&quot;}]}"/>
    <s v="Con"/>
    <e v="#VALUE!"/>
    <s v="Congrats to the top #OERS14 tweeter"/>
    <e v="#VALUE!"/>
    <x v="151"/>
  </r>
  <r>
    <n v="199"/>
    <s v="436139006791647232"/>
    <s v="CarolCampbell4"/>
    <x v="482"/>
    <s v="Wed Feb 19 14:03:36 +0000 2014"/>
    <d v="2014-02-19T14:03:36"/>
    <m/>
    <s v="en"/>
    <m/>
    <m/>
    <n v="300645437"/>
    <m/>
    <s v="&lt;a href=&quot;http://twitter.com/#!/download/ipad&quot; rel=&quot;nofollow&quot;&gt;Twitter for iPad&lt;/a&gt;"/>
    <s v="http://pbs.twimg.com/profile_images/3691905443/d17541206d2df83dd49f40e17076abbc_normal.jpeg"/>
    <n v="741"/>
    <n v="317"/>
    <n v="-18000"/>
    <s v="http://twitter.com/CarolCampbell4/statuses/436139006791647232"/>
    <s v="{&quot;symbols&quot;:[],&quot;urls&quot;:[],&quot;hashtags&quot;:[{&quot;text&quot;:&quot;oers14&quot;,&quot;indices&quot;:[120,127]}],&quot;user_mentions&quot;:[{&quot;id&quot;:636460073,&quot;name&quot;:&quot;Katina Pollock&quot;,&quot;indices&quot;:[19,35],&quot;screen_name&quot;:&quot;DrKatinaPollock&quot;,&quot;id_str&quot;:&quot;636460073&quot;},{&quot;id&quot;:1020257364,&quot;name&quot;:&quot;KNAER-RECRAE&quot;,&quot;indices&quot;:[41,54],&quot;screen_name&quot;:&quot;KNAER_RECRAE&quot;,&quot;id_str&quot;:&quot;1020257364&quot;}]}"/>
    <s v="Con"/>
    <e v="#VALUE!"/>
    <s v="Congratulations to @DrKatinaPollock"/>
    <e v="#VALUE!"/>
    <x v="151"/>
  </r>
  <r>
    <n v="1007"/>
    <s v="436504808724254720"/>
    <s v="BrendaCourey"/>
    <x v="483"/>
    <s v="Thu Feb 20 14:17:10 +0000 2014"/>
    <d v="2014-02-20T14:17:10"/>
    <m/>
    <s v="en"/>
    <m/>
    <m/>
    <n v="14996156"/>
    <m/>
    <s v="&lt;a href=&quot;https://about.twitter.com/products/tweetdeck&quot; rel=&quot;nofollow&quot;&gt;TweetDeck&lt;/a&gt;"/>
    <s v="http://pbs.twimg.com/profile_images/1490028863/Brenda1_normal.jpg"/>
    <n v="206"/>
    <n v="104"/>
    <n v="-18000"/>
    <s v="http://twitter.com/BrendaCourey/statuses/436504808724254720"/>
    <s v="{&quot;symbols&quot;:[],&quot;urls&quot;:[],&quot;hashtags&quot;:[{&quot;text&quot;:&quot;oers14&quot;,&quot;indices&quot;:[76,83]}],&quot;user_mentions&quot;:[]}"/>
    <s v="cor"/>
    <e v="#VALUE!"/>
    <s v="core business is quality of relatio"/>
    <e v="#VALUE!"/>
    <x v="151"/>
  </r>
  <r>
    <n v="1005"/>
    <s v="436504742739447809"/>
    <s v="adrossis"/>
    <x v="484"/>
    <s v="Thu Feb 20 14:16:55 +0000 2014"/>
    <d v="2014-02-20T14:16:55"/>
    <m/>
    <s v="en"/>
    <m/>
    <m/>
    <n v="17095178"/>
    <m/>
    <s v="&lt;a href=&quot;https://about.twitter.com/products/tweetdeck&quot; rel=&quot;nofollow&quot;&gt;TweetDeck&lt;/a&gt;"/>
    <s v="http://pbs.twimg.com/profile_images/378800000573670417/df2d17a095315a2723a8c440dc790591_normal.jpeg"/>
    <n v="303"/>
    <n v="413"/>
    <n v="-18000"/>
    <s v="http://twitter.com/adrossis/statuses/436504742739447809"/>
    <s v="{&quot;symbols&quot;:[],&quot;urls&quot;:[],&quot;hashtags&quot;:[{&quot;text&quot;:&quot;OERS14&quot;,&quot;indices&quot;:[69,76]}],&quot;user_mentions&quot;:[]}"/>
    <s v="Cor"/>
    <e v="#VALUE!"/>
    <s v="Core business is teacher/student re"/>
    <e v="#VALUE!"/>
    <x v="151"/>
  </r>
  <r>
    <n v="1010"/>
    <s v="436504962521366529"/>
    <s v="_DrDi"/>
    <x v="485"/>
    <s v="Thu Feb 20 14:17:47 +0000 2014"/>
    <d v="2014-02-20T14:17:47"/>
    <m/>
    <s v="en"/>
    <m/>
    <m/>
    <n v="298888460"/>
    <m/>
    <s v="&lt;a href=&quot;http://www.twitter.com&quot; rel=&quot;nofollow&quot;&gt;Twitter for BlackBerry&lt;/a&gt;"/>
    <s v="http://pbs.twimg.com/profile_images/3393181171/73f9dff5a8bd9b34ef0dc66f07b43da6_normal.jpeg"/>
    <n v="90"/>
    <n v="131"/>
    <n v="-18000"/>
    <s v="http://twitter.com/_DrDi/statuses/436504962521366529"/>
    <s v="{&quot;symbols&quot;:[],&quot;urls&quot;:[],&quot;hashtags&quot;:[{&quot;text&quot;:&quot;OERS14&quot;,&quot;indices&quot;:[85,92]}],&quot;user_mentions&quot;:[]}"/>
    <s v="Cor"/>
    <e v="#VALUE!"/>
    <s v="Core business of education centres "/>
    <e v="#VALUE!"/>
    <x v="151"/>
  </r>
  <r>
    <n v="343"/>
    <s v="436150650951729152"/>
    <s v="ResearchChat"/>
    <x v="486"/>
    <s v="Wed Feb 19 14:49:53 +0000 2014"/>
    <d v="2014-02-19T14:49:53"/>
    <m/>
    <s v="en"/>
    <m/>
    <m/>
    <n v="30002337"/>
    <m/>
    <s v="&lt;a href=&quot;http://www.hootsuite.com&quot; rel=&quot;nofollow&quot;&gt;HootSuite&lt;/a&gt;"/>
    <s v="http://pbs.twimg.com/profile_images/146956830/Lighthouse_Lens2_normal.png"/>
    <n v="367"/>
    <n v="169"/>
    <n v="-18000"/>
    <s v="http://twitter.com/ResearchChat/statuses/436150650951729152"/>
    <s v="{&quot;symbols&quot;:[],&quot;urls&quot;:[],&quot;hashtags&quot;:[{&quot;text&quot;:&quot;OERS14&quot;,&quot;indices&quot;:[132,139]}],&quot;user_mentions&quot;:[]}"/>
    <s v="Cou"/>
    <e v="#VALUE!"/>
    <s v="Countries with high performance on "/>
    <e v="#VALUE!"/>
    <x v="151"/>
  </r>
  <r>
    <n v="365"/>
    <s v="436153542512877568"/>
    <s v="SamKloetstra"/>
    <x v="487"/>
    <s v="Wed Feb 19 15:01:22 +0000 2014"/>
    <d v="2014-02-19T15:01:22"/>
    <m/>
    <s v="en-gb"/>
    <m/>
    <m/>
    <n v="2188868298"/>
    <m/>
    <s v="&lt;a href=&quot;https://twitter.com/download/android&quot; rel=&quot;nofollow&quot;&gt;Twitter for  Android&lt;/a&gt;"/>
    <s v="http://pbs.twimg.com/profile_images/378800000731933565/2d26b7aef811eb99ea0ec5d35b701c28_normal.jpeg"/>
    <n v="236"/>
    <n v="405"/>
    <m/>
    <s v="http://twitter.com/SamKloetstra/statuses/436153542512877568"/>
    <s v="{&quot;symbols&quot;:[],&quot;urls&quot;:[],&quot;hashtags&quot;:[{&quot;text&quot;:&quot;oers14&quot;,&quot;indices&quot;:[91,98]}],&quot;user_mentions&quot;:[]}"/>
    <s v="Cur"/>
    <e v="#VALUE!"/>
    <s v="Currently at the Ontario Educationa"/>
    <e v="#VALUE!"/>
    <x v="151"/>
  </r>
  <r>
    <n v="621"/>
    <s v="436219887124369408"/>
    <s v="O3atORION"/>
    <x v="488"/>
    <s v="Wed Feb 19 19:25:00 +0000 2014"/>
    <d v="2014-02-19T19:25:00"/>
    <m/>
    <s v="en"/>
    <m/>
    <m/>
    <n v="40576448"/>
    <m/>
    <s v="&lt;a href=&quot;http://twitter.com/download/android&quot; rel=&quot;nofollow&quot;&gt;Twitter for Android&lt;/a&gt;"/>
    <s v="http://pbs.twimg.com/profile_images/2631441533/dd0ebcbc33a90ccdddc419f43d06c8f4_normal.jpeg"/>
    <n v="809"/>
    <n v="1459"/>
    <n v="-18000"/>
    <s v="http://twitter.com/O3atORION/statuses/436219887124369408"/>
    <s v="{&quot;symbols&quot;:[],&quot;urls&quot;:[],&quot;hashtags&quot;:[{&quot;text&quot;:&quot;OERS14&quot;,&quot;indices&quot;:[62,69]}],&quot;user_mentions&quot;:[]}"/>
    <s v="Dat"/>
    <e v="#VALUE!"/>
    <s v="Data hoarding as a barrier to KMb ."/>
    <e v="#VALUE!"/>
    <x v="151"/>
  </r>
  <r>
    <n v="961"/>
    <s v="436464224148017153"/>
    <s v="abbaspeaks"/>
    <x v="489"/>
    <s v="Thu Feb 20 11:35:54 +0000 2014"/>
    <d v="2014-02-20T11:35:54"/>
    <m/>
    <s v="en"/>
    <m/>
    <m/>
    <n v="203543496"/>
    <m/>
    <s v="&lt;a href=&quot;http://twitter.com/download/android&quot; rel=&quot;nofollow&quot;&gt;Twitter for Android&lt;/a&gt;"/>
    <s v="http://pbs.twimg.com/profile_images/420650358310838272/SYeVCvzi_normal.jpeg"/>
    <n v="393"/>
    <n v="539"/>
    <n v="-28800"/>
    <s v="http://twitter.com/abbaspeaks/statuses/436464224148017153"/>
    <s v="{&quot;symbols&quot;:[],&quot;urls&quot;:[],&quot;hashtags&quot;:[{&quot;text&quot;:&quot;OERS14&quot;,&quot;indices&quot;:[9,16]}],&quot;user_mentions&quot;:[]}"/>
    <s v="Day"/>
    <e v="#VALUE!"/>
    <s v="Day 2 at #OERS14 ... Looking forwar"/>
    <e v="#VALUE!"/>
    <x v="151"/>
  </r>
  <r>
    <n v="976"/>
    <s v="436493672788418561"/>
    <s v="abbaspeaks"/>
    <x v="490"/>
    <s v="Thu Feb 20 13:32:55 +0000 2014"/>
    <d v="2014-02-20T13:32:55"/>
    <m/>
    <s v="en"/>
    <m/>
    <m/>
    <n v="203543496"/>
    <m/>
    <s v="&lt;a href=&quot;http://twitter.com/download/android&quot; rel=&quot;nofollow&quot;&gt;Twitter for Android&lt;/a&gt;"/>
    <s v="http://pbs.twimg.com/profile_images/420650358310838272/SYeVCvzi_normal.jpeg"/>
    <n v="395"/>
    <n v="539"/>
    <n v="-28800"/>
    <s v="http://twitter.com/abbaspeaks/statuses/436493672788418561"/>
    <s v="{&quot;symbols&quot;:[],&quot;urls&quot;:[],&quot;hashtags&quot;:[{&quot;text&quot;:&quot;OERS14&quot;,&quot;indices&quot;:[9,16]}],&quot;user_mentions&quot;:[]}"/>
    <s v="Day"/>
    <e v="#VALUE!"/>
    <s v="Day 2 at #OERS14 Would like to see "/>
    <e v="#VALUE!"/>
    <x v="151"/>
  </r>
  <r>
    <n v="1115"/>
    <s v="436519261607968769"/>
    <s v="_DrDi"/>
    <x v="491"/>
    <s v="Thu Feb 20 15:14:36 +0000 2014"/>
    <d v="2014-02-20T15:14:36"/>
    <m/>
    <s v="en"/>
    <m/>
    <m/>
    <n v="298888460"/>
    <m/>
    <s v="&lt;a href=&quot;http://www.twitter.com&quot; rel=&quot;nofollow&quot;&gt;Twitter for BlackBerry&lt;/a&gt;"/>
    <s v="http://pbs.twimg.com/profile_images/3393181171/73f9dff5a8bd9b34ef0dc66f07b43da6_normal.jpeg"/>
    <n v="90"/>
    <n v="132"/>
    <n v="-18000"/>
    <s v="http://twitter.com/_DrDi/statuses/436519261607968769"/>
    <s v="{&quot;symbols&quot;:[],&quot;urls&quot;:[],&quot;hashtags&quot;:[{&quot;text&quot;:&quot;OERS14&quot;,&quot;indices&quot;:[85,92]}],&quot;user_mentions&quot;:[]}"/>
    <s v="Def"/>
    <e v="#VALUE!"/>
    <s v="Default model of pedagogy is to &quot;du"/>
    <e v="#VALUE!"/>
    <x v="151"/>
  </r>
  <r>
    <n v="1075"/>
    <s v="436514313780473856"/>
    <s v="OhMissAcosta"/>
    <x v="492"/>
    <s v="Thu Feb 20 14:54:57 +0000 2014"/>
    <d v="2014-02-20T14:54:57"/>
    <m/>
    <s v="en"/>
    <m/>
    <m/>
    <n v="317175652"/>
    <m/>
    <s v="web"/>
    <s v="http://pbs.twimg.com/profile_images/2288215422/hpsgpfs8m7eeqnaprzjq_normal.jpeg"/>
    <n v="132"/>
    <n v="256"/>
    <n v="-18000"/>
    <s v="http://twitter.com/OhMissAcosta/statuses/436514313780473856"/>
    <s v="{&quot;symbols&quot;:[],&quot;urls&quot;:[],&quot;hashtags&quot;:[{&quot;text&quot;:&quot;OERS14&quot;,&quot;indices&quot;:[133,140]}],&quot;user_mentions&quot;:[]}"/>
    <s v="'De"/>
    <e v="#VALUE!"/>
    <s v="'Deficit discourse' is default (“bl"/>
    <e v="#VALUE!"/>
    <x v="151"/>
  </r>
  <r>
    <n v="1111"/>
    <s v="436518755636498432"/>
    <s v="BrendaCourey"/>
    <x v="493"/>
    <s v="Thu Feb 20 15:12:36 +0000 2014"/>
    <d v="2014-02-20T15:12:36"/>
    <m/>
    <s v="en"/>
    <m/>
    <m/>
    <n v="14996156"/>
    <m/>
    <s v="&lt;a href=&quot;https://about.twitter.com/products/tweetdeck&quot; rel=&quot;nofollow&quot;&gt;TweetDeck&lt;/a&gt;"/>
    <s v="http://pbs.twimg.com/profile_images/1490028863/Brenda1_normal.jpg"/>
    <n v="206"/>
    <n v="104"/>
    <n v="-18000"/>
    <s v="http://twitter.com/BrendaCourey/statuses/436518755636498432"/>
    <s v="{&quot;symbols&quot;:[],&quot;urls&quot;:[],&quot;hashtags&quot;:[{&quot;text&quot;:&quot;oers14&quot;,&quot;indices&quot;:[71,78]}],&quot;user_mentions&quot;:[]}"/>
    <s v="Def"/>
    <e v="#VALUE!"/>
    <s v="Deficit thinking = dumbed down basi"/>
    <e v="#VALUE!"/>
    <x v="151"/>
  </r>
  <r>
    <n v="1219"/>
    <s v="436560465921994753"/>
    <s v="CarolCampbell4"/>
    <x v="494"/>
    <s v="Thu Feb 20 17:58:20 +0000 2014"/>
    <d v="2014-02-20T17:58:20"/>
    <m/>
    <s v="en"/>
    <n v="236515608"/>
    <s v="rchids"/>
    <n v="300645437"/>
    <s v="436537206795022336"/>
    <s v="&lt;a href=&quot;http://twitter.com/#!/download/ipad&quot; rel=&quot;nofollow&quot;&gt;Twitter for iPad&lt;/a&gt;"/>
    <s v="http://pbs.twimg.com/profile_images/3691905443/d17541206d2df83dd49f40e17076abbc_normal.jpeg"/>
    <n v="753"/>
    <n v="318"/>
    <n v="-18000"/>
    <s v="http://twitter.com/CarolCampbell4/statuses/436560465921994753"/>
    <s v="{&quot;symbols&quot;:[],&quot;urls&quot;:[],&quot;hashtags&quot;:[{&quot;text&quot;:&quot;oers14&quot;,&quot;indices&quot;:[61,68]},{&quot;text&quot;:&quot;tllp&quot;,&quot;indices&quot;:[117,122]}],&quot;user_mentions&quot;:[{&quot;id&quot;:236515608,&quot;name&quot;:&quot;R.T. Chidiac&quot;,&quot;indices&quot;:[24,31],&quot;screen_name&quot;:&quot;rchids&quot;,&quot;id_str&quot;:&quot;236515608&quot;},{&quot;id&quot;:300645437,&quot;name&quot;:&quot;Carol Campbell&quot;,&quot;indices&quot;:[42,57],&quot;screen_name&quot;:&quot;CarolCampbell4&quot;,&quot;id_str&quot;:&quot;300645437&quot;}]}"/>
    <s v="Def"/>
    <e v="#VALUE!"/>
    <s v="Definitely say hello RT @rchids: If"/>
    <e v="#VALUE!"/>
    <x v="151"/>
  </r>
  <r>
    <n v="183"/>
    <s v="436136957778079744"/>
    <s v="GerriGershon"/>
    <x v="495"/>
    <s v="Wed Feb 19 13:55:28 +0000 2014"/>
    <d v="2014-02-19T13:55:28"/>
    <m/>
    <s v="en"/>
    <m/>
    <m/>
    <n v="50501959"/>
    <m/>
    <s v="&lt;a href=&quot;http://www.hootsuite.com&quot; rel=&quot;nofollow&quot;&gt;HootSuite&lt;/a&gt;"/>
    <s v="http://pbs.twimg.com/profile_images/1131057578/GerriGershoncoloursmall_normal.jpg"/>
    <n v="552"/>
    <n v="261"/>
    <n v="-18000"/>
    <s v="http://twitter.com/GerriGershon/statuses/436136957778079744"/>
    <s v="{&quot;symbols&quot;:[],&quot;urls&quot;:[],&quot;hashtags&quot;:[{&quot;text&quot;:&quot;oers14&quot;,&quot;indices&quot;:[54,61]}],&quot;user_mentions&quot;:[]}"/>
    <s v="Dep"/>
    <e v="#VALUE!"/>
    <s v="Deputy Min. speaking about making c"/>
    <e v="#VALUE!"/>
    <x v="151"/>
  </r>
  <r>
    <n v="329"/>
    <s v="436149334166355968"/>
    <s v="AmaniElrofaie"/>
    <x v="496"/>
    <s v="Wed Feb 19 14:44:39 +0000 2014"/>
    <d v="2014-02-19T14:44:39"/>
    <s v="loc: 43.6549125,-79.3831054"/>
    <s v="en"/>
    <m/>
    <m/>
    <n v="121959456"/>
    <m/>
    <s v="&lt;a href=&quot;http://twitter.com/download/android&quot; rel=&quot;nofollow&quot;&gt;Twitter for Android&lt;/a&gt;"/>
    <s v="http://pbs.twimg.com/profile_images/378800000263129784/0761da68796b3351af43e2a94a41dc92_normal.jpeg"/>
    <n v="162"/>
    <n v="207"/>
    <n v="-18000"/>
    <s v="http://twitter.com/AmaniElrofaie/statuses/436149334166355968"/>
    <s v="{&quot;symbols&quot;:[],&quot;urls&quot;:[],&quot;hashtags&quot;:[{&quot;text&quot;:&quot;oers14&quot;,&quot;indices&quot;:[137,144]}],&quot;user_mentions&quot;:[]}"/>
    <s v="Dep"/>
    <e v="#VALUE!"/>
    <s v="Deputy Minister, Zegarac challenges"/>
    <e v="#VALUE!"/>
    <x v="151"/>
  </r>
  <r>
    <n v="1144"/>
    <s v="436524948576673792"/>
    <s v="O3atORION"/>
    <x v="497"/>
    <s v="Thu Feb 20 15:37:12 +0000 2014"/>
    <d v="2014-02-20T15:37:12"/>
    <m/>
    <s v="en"/>
    <m/>
    <m/>
    <n v="40576448"/>
    <m/>
    <s v="&lt;a href=&quot;http://blackberry.com/twitter&quot; rel=&quot;nofollow&quot;&gt;Twitter for BlackBerry®&lt;/a&gt;"/>
    <s v="http://pbs.twimg.com/profile_images/2631441533/dd0ebcbc33a90ccdddc419f43d06c8f4_normal.jpeg"/>
    <n v="816"/>
    <n v="1469"/>
    <n v="-18000"/>
    <s v="http://twitter.com/O3atORION/statuses/436524948576673792"/>
    <s v="{&quot;symbols&quot;:[],&quot;urls&quot;:[],&quot;hashtags&quot;:[{&quot;text&quot;:&quot;OERS14&quot;,&quot;indices&quot;:[88,95]}],&quot;user_mentions&quot;:[]}"/>
    <s v="Dis"/>
    <e v="#VALUE!"/>
    <s v="Discussing digital literacy in our "/>
    <e v="#VALUE!"/>
    <x v="151"/>
  </r>
  <r>
    <n v="639"/>
    <s v="436225401782681600"/>
    <s v="O3atORION"/>
    <x v="498"/>
    <s v="Wed Feb 19 19:46:55 +0000 2014"/>
    <d v="2014-02-19T19:46:55"/>
    <m/>
    <s v="en"/>
    <m/>
    <m/>
    <n v="40576448"/>
    <m/>
    <s v="&lt;a href=&quot;http://twitter.com/download/android&quot; rel=&quot;nofollow&quot;&gt;Twitter for Android&lt;/a&gt;"/>
    <s v="http://pbs.twimg.com/profile_images/2631441533/dd0ebcbc33a90ccdddc419f43d06c8f4_normal.jpeg"/>
    <n v="809"/>
    <n v="1459"/>
    <n v="-18000"/>
    <s v="http://twitter.com/O3atORION/statuses/436225401782681600"/>
    <s v="{&quot;symbols&quot;:[],&quot;urls&quot;:[],&quot;hashtags&quot;:[{&quot;text&quot;:&quot;KMb&quot;,&quot;indices&quot;:[28,32]},{&quot;text&quot;:&quot;OERS14&quot;,&quot;indices&quot;:[44,51]}],&quot;user_mentions&quot;:[]}"/>
    <s v="Dis"/>
    <e v="#VALUE!"/>
    <s v="Discussing passive n active #KMb st"/>
    <e v="#VALUE!"/>
    <x v="151"/>
  </r>
  <r>
    <n v="55"/>
    <s v="435947666434818049"/>
    <s v="CarolCampbell4"/>
    <x v="499"/>
    <s v="Wed Feb 19 01:23:17 +0000 2014"/>
    <d v="2014-02-19T01:23:17"/>
    <m/>
    <s v="en"/>
    <m/>
    <m/>
    <n v="300645437"/>
    <m/>
    <s v="&lt;a href=&quot;http://twitter.com/#!/download/ipad&quot; rel=&quot;nofollow&quot;&gt;Twitter for iPad&lt;/a&gt;"/>
    <s v="http://pbs.twimg.com/profile_images/3691905443/d17541206d2df83dd49f40e17076abbc_normal.jpeg"/>
    <n v="737"/>
    <n v="316"/>
    <n v="-18000"/>
    <s v="http://twitter.com/CarolCampbell4/statuses/435947666434818049"/>
    <s v="{&quot;symbols&quot;:[],&quot;urls&quot;:[],&quot;hashtags&quot;:[{&quot;text&quot;:&quot;OERS14&quot;,&quot;indices&quot;:[106,113]},{&quot;text&quot;:&quot;tllp&quot;,&quot;indices&quot;:[126,131]}],&quot;user_mentions&quot;:[{&quot;id&quot;:1173268963,&quot;name&quot;:&quot;Lindy Amato&quot;,&quot;indices&quot;:[132,143],&quot;screen_name&quot;:&quot;LindyAmato&quot;,&quot;id_str&quot;:&quot;1173268963&quot;}]}"/>
    <s v="Dis"/>
    <e v="#VALUE!"/>
    <s v="Discussing use of teacher led proje"/>
    <e v="#VALUE!"/>
    <x v="151"/>
  </r>
  <r>
    <n v="844"/>
    <s v="436296523916541953"/>
    <s v="professor_jess"/>
    <x v="500"/>
    <s v="Thu Feb 20 00:29:31 +0000 2014"/>
    <d v="2014-02-20T00:29:31"/>
    <m/>
    <s v="en"/>
    <m/>
    <m/>
    <n v="2174804130"/>
    <m/>
    <s v="&lt;a href=&quot;http://twitter.com/download/android&quot; rel=&quot;nofollow&quot;&gt;Twitter for Android&lt;/a&gt;"/>
    <s v="http://pbs.twimg.com/profile_images/378800000695299597/4ae9be0238c788517bac441693a1cf34_normal.jpeg"/>
    <n v="19"/>
    <n v="19"/>
    <m/>
    <s v="http://twitter.com/professor_jess/statuses/436296523916541953"/>
    <s v="{&quot;symbols&quot;:[],&quot;urls&quot;:[],&quot;hashtags&quot;:[{&quot;text&quot;:&quot;lms&quot;,&quot;indices&quot;:[3,7]},{&quot;text&quot;:&quot;oers14&quot;,&quot;indices&quot;:[97,104]}],&quot;user_mentions&quot;:[]}"/>
    <s v="Do "/>
    <e v="#VALUE!"/>
    <s v="Do #lms really provide opportunitie"/>
    <e v="#VALUE!"/>
    <x v="151"/>
  </r>
  <r>
    <n v="1162"/>
    <s v="436528886147330048"/>
    <s v="BrendaCourey"/>
    <x v="501"/>
    <s v="Thu Feb 20 15:52:51 +0000 2014"/>
    <d v="2014-02-20T15:52:51"/>
    <m/>
    <s v="en"/>
    <m/>
    <m/>
    <n v="14996156"/>
    <m/>
    <s v="&lt;a href=&quot;https://about.twitter.com/products/tweetdeck&quot; rel=&quot;nofollow&quot;&gt;TweetDeck&lt;/a&gt;"/>
    <s v="http://pbs.twimg.com/profile_images/1490028863/Brenda1_normal.jpg"/>
    <n v="207"/>
    <n v="104"/>
    <n v="-18000"/>
    <s v="http://twitter.com/BrendaCourey/statuses/436528886147330048"/>
    <s v="{&quot;symbols&quot;:[],&quot;urls&quot;:[],&quot;hashtags&quot;:[{&quot;text&quot;:&quot;oers14&quot;,&quot;indices&quot;:[107,114]}],&quot;user_mentions&quot;:[]}"/>
    <s v="Do "/>
    <e v="#VALUE!"/>
    <s v="Do we equate 21st Century learning "/>
    <e v="#VALUE!"/>
    <x v="151"/>
  </r>
  <r>
    <n v="710"/>
    <s v="436252899480702976"/>
    <s v="ResearchChat"/>
    <x v="502"/>
    <s v="Wed Feb 19 21:36:11 +0000 2014"/>
    <d v="2014-02-19T21:36:11"/>
    <m/>
    <s v="en"/>
    <m/>
    <m/>
    <n v="30002337"/>
    <m/>
    <s v="&lt;a href=&quot;http://www.hootsuite.com&quot; rel=&quot;nofollow&quot;&gt;HootSuite&lt;/a&gt;"/>
    <s v="http://pbs.twimg.com/profile_images/146956830/Lighthouse_Lens2_normal.png"/>
    <n v="371"/>
    <n v="169"/>
    <n v="-18000"/>
    <s v="http://twitter.com/ResearchChat/statuses/436252899480702976"/>
    <s v="{&quot;symbols&quot;:[],&quot;urls&quot;:[],&quot;hashtags&quot;:[{&quot;text&quot;:&quot;OERS14&quot;,&quot;indices&quot;:[111,118]}],&quot;user_mentions&quot;:[]}"/>
    <s v="Do "/>
    <e v="#VALUE!"/>
    <s v="Do we have a mapped out continuum o"/>
    <e v="#VALUE!"/>
    <x v="151"/>
  </r>
  <r>
    <n v="638"/>
    <s v="436224483683082240"/>
    <s v="abbaspeaks"/>
    <x v="503"/>
    <s v="Wed Feb 19 19:43:16 +0000 2014"/>
    <d v="2014-02-19T19:43:16"/>
    <m/>
    <s v="en"/>
    <m/>
    <m/>
    <n v="203543496"/>
    <m/>
    <s v="&lt;a href=&quot;http://twitter.com/download/android&quot; rel=&quot;nofollow&quot;&gt;Twitter for Android&lt;/a&gt;"/>
    <s v="http://pbs.twimg.com/profile_images/420650358310838272/SYeVCvzi_normal.jpeg"/>
    <n v="391"/>
    <n v="535"/>
    <n v="-28800"/>
    <s v="http://twitter.com/abbaspeaks/statuses/436224483683082240"/>
    <s v="{&quot;symbols&quot;:[],&quot;urls&quot;:[],&quot;hashtags&quot;:[{&quot;text&quot;:&quot;OERS14&quot;,&quot;indices&quot;:[128,135]}],&quot;user_mentions&quot;:[{&quot;id&quot;:925946222,&quot;name&quot;:&quot;Mark Grant&quot;,&quot;indices&quot;:[63,75],&quot;screen_name&quot;:&quot;MGrantORION&quot;,&quot;id_str&quot;:&quot;925946222&quot;}]}"/>
    <s v="Do "/>
    <e v="#VALUE!"/>
    <s v="Do you do your research before you "/>
    <e v="#VALUE!"/>
    <x v="151"/>
  </r>
  <r>
    <n v="207"/>
    <s v="436141085732372480"/>
    <s v="ResearchChat"/>
    <x v="504"/>
    <s v="Wed Feb 19 14:11:52 +0000 2014"/>
    <d v="2014-02-19T14:11:52"/>
    <m/>
    <s v="en"/>
    <m/>
    <m/>
    <n v="30002337"/>
    <m/>
    <s v="&lt;a href=&quot;http://www.hootsuite.com&quot; rel=&quot;nofollow&quot;&gt;HootSuite&lt;/a&gt;"/>
    <s v="http://pbs.twimg.com/profile_images/146956830/Lighthouse_Lens2_normal.png"/>
    <n v="365"/>
    <n v="169"/>
    <n v="-18000"/>
    <s v="http://twitter.com/ResearchChat/statuses/436141085732372480"/>
    <s v="{&quot;symbols&quot;:[],&quot;urls&quot;:[],&quot;hashtags&quot;:[{&quot;text&quot;:&quot;OERS14&quot;,&quot;indices&quot;:[52,59]},{&quot;text&quot;:&quot;ResearchChat&quot;,&quot;indices&quot;:[60,73]}],&quot;user_mentions&quot;:[]}"/>
    <s v="Do "/>
    <e v="#VALUE!"/>
    <s v="Do you know when evidence is good? "/>
    <e v="#VALUE!"/>
    <x v="151"/>
  </r>
  <r>
    <n v="705"/>
    <s v="436251659157913600"/>
    <s v="ResearchChat"/>
    <x v="505"/>
    <s v="Wed Feb 19 21:31:15 +0000 2014"/>
    <d v="2014-02-19T21:31:15"/>
    <m/>
    <s v="en"/>
    <m/>
    <m/>
    <n v="30002337"/>
    <m/>
    <s v="&lt;a href=&quot;http://www.hootsuite.com&quot; rel=&quot;nofollow&quot;&gt;HootSuite&lt;/a&gt;"/>
    <s v="http://pbs.twimg.com/profile_images/146956830/Lighthouse_Lens2_normal.png"/>
    <n v="371"/>
    <n v="169"/>
    <n v="-18000"/>
    <s v="http://twitter.com/ResearchChat/statuses/436251659157913600"/>
    <s v="{&quot;symbols&quot;:[],&quot;urls&quot;:[],&quot;hashtags&quot;:[{&quot;text&quot;:&quot;OERS14&quot;,&quot;indices&quot;:[97,104]}],&quot;user_mentions&quot;:[]}"/>
    <s v="Doe"/>
    <e v="#VALUE!"/>
    <s v="Does Assessment For Learning look t"/>
    <e v="#VALUE!"/>
    <x v="151"/>
  </r>
  <r>
    <n v="1034"/>
    <s v="436509718174248960"/>
    <s v="NWalterRowan"/>
    <x v="506"/>
    <s v="Thu Feb 20 14:36:41 +0000 2014"/>
    <d v="2014-02-20T14:36:41"/>
    <m/>
    <s v="en"/>
    <m/>
    <m/>
    <n v="2351826416"/>
    <m/>
    <s v="web"/>
    <s v="http://pbs.twimg.com/profile_images/436157644424761344/6lcpXiZY_normal.jpeg"/>
    <n v="1"/>
    <n v="19"/>
    <m/>
    <s v="http://twitter.com/NWalterRowan/statuses/436509718174248960"/>
    <s v="{&quot;symbols&quot;:[],&quot;urls&quot;:[],&quot;hashtags&quot;:[{&quot;text&quot;:&quot;OERS14&quot;,&quot;indices&quot;:[44,51]},{&quot;text&quot;:&quot;AboriginalEducation&quot;,&quot;indices&quot;:[52,72]}],&quot;user_mentions&quot;:[]}"/>
    <s v="Don"/>
    <e v="#VALUE!"/>
    <s v="Don't uncritically extrapolate - Al"/>
    <e v="#VALUE!"/>
    <x v="151"/>
  </r>
  <r>
    <n v="208"/>
    <s v="436141110403268608"/>
    <s v="CarolCampbell4"/>
    <x v="507"/>
    <s v="Wed Feb 19 14:11:58 +0000 2014"/>
    <d v="2014-02-19T14:11:58"/>
    <m/>
    <s v="en"/>
    <m/>
    <m/>
    <n v="300645437"/>
    <m/>
    <s v="&lt;a href=&quot;http://twitter.com/#!/download/ipad&quot; rel=&quot;nofollow&quot;&gt;Twitter for iPad&lt;/a&gt;"/>
    <s v="http://pbs.twimg.com/profile_images/3691905443/d17541206d2df83dd49f40e17076abbc_normal.jpeg"/>
    <n v="741"/>
    <n v="317"/>
    <n v="-18000"/>
    <s v="http://twitter.com/CarolCampbell4/statuses/436141110403268608"/>
    <s v="{&quot;symbols&quot;:[],&quot;urls&quot;:[],&quot;hashtags&quot;:[{&quot;text&quot;:&quot;OERS14&quot;,&quot;indices&quot;:[72,79]},{&quot;text&quot;:&quot;OERS15&quot;,&quot;indices&quot;:[132,139]}],&quot;user_mentions&quot;:[]}"/>
    <s v="Dor"/>
    <e v="#VALUE!"/>
    <s v="Doris McWhorter Welcome to the 9th "/>
    <e v="#VALUE!"/>
    <x v="151"/>
  </r>
  <r>
    <n v="216"/>
    <s v="436141902149058560"/>
    <s v="CarolCampbell4"/>
    <x v="508"/>
    <s v="Wed Feb 19 14:15:07 +0000 2014"/>
    <d v="2014-02-19T14:15:07"/>
    <m/>
    <s v="en"/>
    <m/>
    <m/>
    <n v="300645437"/>
    <m/>
    <s v="&lt;a href=&quot;http://twitter.com/#!/download/ipad&quot; rel=&quot;nofollow&quot;&gt;Twitter for iPad&lt;/a&gt;"/>
    <s v="http://pbs.twimg.com/profile_images/3691905443/d17541206d2df83dd49f40e17076abbc_normal.jpeg"/>
    <n v="741"/>
    <n v="317"/>
    <n v="-18000"/>
    <s v="http://twitter.com/CarolCampbell4/statuses/436141902149058560"/>
    <s v="{&quot;symbols&quot;:[],&quot;urls&quot;:[],&quot;hashtags&quot;:[{&quot;text&quot;:&quot;OERS14&quot;,&quot;indices&quot;:[29,36]}],&quot;user_mentions&quot;:[]}"/>
    <s v="Dor"/>
    <e v="#VALUE!"/>
    <s v="Doris McWhorter: 3 goals for #OERS1"/>
    <e v="#VALUE!"/>
    <x v="151"/>
  </r>
  <r>
    <n v="1107"/>
    <s v="436518142194380801"/>
    <s v="AmaniElrofaie"/>
    <x v="509"/>
    <s v="Thu Feb 20 15:10:09 +0000 2014"/>
    <d v="2014-02-20T15:10:09"/>
    <m/>
    <s v="en"/>
    <m/>
    <m/>
    <n v="121959456"/>
    <m/>
    <s v="&lt;a href=&quot;https://mobile.twitter.com&quot; rel=&quot;nofollow&quot;&gt;Mobile Web (M5)&lt;/a&gt;"/>
    <s v="http://pbs.twimg.com/profile_images/378800000263129784/0761da68796b3351af43e2a94a41dc92_normal.jpeg"/>
    <n v="163"/>
    <n v="209"/>
    <n v="-18000"/>
    <s v="http://twitter.com/AmaniElrofaie/statuses/436518142194380801"/>
    <s v="{&quot;symbols&quot;:[],&quot;urls&quot;:[],&quot;hashtags&quot;:[{&quot;text&quot;:&quot;oers14&quot;,&quot;indices&quot;:[136,143]}],&quot;user_mentions&quot;:[]}"/>
    <s v="Dr "/>
    <e v="#VALUE!"/>
    <s v="Dr Luke, Indigenous pedagogy is far"/>
    <e v="#VALUE!"/>
    <x v="151"/>
  </r>
  <r>
    <n v="1087"/>
    <s v="436515618620452864"/>
    <s v="AmaniElrofaie"/>
    <x v="510"/>
    <s v="Thu Feb 20 15:00:08 +0000 2014"/>
    <d v="2014-02-20T15:00:08"/>
    <m/>
    <s v="en"/>
    <m/>
    <m/>
    <n v="121959456"/>
    <m/>
    <s v="&lt;a href=&quot;https://mobile.twitter.com&quot; rel=&quot;nofollow&quot;&gt;Mobile Web (M5)&lt;/a&gt;"/>
    <s v="http://pbs.twimg.com/profile_images/378800000263129784/0761da68796b3351af43e2a94a41dc92_normal.jpeg"/>
    <n v="163"/>
    <n v="209"/>
    <n v="-18000"/>
    <s v="http://twitter.com/AmaniElrofaie/statuses/436515618620452864"/>
    <s v="{&quot;symbols&quot;:[],&quot;urls&quot;:[],&quot;hashtags&quot;:[{&quot;text&quot;:&quot;oers14&quot;,&quot;indices&quot;:[126,133]}],&quot;user_mentions&quot;:[]}"/>
    <s v="Dr "/>
    <e v="#VALUE!"/>
    <s v="Dr Luke: In systems that talk socia"/>
    <e v="#VALUE!"/>
    <x v="151"/>
  </r>
  <r>
    <n v="221"/>
    <s v="436142556716744704"/>
    <s v="adrossis"/>
    <x v="511"/>
    <s v="Wed Feb 19 14:17:43 +0000 2014"/>
    <d v="2014-02-19T14:17:43"/>
    <m/>
    <s v="en"/>
    <m/>
    <m/>
    <n v="17095178"/>
    <m/>
    <s v="&lt;a href=&quot;https://about.twitter.com/products/tweetdeck&quot; rel=&quot;nofollow&quot;&gt;TweetDeck&lt;/a&gt;"/>
    <s v="http://pbs.twimg.com/profile_images/378800000573670417/df2d17a095315a2723a8c440dc790591_normal.jpeg"/>
    <n v="293"/>
    <n v="266"/>
    <n v="-18000"/>
    <s v="http://twitter.com/adrossis/statuses/436142556716744704"/>
    <s v="{&quot;symbols&quot;:[],&quot;urls&quot;:[],&quot;hashtags&quot;:[{&quot;text&quot;:&quot;OERS14&quot;,&quot;indices&quot;:[51,58]}],&quot;user_mentions&quot;:[]}"/>
    <s v="Dr."/>
    <e v="#VALUE!"/>
    <s v="Dr. Francesco Avvisati speaking abo"/>
    <e v="#VALUE!"/>
    <x v="151"/>
  </r>
  <r>
    <n v="219"/>
    <s v="436142259156041728"/>
    <s v="ResearchChat"/>
    <x v="512"/>
    <s v="Wed Feb 19 14:16:32 +0000 2014"/>
    <d v="2014-02-19T14:16:32"/>
    <m/>
    <s v="en"/>
    <m/>
    <m/>
    <n v="30002337"/>
    <m/>
    <s v="&lt;a href=&quot;http://www.hootsuite.com&quot; rel=&quot;nofollow&quot;&gt;HootSuite&lt;/a&gt;"/>
    <s v="http://pbs.twimg.com/profile_images/146956830/Lighthouse_Lens2_normal.png"/>
    <n v="366"/>
    <n v="169"/>
    <n v="-18000"/>
    <s v="http://twitter.com/ResearchChat/statuses/436142259156041728"/>
    <s v="{&quot;symbols&quot;:[],&quot;urls&quot;:[],&quot;hashtags&quot;:[{&quot;text&quot;:&quot;OERS14&quot;,&quot;indices&quot;:[44,51]}],&quot;user_mentions&quot;:[]}"/>
    <s v="Dr."/>
    <e v="#VALUE!"/>
    <s v="Dr. Franzesco Avvisati (OECD) prese"/>
    <e v="#VALUE!"/>
    <x v="151"/>
  </r>
  <r>
    <n v="158"/>
    <s v="436133518683295745"/>
    <s v="MsShewchuk"/>
    <x v="513"/>
    <s v="Wed Feb 19 13:41:48 +0000 2014"/>
    <d v="2014-02-19T13:41:48"/>
    <m/>
    <s v="en"/>
    <m/>
    <m/>
    <n v="544685545"/>
    <m/>
    <s v="&lt;a href=&quot;http://twitter.com/download/android&quot; rel=&quot;nofollow&quot;&gt;Twitter for Android&lt;/a&gt;"/>
    <s v="http://pbs.twimg.com/profile_images/426073979162329088/J8SU3wnI_normal.jpeg"/>
    <n v="8"/>
    <n v="50"/>
    <m/>
    <s v="http://twitter.com/MsShewchuk/statuses/436133518683295745"/>
    <s v="{&quot;symbols&quot;:[],&quot;urls&quot;:[],&quot;hashtags&quot;:[{&quot;text&quot;:&quot;OERS14&quot;,&quot;indices&quot;:[105,112]}],&quot;user_mentions&quot;:[]}"/>
    <s v="Edu"/>
    <e v="#VALUE!"/>
    <s v="Education Minister, Liz Sandals, is"/>
    <e v="#VALUE!"/>
    <x v="151"/>
  </r>
  <r>
    <n v="1153"/>
    <s v="436527008093175808"/>
    <s v="O3atORION"/>
    <x v="514"/>
    <s v="Thu Feb 20 15:45:23 +0000 2014"/>
    <d v="2014-02-20T15:45:23"/>
    <m/>
    <s v="en"/>
    <m/>
    <m/>
    <n v="40576448"/>
    <m/>
    <s v="&lt;a href=&quot;http://blackberry.com/twitter&quot; rel=&quot;nofollow&quot;&gt;Twitter for BlackBerry®&lt;/a&gt;"/>
    <s v="http://pbs.twimg.com/profile_images/2631441533/dd0ebcbc33a90ccdddc419f43d06c8f4_normal.jpeg"/>
    <n v="816"/>
    <n v="1469"/>
    <n v="-18000"/>
    <s v="http://twitter.com/O3atORION/statuses/436527008093175808"/>
    <s v="{&quot;symbols&quot;:[],&quot;urls&quot;:[],&quot;hashtags&quot;:[{&quot;text&quot;:&quot;OERS14&quot;,&quot;indices&quot;:[48,55]}],&quot;user_mentions&quot;:[]}"/>
    <s v="Edu"/>
    <e v="#VALUE!"/>
    <s v="Educators need to get out of the st"/>
    <e v="#VALUE!"/>
    <x v="151"/>
  </r>
  <r>
    <n v="562"/>
    <s v="436188650414415872"/>
    <s v="brandy_doan"/>
    <x v="515"/>
    <s v="Wed Feb 19 17:20:52 +0000 2014"/>
    <d v="2014-02-19T17:20:52"/>
    <m/>
    <s v="en"/>
    <m/>
    <m/>
    <n v="2180447343"/>
    <m/>
    <s v="web"/>
    <s v="http://pbs.twimg.com/profile_images/378800000738874344/b3997fc9d21243d2987d25ddc75fe680_normal.png"/>
    <n v="221"/>
    <n v="385"/>
    <n v="-18000"/>
    <s v="http://twitter.com/brandy_doan/statuses/436188650414415872"/>
    <s v="{&quot;symbols&quot;:[],&quot;urls&quot;:[],&quot;hashtags&quot;:[{&quot;text&quot;:&quot;oers14&quot;,&quot;indices&quot;:[73,80]}],&quot;user_mentions&quot;:[]}"/>
    <s v="Emp"/>
    <e v="#VALUE!"/>
    <s v="Empowering and engaging teachers th"/>
    <e v="#VALUE!"/>
    <x v="151"/>
  </r>
  <r>
    <n v="1140"/>
    <s v="436522374783959040"/>
    <s v="AmaniElrofaie"/>
    <x v="516"/>
    <s v="Thu Feb 20 15:26:59 +0000 2014"/>
    <d v="2014-02-20T15:26:59"/>
    <m/>
    <s v="en"/>
    <m/>
    <m/>
    <n v="121959456"/>
    <m/>
    <s v="&lt;a href=&quot;https://mobile.twitter.com&quot; rel=&quot;nofollow&quot;&gt;Mobile Web (M5)&lt;/a&gt;"/>
    <s v="http://pbs.twimg.com/profile_images/378800000263129784/0761da68796b3351af43e2a94a41dc92_normal.jpeg"/>
    <n v="163"/>
    <n v="209"/>
    <n v="-18000"/>
    <s v="http://twitter.com/AmaniElrofaie/statuses/436522374783959040"/>
    <s v="{&quot;symbols&quot;:[],&quot;urls&quot;:[],&quot;hashtags&quot;:[{&quot;text&quot;:&quot;oers14&quot;,&quot;indices&quot;:[133,140]}],&quot;user_mentions&quot;:[]}"/>
    <s v="Ess"/>
    <e v="#VALUE!"/>
    <s v="Essence of Friere, Pedagogy ofthe O"/>
    <e v="#VALUE!"/>
    <x v="151"/>
  </r>
  <r>
    <n v="697"/>
    <s v="436249680033632256"/>
    <s v="ResearchChat"/>
    <x v="517"/>
    <s v="Wed Feb 19 21:23:23 +0000 2014"/>
    <d v="2014-02-19T21:23:23"/>
    <m/>
    <s v="en"/>
    <m/>
    <m/>
    <n v="30002337"/>
    <m/>
    <s v="&lt;a href=&quot;http://www.hootsuite.com&quot; rel=&quot;nofollow&quot;&gt;HootSuite&lt;/a&gt;"/>
    <s v="http://pbs.twimg.com/profile_images/146956830/Lighthouse_Lens2_normal.png"/>
    <n v="371"/>
    <n v="169"/>
    <n v="-18000"/>
    <s v="http://twitter.com/ResearchChat/statuses/436249680033632256"/>
    <s v="{&quot;symbols&quot;:[],&quot;urls&quot;:[],&quot;hashtags&quot;:[{&quot;text&quot;:&quot;OERS14&quot;,&quot;indices&quot;:[72,79]},{&quot;text&quot;:&quot;ResearchChat&quot;,&quot;indices&quot;:[80,93]}],&quot;user_mentions&quot;:[]}"/>
    <s v="Evi"/>
    <e v="#VALUE!"/>
    <s v="Evidence of Assessment For Learning"/>
    <e v="#VALUE!"/>
    <x v="151"/>
  </r>
  <r>
    <n v="1141"/>
    <s v="436522436884824065"/>
    <s v="lisacollimore"/>
    <x v="518"/>
    <s v="Thu Feb 20 15:27:13 +0000 2014"/>
    <d v="2014-02-20T15:27:13"/>
    <m/>
    <s v="en"/>
    <m/>
    <m/>
    <n v="903197892"/>
    <m/>
    <s v="&lt;a href=&quot;http://twitter.com/download/iphone&quot; rel=&quot;nofollow&quot;&gt;Twitter for iPhone&lt;/a&gt;"/>
    <s v="http://pbs.twimg.com/profile_images/378800000862958518/QRwroA5s_normal.jpeg"/>
    <n v="38"/>
    <n v="83"/>
    <n v="-18000"/>
    <s v="http://twitter.com/lisacollimore/statuses/436522436884824065"/>
    <s v="{&quot;symbols&quot;:[],&quot;urls&quot;:[],&quot;hashtags&quot;:[{&quot;text&quot;:&quot;OERS14&quot;,&quot;indices&quot;:[52,59]},{&quot;text&quot;:&quot;enligtened&quot;,&quot;indices&quot;:[60,71]}],&quot;user_mentions&quot;:[]}"/>
    <s v="Exc"/>
    <e v="#VALUE!"/>
    <s v="Excellent presentation Allan Luke a"/>
    <e v="#VALUE!"/>
    <x v="151"/>
  </r>
  <r>
    <n v="131"/>
    <s v="436129639795150850"/>
    <s v="adrossis"/>
    <x v="519"/>
    <s v="Wed Feb 19 13:26:23 +0000 2014"/>
    <d v="2014-02-19T13:26:23"/>
    <m/>
    <s v="en"/>
    <m/>
    <m/>
    <n v="17095178"/>
    <m/>
    <s v="&lt;a href=&quot;https://about.twitter.com/products/tweetdeck&quot; rel=&quot;nofollow&quot;&gt;TweetDeck&lt;/a&gt;"/>
    <s v="http://pbs.twimg.com/profile_images/378800000573670417/df2d17a095315a2723a8c440dc790591_normal.jpeg"/>
    <n v="290"/>
    <n v="259"/>
    <n v="-18000"/>
    <s v="http://twitter.com/adrossis/statuses/436129639795150850"/>
    <s v="{&quot;symbols&quot;:[],&quot;urls&quot;:[],&quot;hashtags&quot;:[{&quot;text&quot;:&quot;OERS14&quot;,&quot;indices&quot;:[17,24]}],&quot;user_mentions&quot;:[]}"/>
    <s v="Exc"/>
    <e v="#VALUE!"/>
    <s v="Excited to be at #OERS14  Good morn"/>
    <e v="#VALUE!"/>
    <x v="151"/>
  </r>
  <r>
    <n v="768"/>
    <s v="436282953254322176"/>
    <s v="professor_jess"/>
    <x v="520"/>
    <s v="Wed Feb 19 23:35:36 +0000 2014"/>
    <d v="2014-02-19T23:35:36"/>
    <m/>
    <s v="en"/>
    <m/>
    <m/>
    <n v="2174804130"/>
    <m/>
    <s v="&lt;a href=&quot;http://twitter.com/download/android&quot; rel=&quot;nofollow&quot;&gt;Twitter for Android&lt;/a&gt;"/>
    <s v="http://pbs.twimg.com/profile_images/378800000695299597/4ae9be0238c788517bac441693a1cf34_normal.jpeg"/>
    <n v="14"/>
    <n v="17"/>
    <m/>
    <s v="http://twitter.com/professor_jess/statuses/436282953254322176"/>
    <s v="{&quot;symbols&quot;:[],&quot;urls&quot;:[],&quot;hashtags&quot;:[{&quot;text&quot;:&quot;oers14&quot;,&quot;indices&quot;:[55,62]}],&quot;user_mentions&quot;:[{&quot;id&quot;:27388073,&quot;name&quot;:&quot;Don Tapscott&quot;,&quot;indices&quot;:[42,54],&quot;screen_name&quot;:&quot;dontapscott&quot;,&quot;id_str&quot;:&quot;27388073&quot;}]}"/>
    <s v="Exc"/>
    <e v="#VALUE!"/>
    <s v="Excited to hear from &quot;growing up di"/>
    <e v="#VALUE!"/>
    <x v="151"/>
  </r>
  <r>
    <n v="1278"/>
    <s v="436576571428986880"/>
    <s v="fdelk_nmc"/>
    <x v="521"/>
    <s v="Thu Feb 20 19:02:20 +0000 2014"/>
    <d v="2014-02-20T19:02:20"/>
    <m/>
    <s v="en"/>
    <m/>
    <m/>
    <n v="2151052644"/>
    <m/>
    <s v="&lt;a href=&quot;http://twitter.com/#!/download/ipad&quot; rel=&quot;nofollow&quot;&gt;Twitter for iPad&lt;/a&gt;"/>
    <s v="http://pbs.twimg.com/profile_images/378800000724150004/557d9fa1b4f1da3975a2c66a494f6a2c_normal.jpeg"/>
    <n v="20"/>
    <n v="40"/>
    <m/>
    <s v="http://twitter.com/fdelk_nmc/statuses/436576571428986880"/>
    <s v="{&quot;symbols&quot;:[],&quot;urls&quot;:[],&quot;hashtags&quot;:[{&quot;text&quot;:&quot;OERS14&quot;,&quot;indices&quot;:[127,134]}],&quot;user_mentions&quot;:[]}"/>
    <s v="Ext"/>
    <e v="#VALUE!"/>
    <s v="Extreme childhood adversity and ear"/>
    <e v="#VALUE!"/>
    <x v="151"/>
  </r>
  <r>
    <n v="828"/>
    <s v="436293091595542528"/>
    <s v="professor_jess"/>
    <x v="522"/>
    <s v="Thu Feb 20 00:15:53 +0000 2014"/>
    <d v="2014-02-20T00:15:53"/>
    <m/>
    <s v="en"/>
    <m/>
    <m/>
    <n v="2174804130"/>
    <m/>
    <s v="&lt;a href=&quot;http://twitter.com/download/android&quot; rel=&quot;nofollow&quot;&gt;Twitter for Android&lt;/a&gt;"/>
    <s v="http://pbs.twimg.com/profile_images/378800000695299597/4ae9be0238c788517bac441693a1cf34_normal.jpeg"/>
    <n v="16"/>
    <n v="17"/>
    <m/>
    <s v="http://twitter.com/professor_jess/statuses/436293091595542528"/>
    <s v="{&quot;symbols&quot;:[],&quot;urls&quot;:[],&quot;hashtags&quot;:[{&quot;text&quot;:&quot;oers14&quot;,&quot;indices&quot;:[64,71]}],&quot;user_mentions&quot;:[]}"/>
    <s v="Fac"/>
    <e v="#VALUE!"/>
    <s v="Facilitation, rather than teaching "/>
    <e v="#VALUE!"/>
    <x v="151"/>
  </r>
  <r>
    <n v="827"/>
    <s v="436293091595542528"/>
    <s v="professor_jess"/>
    <x v="522"/>
    <s v="Thu Feb 20 00:15:53 +0000 2014"/>
    <d v="2014-02-20T00:15:53"/>
    <m/>
    <s v="en"/>
    <m/>
    <m/>
    <n v="2174804130"/>
    <m/>
    <s v="&lt;a href=&quot;http://twitter.com/download/android&quot; rel=&quot;nofollow&quot;&gt;Twitter for Android&lt;/a&gt;"/>
    <s v="http://pbs.twimg.com/profile_images/378800000695299597/4ae9be0238c788517bac441693a1cf34_normal.jpeg"/>
    <n v="16"/>
    <n v="17"/>
    <m/>
    <s v="http://twitter.com/professor_jess/statuses/436293091595542528"/>
    <s v="{&quot;symbols&quot;:[],&quot;urls&quot;:[],&quot;hashtags&quot;:[{&quot;text&quot;:&quot;oers14&quot;,&quot;indices&quot;:[64,71]}],&quot;user_mentions&quot;:[]}"/>
    <s v="Fac"/>
    <e v="#VALUE!"/>
    <s v="Facilitation, rather than teaching "/>
    <e v="#VALUE!"/>
    <x v="151"/>
  </r>
  <r>
    <n v="721"/>
    <s v="436257593380462593"/>
    <s v="LStevens2511"/>
    <x v="523"/>
    <s v="Wed Feb 19 21:54:50 +0000 2014"/>
    <d v="2014-02-19T21:54:50"/>
    <s v="loc: 43.65498729,-79.38304899"/>
    <s v="en"/>
    <m/>
    <m/>
    <n v="2351930730"/>
    <m/>
    <s v="&lt;a href=&quot;http://twitter.com/download/iphone&quot; rel=&quot;nofollow&quot;&gt;Twitter for iPhone&lt;/a&gt;"/>
    <s v="http://pbs.twimg.com/profile_images/436179085136392193/E7TC0iow_normal.jpeg"/>
    <n v="5"/>
    <n v="42"/>
    <m/>
    <s v="http://twitter.com/LStevens2511/statuses/436257593380462593"/>
    <s v="{&quot;symbols&quot;:[],&quot;urls&quot;:[],&quot;hashtags&quot;:[{&quot;text&quot;:&quot;oers14&quot;,&quot;indices&quot;:[117,124]}],&quot;user_mentions&quot;:[]}"/>
    <s v="Fan"/>
    <e v="#VALUE!"/>
    <s v="Fantastic presentation from tdsb mo"/>
    <e v="#VALUE!"/>
    <x v="151"/>
  </r>
  <r>
    <n v="720"/>
    <s v="436257593380462593"/>
    <s v="LStevens2511"/>
    <x v="523"/>
    <s v="Wed Feb 19 21:54:50 +0000 2014"/>
    <d v="2014-02-19T21:54:50"/>
    <s v="loc: 43.65498729,-79.38304899"/>
    <s v="en"/>
    <m/>
    <m/>
    <n v="2351930730"/>
    <m/>
    <s v="&lt;a href=&quot;http://twitter.com/download/iphone&quot; rel=&quot;nofollow&quot;&gt;Twitter for iPhone&lt;/a&gt;"/>
    <s v="http://pbs.twimg.com/profile_images/436179085136392193/E7TC0iow_normal.jpeg"/>
    <n v="5"/>
    <n v="42"/>
    <m/>
    <s v="http://twitter.com/LStevens2511/statuses/436257593380462593"/>
    <s v="{&quot;symbols&quot;:[],&quot;urls&quot;:[],&quot;hashtags&quot;:[{&quot;text&quot;:&quot;oers14&quot;,&quot;indices&quot;:[117,124]}],&quot;user_mentions&quot;:[]}"/>
    <s v="Fan"/>
    <e v="#VALUE!"/>
    <s v="Fantastic presentation from tdsb mo"/>
    <e v="#VALUE!"/>
    <x v="151"/>
  </r>
  <r>
    <n v="1025"/>
    <s v="436508510726008832"/>
    <s v="RogerKClarke"/>
    <x v="524"/>
    <s v="Thu Feb 20 14:31:53 +0000 2014"/>
    <d v="2014-02-20T14:31:53"/>
    <m/>
    <s v="en"/>
    <m/>
    <m/>
    <n v="420403872"/>
    <m/>
    <s v="&lt;a href=&quot;http://www.twitter.com&quot; rel=&quot;nofollow&quot;&gt;Twitter for BlackBerry&lt;/a&gt;"/>
    <s v="http://pbs.twimg.com/profile_images/1655612135/roger_clarkeTWEET_normal.jpg"/>
    <n v="230"/>
    <n v="247"/>
    <n v="-18000"/>
    <s v="http://twitter.com/RogerKClarke/statuses/436508510726008832"/>
    <s v="{&quot;symbols&quot;:[],&quot;urls&quot;:[],&quot;hashtags&quot;:[{&quot;text&quot;:&quot;OERS14&quot;,&quot;indices&quot;:[130,137]}],&quot;user_mentions&quot;:[]}"/>
    <s v="Fas"/>
    <e v="#VALUE!"/>
    <s v="Fascinating presentation by Allan L"/>
    <e v="#VALUE!"/>
    <x v="151"/>
  </r>
  <r>
    <n v="700"/>
    <s v="436250105642225665"/>
    <s v="ResearchChat"/>
    <x v="525"/>
    <s v="Wed Feb 19 21:25:04 +0000 2014"/>
    <d v="2014-02-19T21:25:04"/>
    <m/>
    <s v="en"/>
    <m/>
    <m/>
    <n v="30002337"/>
    <m/>
    <s v="&lt;a href=&quot;http://www.hootsuite.com&quot; rel=&quot;nofollow&quot;&gt;HootSuite&lt;/a&gt;"/>
    <s v="http://pbs.twimg.com/profile_images/146956830/Lighthouse_Lens2_normal.png"/>
    <n v="371"/>
    <n v="169"/>
    <n v="-18000"/>
    <s v="http://twitter.com/ResearchChat/statuses/436250105642225665"/>
    <s v="{&quot;symbols&quot;:[],&quot;urls&quot;:[],&quot;hashtags&quot;:[{&quot;text&quot;:&quot;OERS14&quot;,&quot;indices&quot;:[110,117]},{&quot;text&quot;:&quot;ResearchChat&quot;,&quot;indices&quot;:[118,131]}],&quot;user_mentions&quot;:[]}"/>
    <s v="Fee"/>
    <e v="#VALUE!"/>
    <s v="Feedback for technical skills looks"/>
    <e v="#VALUE!"/>
    <x v="151"/>
  </r>
  <r>
    <n v="979"/>
    <s v="436497888911187968"/>
    <s v="BrendaCourey"/>
    <x v="526"/>
    <s v="Thu Feb 20 13:49:41 +0000 2014"/>
    <d v="2014-02-20T13:49:41"/>
    <m/>
    <s v="en"/>
    <m/>
    <m/>
    <n v="14996156"/>
    <m/>
    <s v="web"/>
    <s v="http://pbs.twimg.com/profile_images/1490028863/Brenda1_normal.jpg"/>
    <n v="206"/>
    <n v="99"/>
    <n v="-18000"/>
    <s v="http://twitter.com/BrendaCourey/statuses/436497888911187968"/>
    <s v="{&quot;symbols&quot;:[],&quot;urls&quot;:[],&quot;hashtags&quot;:[{&quot;text&quot;:&quot;oers14&quot;,&quot;indices&quot;:[69,76]}],&quot;user_mentions&quot;:[]}"/>
    <s v="Fin"/>
    <e v="#VALUE!"/>
    <s v="Finally made it to OERS..looking fo"/>
    <e v="#VALUE!"/>
    <x v="151"/>
  </r>
  <r>
    <n v="701"/>
    <s v="436250299628412928"/>
    <s v="abbaspeaks"/>
    <x v="527"/>
    <s v="Wed Feb 19 21:25:51 +0000 2014"/>
    <d v="2014-02-19T21:25:51"/>
    <m/>
    <s v="en"/>
    <m/>
    <m/>
    <n v="203543496"/>
    <m/>
    <s v="&lt;a href=&quot;http://twitter.com/download/android&quot; rel=&quot;nofollow&quot;&gt;Twitter for Android&lt;/a&gt;"/>
    <s v="http://pbs.twimg.com/profile_images/420650358310838272/SYeVCvzi_normal.jpeg"/>
    <n v="391"/>
    <n v="535"/>
    <n v="-28800"/>
    <s v="http://twitter.com/abbaspeaks/statuses/436250299628412928"/>
    <s v="{&quot;symbols&quot;:[],&quot;urls&quot;:[],&quot;hashtags&quot;:[{&quot;text&quot;:&quot;OERS14&quot;,&quot;indices&quot;:[62,69]}],&quot;user_mentions&quot;:[]}"/>
    <s v="Fin"/>
    <e v="#VALUE!"/>
    <s v="Finally....some quantitative data o"/>
    <e v="#VALUE!"/>
    <x v="151"/>
  </r>
  <r>
    <n v="559"/>
    <s v="436188340295970816"/>
    <s v="OhMissAcosta"/>
    <x v="528"/>
    <s v="Wed Feb 19 17:19:38 +0000 2014"/>
    <d v="2014-02-19T17:19:38"/>
    <m/>
    <s v="en"/>
    <m/>
    <m/>
    <n v="317175652"/>
    <m/>
    <s v="web"/>
    <s v="http://pbs.twimg.com/profile_images/2288215422/hpsgpfs8m7eeqnaprzjq_normal.jpeg"/>
    <n v="126"/>
    <n v="251"/>
    <n v="-18000"/>
    <s v="http://twitter.com/OhMissAcosta/statuses/436188340295970816"/>
    <s v="{&quot;symbols&quot;:[],&quot;urls&quot;:[],&quot;hashtags&quot;:[{&quot;text&quot;:&quot;OERS14&quot;,&quot;indices&quot;:[132,139]}],&quot;user_mentions&quot;:[]}"/>
    <s v="Fli"/>
    <e v="#VALUE!"/>
    <s v="Flip the question: What are the mes"/>
    <e v="#VALUE!"/>
    <x v="151"/>
  </r>
  <r>
    <n v="154"/>
    <s v="436133156614197248"/>
    <s v="Lngconnections"/>
    <x v="529"/>
    <s v="Wed Feb 19 13:40:22 +0000 2014"/>
    <d v="2014-02-19T13:40:22"/>
    <m/>
    <s v="en"/>
    <m/>
    <m/>
    <n v="77001409"/>
    <m/>
    <s v="&lt;a href=&quot;https://about.twitter.com/products/tweetdeck&quot; rel=&quot;nofollow&quot;&gt;TweetDeck&lt;/a&gt;"/>
    <s v="http://pbs.twimg.com/profile_images/378800000534972969/bd9bc7faf2e8e3668cf21201c47d49f9_normal.jpeg"/>
    <n v="208"/>
    <n v="172"/>
    <n v="-18000"/>
    <s v="http://twitter.com/Lngconnections/statuses/436133156614197248"/>
    <s v="{&quot;symbols&quot;:[],&quot;urls&quot;:[],&quot;hashtags&quot;:[{&quot;text&quot;:&quot;OERS14&quot;,&quot;indices&quot;:[69,76]}],&quot;user_mentions&quot;:[]}"/>
    <s v="Foc"/>
    <e v="#VALUE!"/>
    <s v="Focus on improving math instruction"/>
    <e v="#VALUE!"/>
    <x v="151"/>
  </r>
  <r>
    <n v="153"/>
    <s v="436133155607552001"/>
    <s v="adrossis"/>
    <x v="529"/>
    <s v="Wed Feb 19 13:40:21 +0000 2014"/>
    <d v="2014-02-19T13:40:21"/>
    <m/>
    <s v="en"/>
    <m/>
    <m/>
    <n v="17095178"/>
    <m/>
    <s v="&lt;a href=&quot;https://about.twitter.com/products/tweetdeck&quot; rel=&quot;nofollow&quot;&gt;TweetDeck&lt;/a&gt;"/>
    <s v="http://pbs.twimg.com/profile_images/378800000573670417/df2d17a095315a2723a8c440dc790591_normal.jpeg"/>
    <n v="291"/>
    <n v="262"/>
    <n v="-18000"/>
    <s v="http://twitter.com/adrossis/statuses/436133155607552001"/>
    <s v="{&quot;symbols&quot;:[],&quot;urls&quot;:[],&quot;hashtags&quot;:[{&quot;text&quot;:&quot;OERS14&quot;,&quot;indices&quot;:[69,76]}],&quot;user_mentions&quot;:[]}"/>
    <s v="Foc"/>
    <e v="#VALUE!"/>
    <s v="Focus on improving math instruction"/>
    <e v="#VALUE!"/>
    <x v="151"/>
  </r>
  <r>
    <n v="1006"/>
    <s v="436504759151775744"/>
    <s v="AnneSWST"/>
    <x v="530"/>
    <s v="Thu Feb 20 14:16:59 +0000 2014"/>
    <d v="2014-02-20T14:16:59"/>
    <m/>
    <s v="en"/>
    <m/>
    <m/>
    <n v="921422911"/>
    <m/>
    <s v="&lt;a href=&quot;http://twitter.com/#!/download/ipad&quot; rel=&quot;nofollow&quot;&gt;Twitter for iPad&lt;/a&gt;"/>
    <s v="http://pbs.twimg.com/profile_images/3636615278/5d297897b69aea8a2d3705f41cd9c20a_normal.jpeg"/>
    <n v="38"/>
    <n v="57"/>
    <n v="-18000"/>
    <s v="http://twitter.com/AnneSWST/statuses/436504759151775744"/>
    <s v="{&quot;symbols&quot;:[],&quot;urls&quot;:[],&quot;hashtags&quot;:[{&quot;text&quot;:&quot;oers14&quot;,&quot;indices&quot;:[47,54]}],&quot;user_mentions&quot;:[]}"/>
    <s v="Foc"/>
    <e v="#VALUE!"/>
    <s v="Focus on the pedagogy, not scores.."/>
    <e v="#VALUE!"/>
    <x v="151"/>
  </r>
  <r>
    <n v="476"/>
    <s v="436172844813148160"/>
    <s v="bachtrac"/>
    <x v="531"/>
    <s v="Wed Feb 19 16:18:04 +0000 2014"/>
    <d v="2014-02-19T16:18:04"/>
    <m/>
    <s v="en"/>
    <m/>
    <m/>
    <n v="109298879"/>
    <m/>
    <s v="web"/>
    <s v="http://pbs.twimg.com/profile_images/378800000829246460/3fb795ad6f4d4bde512ae52707df0b3a_normal.jpeg"/>
    <n v="804"/>
    <n v="439"/>
    <n v="-21600"/>
    <s v="http://twitter.com/bachtrac/statuses/436172844813148160"/>
    <s v="{&quot;symbols&quot;:[],&quot;urls&quot;:[],&quot;hashtags&quot;:[{&quot;text&quot;:&quot;inspiringed&quot;,&quot;indices&quot;:[61,73]},{&quot;text&quot;:&quot;oers14&quot;,&quot;indices&quot;:[74,81]},{&quot;text&quot;:&quot;Sochi2014&quot;,&quot;indices&quot;:[121,131]}],&quot;user_mentions&quot;:[]}"/>
    <s v="Fol"/>
    <e v="#VALUE!"/>
    <s v="Following the feeds on some great e"/>
    <e v="#VALUE!"/>
    <x v="151"/>
  </r>
  <r>
    <n v="1178"/>
    <s v="436538135359397888"/>
    <s v="brandy_doan"/>
    <x v="532"/>
    <s v="Thu Feb 20 16:29:36 +0000 2014"/>
    <d v="2014-02-20T16:29:36"/>
    <m/>
    <s v="en"/>
    <m/>
    <m/>
    <n v="2180447343"/>
    <m/>
    <s v="web"/>
    <s v="http://pbs.twimg.com/profile_images/378800000738874344/b3997fc9d21243d2987d25ddc75fe680_normal.png"/>
    <n v="227"/>
    <n v="393"/>
    <n v="-18000"/>
    <s v="http://twitter.com/brandy_doan/statuses/436538135359397888"/>
    <s v="{&quot;symbols&quot;:[],&quot;urls&quot;:[],&quot;hashtags&quot;:[{&quot;text&quot;:&quot;oers14&quot;,&quot;indices&quot;:[128,135]}],&quot;user_mentions&quot;:[]}"/>
    <s v="Fra"/>
    <e v="#VALUE!"/>
    <s v="Framing math questions from perspec"/>
    <e v="#VALUE!"/>
    <x v="151"/>
  </r>
  <r>
    <n v="75"/>
    <s v="435954209792724993"/>
    <s v="CarolCampbell4"/>
    <x v="533"/>
    <s v="Wed Feb 19 01:49:17 +0000 2014"/>
    <d v="2014-02-19T01:49:17"/>
    <m/>
    <s v="en"/>
    <m/>
    <m/>
    <n v="300645437"/>
    <m/>
    <s v="&lt;a href=&quot;http://twitter.com/#!/download/ipad&quot; rel=&quot;nofollow&quot;&gt;Twitter for iPad&lt;/a&gt;"/>
    <s v="http://pbs.twimg.com/profile_images/3691905443/d17541206d2df83dd49f40e17076abbc_normal.jpeg"/>
    <n v="737"/>
    <n v="316"/>
    <n v="-18000"/>
    <s v="http://twitter.com/CarolCampbell4/statuses/435954209792724993"/>
    <s v="{&quot;symbols&quot;:[],&quot;urls&quot;:[],&quot;hashtags&quot;:[{&quot;text&quot;:&quot;oers14&quot;,&quot;indices&quot;:[84,91]}],&quot;user_mentions&quot;:[]}"/>
    <s v="Fut"/>
    <e v="#VALUE!"/>
    <s v="Future PISA tests to include collab"/>
    <e v="#VALUE!"/>
    <x v="151"/>
  </r>
  <r>
    <n v="686"/>
    <s v="436246783534960640"/>
    <s v="abbaspeaks"/>
    <x v="534"/>
    <s v="Wed Feb 19 21:11:52 +0000 2014"/>
    <d v="2014-02-19T21:11:52"/>
    <m/>
    <s v="en"/>
    <m/>
    <m/>
    <n v="203543496"/>
    <m/>
    <s v="&lt;a href=&quot;http://twitter.com/download/android&quot; rel=&quot;nofollow&quot;&gt;Twitter for Android&lt;/a&gt;"/>
    <s v="http://pbs.twimg.com/profile_images/420650358310838272/SYeVCvzi_normal.jpeg"/>
    <n v="391"/>
    <n v="535"/>
    <n v="-28800"/>
    <s v="http://twitter.com/abbaspeaks/statuses/436246783534960640"/>
    <s v="{&quot;symbols&quot;:[],&quot;urls&quot;:[],&quot;hashtags&quot;:[{&quot;text&quot;:&quot;oers14&quot;,&quot;indices&quot;:[52,59]}],&quot;user_mentions&quot;:[]}"/>
    <s v="Gap"/>
    <e v="#VALUE!"/>
    <s v="Gap analysis...interesting self ass"/>
    <e v="#VALUE!"/>
    <x v="151"/>
  </r>
  <r>
    <n v="311"/>
    <s v="436148064072761344"/>
    <s v="ResearchChat"/>
    <x v="535"/>
    <s v="Wed Feb 19 14:39:36 +0000 2014"/>
    <d v="2014-02-19T14:39:36"/>
    <m/>
    <s v="en"/>
    <m/>
    <m/>
    <n v="30002337"/>
    <m/>
    <s v="&lt;a href=&quot;http://www.hootsuite.com&quot; rel=&quot;nofollow&quot;&gt;HootSuite&lt;/a&gt;"/>
    <s v="http://pbs.twimg.com/profile_images/146956830/Lighthouse_Lens2_normal.png"/>
    <n v="366"/>
    <n v="169"/>
    <n v="-18000"/>
    <s v="http://twitter.com/ResearchChat/statuses/436148064072761344"/>
    <s v="{&quot;symbols&quot;:[],&quot;urls&quot;:[],&quot;hashtags&quot;:[{&quot;text&quot;:&quot;OERS14&quot;,&quot;indices&quot;:[116,123]}],&quot;user_mentions&quot;:[]}"/>
    <s v="Gen"/>
    <e v="#VALUE!"/>
    <s v="Gender gap (girls lower mathematics"/>
    <e v="#VALUE!"/>
    <x v="151"/>
  </r>
  <r>
    <n v="668"/>
    <s v="436242630872031232"/>
    <s v="abbaspeaks"/>
    <x v="536"/>
    <s v="Wed Feb 19 20:55:22 +0000 2014"/>
    <d v="2014-02-19T20:55:22"/>
    <m/>
    <s v="en"/>
    <m/>
    <m/>
    <n v="203543496"/>
    <m/>
    <s v="&lt;a href=&quot;http://twitter.com/download/android&quot; rel=&quot;nofollow&quot;&gt;Twitter for Android&lt;/a&gt;"/>
    <s v="http://pbs.twimg.com/profile_images/420650358310838272/SYeVCvzi_normal.jpeg"/>
    <n v="391"/>
    <n v="535"/>
    <n v="-28800"/>
    <s v="http://twitter.com/abbaspeaks/statuses/436242630872031232"/>
    <s v="{&quot;symbols&quot;:[],&quot;urls&quot;:[],&quot;hashtags&quot;:[{&quot;text&quot;:&quot;OERS14&quot;,&quot;indices&quot;:[84,91]}],&quot;user_mentions&quot;:[]}"/>
    <s v="Get"/>
    <e v="#VALUE!"/>
    <s v="Getting information from the intern"/>
    <e v="#VALUE!"/>
    <x v="151"/>
  </r>
  <r>
    <n v="1179"/>
    <s v="436538764127924224"/>
    <s v="BrendaCourey"/>
    <x v="537"/>
    <s v="Thu Feb 20 16:32:06 +0000 2014"/>
    <d v="2014-02-20T16:32:06"/>
    <m/>
    <s v="en"/>
    <m/>
    <m/>
    <n v="14996156"/>
    <m/>
    <s v="&lt;a href=&quot;https://about.twitter.com/products/tweetdeck&quot; rel=&quot;nofollow&quot;&gt;TweetDeck&lt;/a&gt;"/>
    <s v="http://pbs.twimg.com/profile_images/1490028863/Brenda1_normal.jpg"/>
    <n v="208"/>
    <n v="104"/>
    <n v="-18000"/>
    <s v="http://twitter.com/BrendaCourey/statuses/436538764127924224"/>
    <s v="{&quot;symbols&quot;:[],&quot;urls&quot;:[],&quot;hashtags&quot;:[{&quot;text&quot;:&quot;oers14&quot;,&quot;indices&quot;:[109,116]}],&quot;user_mentions&quot;:[]}"/>
    <s v="Get"/>
    <e v="#VALUE!"/>
    <s v="Getting teachers to see that criter"/>
    <e v="#VALUE!"/>
    <x v="151"/>
  </r>
  <r>
    <n v="316"/>
    <s v="436148343799291905"/>
    <s v="ResearchChat"/>
    <x v="538"/>
    <s v="Wed Feb 19 14:40:43 +0000 2014"/>
    <d v="2014-02-19T14:40:43"/>
    <m/>
    <s v="en"/>
    <m/>
    <m/>
    <n v="30002337"/>
    <m/>
    <s v="&lt;a href=&quot;http://www.hootsuite.com&quot; rel=&quot;nofollow&quot;&gt;HootSuite&lt;/a&gt;"/>
    <s v="http://pbs.twimg.com/profile_images/146956830/Lighthouse_Lens2_normal.png"/>
    <n v="366"/>
    <n v="169"/>
    <n v="-18000"/>
    <s v="http://twitter.com/ResearchChat/statuses/436148343799291905"/>
    <s v="{&quot;symbols&quot;:[],&quot;urls&quot;:[],&quot;hashtags&quot;:[{&quot;text&quot;:&quot;OERS14&quot;,&quot;indices&quot;:[101,108]}],&quot;user_mentions&quot;:[]}"/>
    <s v="Gir"/>
    <e v="#VALUE!"/>
    <s v="Girls are particularly at risk of n"/>
    <e v="#VALUE!"/>
    <x v="151"/>
  </r>
  <r>
    <n v="31"/>
    <s v="435868724290023424"/>
    <s v="candymcewan"/>
    <x v="539"/>
    <s v="Tue Feb 18 20:09:36 +0000 2014"/>
    <d v="2014-02-18T20:09:36"/>
    <m/>
    <s v="en"/>
    <m/>
    <m/>
    <n v="84337876"/>
    <m/>
    <s v="&lt;a href=&quot;http://twitter.com/#!/download/ipad&quot; rel=&quot;nofollow&quot;&gt;Twitter for iPad&lt;/a&gt;"/>
    <s v="http://pbs.twimg.com/profile_images/418561737411928064/bUejaXa5_normal.jpeg"/>
    <n v="182"/>
    <n v="327"/>
    <n v="-18000"/>
    <s v="http://twitter.com/candymcewan/statuses/435868724290023424"/>
    <s v="{&quot;symbols&quot;:[],&quot;urls&quot;:[],&quot;hashtags&quot;:[{&quot;text&quot;:&quot;OERS14&quot;,&quot;indices&quot;:[31,38]},{&quot;text&quot;:&quot;amdsb&quot;,&quot;indices&quot;:[64,70]},{&quot;text&quot;:&quot;dcvi&quot;,&quot;indices&quot;:[99,104]}],&quot;user_mentions&quot;:[]}"/>
    <s v="Gla"/>
    <e v="#VALUE!"/>
    <s v="Glad to have made it to TO for #OER"/>
    <e v="#VALUE!"/>
    <x v="151"/>
  </r>
  <r>
    <n v="76"/>
    <s v="435954246937092096"/>
    <s v="giannahelling"/>
    <x v="540"/>
    <s v="Wed Feb 19 01:49:26 +0000 2014"/>
    <d v="2014-02-19T01:49:26"/>
    <m/>
    <s v="en"/>
    <m/>
    <m/>
    <n v="466897873"/>
    <m/>
    <s v="&lt;a href=&quot;http://blackberry.com/twitter&quot; rel=&quot;nofollow&quot;&gt;Twitter for BlackBerry®&lt;/a&gt;"/>
    <s v="http://pbs.twimg.com/profile_images/378800000758246288/011cbb98d5f24fca0c24dd77cdf31fdd_normal.jpeg"/>
    <n v="56"/>
    <n v="123"/>
    <n v="-21600"/>
    <s v="http://twitter.com/giannahelling/statuses/435954246937092096"/>
    <s v="{&quot;symbols&quot;:[],&quot;urls&quot;:[],&quot;hashtags&quot;:[{&quot;text&quot;:&quot;OERS14&quot;,&quot;indices&quot;:[74,81]}],&quot;user_mentions&quot;:[{&quot;id&quot;:106539218,&quot;name&quot;:&quot;Annie Kidder&quot;,&quot;indices&quot;:[101,113],&quot;screen_name&quot;:&quot;Anniekidder&quot;,&quot;id_str&quot;:&quot;106539218&quot;}]}"/>
    <s v="Glo"/>
    <e v="#VALUE!"/>
    <s v="Global Citizenship, Collaboration, "/>
    <e v="#VALUE!"/>
    <x v="151"/>
  </r>
  <r>
    <n v="1300"/>
    <s v="436591117879242752"/>
    <s v="CheyRatnam"/>
    <x v="541"/>
    <s v="Thu Feb 20 20:00:08 +0000 2014"/>
    <d v="2014-02-20T20:00:08"/>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91117879242752"/>
    <s v="{&quot;symbols&quot;:[],&quot;urls&quot;:[],&quot;hashtags&quot;:[{&quot;text&quot;:&quot;Sochi&quot;,&quot;indices&quot;:[32,38]},{&quot;text&quot;:&quot;Hockey&quot;,&quot;indices&quot;:[39,46]},{&quot;text&quot;:&quot;Overtime&quot;,&quot;indices&quot;:[47,56]},{&quot;text&quot;:&quot;GoldMedalGame&quot;,&quot;indices&quot;:[57,71]},{&quot;text&quot;:&quot;GoCanadaGo&quot;,&quot;indices&quot;:[72,83]},{&quot;text&quot;:&quot;GreatGame&quot;,&quot;indices&quot;:[84,94]},{&quot;text&quot;:&quot;OERS14&quot;,&quot;indices&quot;:[95,102]}],&quot;user_mentions&quot;:[]}"/>
    <s v="Gol"/>
    <e v="#VALUE!"/>
    <s v="Gold medal for our hockey team! #So"/>
    <e v="#VALUE!"/>
    <x v="151"/>
  </r>
  <r>
    <n v="111"/>
    <s v="436093302236909568"/>
    <s v="O3atORION"/>
    <x v="542"/>
    <s v="Wed Feb 19 11:02:00 +0000 2014"/>
    <d v="2014-02-19T11:02:00"/>
    <m/>
    <s v="en"/>
    <m/>
    <m/>
    <n v="40576448"/>
    <m/>
    <s v="&lt;a href=&quot;http://twitter.com/download/android&quot; rel=&quot;nofollow&quot;&gt;Twitter for Android&lt;/a&gt;"/>
    <s v="http://pbs.twimg.com/profile_images/2631441533/dd0ebcbc33a90ccdddc419f43d06c8f4_normal.jpeg"/>
    <n v="804"/>
    <n v="1454"/>
    <n v="-18000"/>
    <s v="http://twitter.com/O3atORION/statuses/436093302236909568"/>
    <s v="{&quot;symbols&quot;:[],&quot;urls&quot;:[],&quot;hashtags&quot;:[{&quot;text&quot;:&quot;OERS14&quot;,&quot;indices&quot;:[37,44]}],&quot;user_mentions&quot;:[]}"/>
    <s v="Goo"/>
    <e v="#VALUE!"/>
    <s v="Good morning everyone. We are off t"/>
    <e v="#VALUE!"/>
    <x v="151"/>
  </r>
  <r>
    <n v="140"/>
    <s v="436131387154763776"/>
    <s v="jipraios"/>
    <x v="543"/>
    <s v="Wed Feb 19 13:33:20 +0000 2014"/>
    <d v="2014-02-19T13:33:20"/>
    <s v="loc: 43.6549843,-79.38296996"/>
    <s v="en"/>
    <m/>
    <m/>
    <n v="264675398"/>
    <m/>
    <s v="&lt;a href=&quot;http://twitter.com/download/iphone&quot; rel=&quot;nofollow&quot;&gt;Twitter for iPhone&lt;/a&gt;"/>
    <s v="http://pbs.twimg.com/profile_images/2680547142/dc0e6ea80d5627a813eddf2980457a7d_normal.jpeg"/>
    <n v="125"/>
    <n v="84"/>
    <n v="-14400"/>
    <s v="http://twitter.com/jipraios/statuses/436131387154763776"/>
    <s v="{&quot;symbols&quot;:[],&quot;urls&quot;:[],&quot;hashtags&quot;:[{&quot;text&quot;:&quot;OERS14&quot;,&quot;indices&quot;:[20,27]}],&quot;user_mentions&quot;:[]}"/>
    <s v="Goo"/>
    <e v="#VALUE!"/>
    <s v="Good morning, all!  #OERS14"/>
    <e v="#VALUE!"/>
    <x v="151"/>
  </r>
  <r>
    <n v="966"/>
    <s v="436469270709428224"/>
    <s v="O3atORION"/>
    <x v="544"/>
    <s v="Thu Feb 20 11:55:58 +0000 2014"/>
    <d v="2014-02-20T11:55:58"/>
    <m/>
    <s v="en"/>
    <m/>
    <m/>
    <n v="40576448"/>
    <m/>
    <s v="&lt;a href=&quot;http://twitter.com/download/android&quot; rel=&quot;nofollow&quot;&gt;Twitter for Android&lt;/a&gt;"/>
    <s v="http://pbs.twimg.com/profile_images/2631441533/dd0ebcbc33a90ccdddc419f43d06c8f4_normal.jpeg"/>
    <n v="815"/>
    <n v="1468"/>
    <n v="-18000"/>
    <s v="http://twitter.com/O3atORION/statuses/436469270709428224"/>
    <s v="{&quot;symbols&quot;:[],&quot;urls&quot;:[],&quot;hashtags&quot;:[{&quot;text&quot;:&quot;OERS14&quot;,&quot;indices&quot;:[35,42]}],&quot;user_mentions&quot;:[{&quot;id&quot;:915867271,&quot;name&quot;:&quot;Vijay Doss&quot;,&quot;indices&quot;:[86,93],&quot;screen_name&quot;:&quot;dossvk&quot;,&quot;id_str&quot;:&quot;915867271&quot;}]}"/>
    <s v="Goo"/>
    <e v="#VALUE!"/>
    <s v="Good Morning..we are off to Day at "/>
    <e v="#VALUE!"/>
    <x v="151"/>
  </r>
  <r>
    <n v="1242"/>
    <s v="436564990662033408"/>
    <s v="CarolCampbell4"/>
    <x v="545"/>
    <s v="Thu Feb 20 18:16:19 +0000 2014"/>
    <d v="2014-02-20T18:16:19"/>
    <m/>
    <s v="en"/>
    <n v="490451340"/>
    <s v="CheyRatnam"/>
    <n v="300645437"/>
    <s v="436564160596705280"/>
    <s v="&lt;a href=&quot;http://twitter.com/#!/download/ipad&quot; rel=&quot;nofollow&quot;&gt;Twitter for iPad&lt;/a&gt;"/>
    <s v="http://pbs.twimg.com/profile_images/3691905443/d17541206d2df83dd49f40e17076abbc_normal.jpeg"/>
    <n v="753"/>
    <n v="318"/>
    <n v="-18000"/>
    <s v="http://twitter.com/CarolCampbell4/statuses/436564990662033408"/>
    <s v="{&quot;symbols&quot;:[],&quot;urls&quot;:[],&quot;hashtags&quot;:[{&quot;text&quot;:&quot;AtRisk&quot;,&quot;indices&quot;:[46,53]},{&quot;text&quot;:&quot;youth&quot;,&quot;indices&quot;:[54,60]},{&quot;text&quot;:&quot;Potential&quot;,&quot;indices&quot;:[75,85]},{&quot;text&quot;:&quot;OERS14&quot;,&quot;indices&quot;:[137,144]}],&quot;user_mentions&quot;:[{&quot;id&quot;:490451340,&quot;name&quot;:&quot;Cheyanne Ratnam &quot;,&quot;indices&quot;:[14,25],&quot;screen_name&quot;:&quot;CheyRatnam&quot;,&quot;id_str&quot;:&quot;490451340&quot;}]}"/>
    <s v="Goo"/>
    <e v="#VALUE!"/>
    <s v="Good point RT @CheyRatnam: I don't "/>
    <e v="#VALUE!"/>
    <x v="151"/>
  </r>
  <r>
    <n v="679"/>
    <s v="436245534991327232"/>
    <s v="O3atORION"/>
    <x v="546"/>
    <s v="Wed Feb 19 21:06:55 +0000 2014"/>
    <d v="2014-02-19T21:06:55"/>
    <m/>
    <s v="en"/>
    <m/>
    <m/>
    <n v="40576448"/>
    <m/>
    <s v="&lt;a href=&quot;http://twitter.com/download/android&quot; rel=&quot;nofollow&quot;&gt;Twitter for Android&lt;/a&gt;"/>
    <s v="http://pbs.twimg.com/profile_images/2631441533/dd0ebcbc33a90ccdddc419f43d06c8f4_normal.jpeg"/>
    <n v="809"/>
    <n v="1459"/>
    <n v="-18000"/>
    <s v="http://twitter.com/O3atORION/statuses/436245534991327232"/>
    <s v="{&quot;symbols&quot;:[],&quot;urls&quot;:[],&quot;hashtags&quot;:[{&quot;text&quot;:&quot;OERS14&quot;,&quot;indices&quot;:[82,89]}],&quot;user_mentions&quot;:[]}"/>
    <s v="Goo"/>
    <e v="#VALUE!"/>
    <s v="Good to hear that our local teachin"/>
    <e v="#VALUE!"/>
    <x v="151"/>
  </r>
  <r>
    <n v="1248"/>
    <s v="436566026818686976"/>
    <s v="CarolCampbell4"/>
    <x v="547"/>
    <s v="Thu Feb 20 18:20:26 +0000 2014"/>
    <d v="2014-02-20T18:20:26"/>
    <m/>
    <s v="en"/>
    <m/>
    <m/>
    <n v="300645437"/>
    <m/>
    <s v="&lt;a href=&quot;http://twitter.com/#!/download/ipad&quot; rel=&quot;nofollow&quot;&gt;Twitter for iPad&lt;/a&gt;"/>
    <s v="http://pbs.twimg.com/profile_images/3691905443/d17541206d2df83dd49f40e17076abbc_normal.jpeg"/>
    <n v="753"/>
    <n v="318"/>
    <n v="-18000"/>
    <s v="http://twitter.com/CarolCampbell4/statuses/436566026818686976"/>
    <s v="{&quot;symbols&quot;:[],&quot;urls&quot;:[],&quot;hashtags&quot;:[{&quot;text&quot;:&quot;oers14&quot;,&quot;indices&quot;:[13,20]}],&quot;user_mentions&quot;:[{&quot;id&quot;:1020257364,&quot;name&quot;:&quot;KNAER-RECRAE&quot;,&quot;indices&quot;:[125,138],&quot;screen_name&quot;:&quot;KNAER_RECRAE&quot;,&quot;id_str&quot;:&quot;1020257364&quot;}]}"/>
    <s v="Gra"/>
    <e v="#VALUE!"/>
    <s v="Graham Clyne #oers14 &quot;We actually a"/>
    <e v="#VALUE!"/>
    <x v="151"/>
  </r>
  <r>
    <n v="1254"/>
    <s v="436567501128749059"/>
    <s v="CarolCampbell4"/>
    <x v="548"/>
    <s v="Thu Feb 20 18:26:17 +0000 2014"/>
    <d v="2014-02-20T18:26:17"/>
    <m/>
    <s v="en"/>
    <m/>
    <m/>
    <n v="300645437"/>
    <m/>
    <s v="&lt;a href=&quot;http://twitter.com/#!/download/ipad&quot; rel=&quot;nofollow&quot;&gt;Twitter for iPad&lt;/a&gt;"/>
    <s v="http://pbs.twimg.com/profile_images/3691905443/d17541206d2df83dd49f40e17076abbc_normal.jpeg"/>
    <n v="753"/>
    <n v="318"/>
    <n v="-18000"/>
    <s v="http://twitter.com/CarolCampbell4/statuses/436567501128749059"/>
    <s v="{&quot;symbols&quot;:[],&quot;urls&quot;:[],&quot;hashtags&quot;:[{&quot;text&quot;:&quot;OERS14&quot;,&quot;indices&quot;:[66,73]}],&quot;user_mentions&quot;:[{&quot;id&quot;:1020257364,&quot;name&quot;:&quot;KNAER-RECRAE&quot;,&quot;indices&quot;:[80,93],&quot;screen_name&quot;:&quot;KNAER_RECRAE&quot;,&quot;id_str&quot;:&quot;1020257364&quot;},{&quot;id&quot;:120129298,&quot;name&quot;:&quot;OISE News&quot;,&quot;indices&quot;:[94,103],&quot;screen_name&quot;:&quot;OISENews&quot;,&quot;id_str&quot;:&quot;120129298&quot;}]}"/>
    <s v="Gra"/>
    <e v="#VALUE!"/>
    <s v="Graham Clyne: &quot;Some things we know "/>
    <e v="#VALUE!"/>
    <x v="151"/>
  </r>
  <r>
    <n v="815"/>
    <s v="436290323417812992"/>
    <s v="KNAER_RECRAE"/>
    <x v="549"/>
    <s v="Thu Feb 20 00:04:53 +0000 2014"/>
    <d v="2014-02-20T00:04:53"/>
    <m/>
    <s v="en"/>
    <m/>
    <m/>
    <n v="1020257364"/>
    <m/>
    <s v="&lt;a href=&quot;http://twitter.com/download/android&quot; rel=&quot;nofollow&quot;&gt;Twitter for Android&lt;/a&gt;"/>
    <s v="http://pbs.twimg.com/profile_images/2991816416/bfc82e11ecb1ae7933cf18dab2e03eb9_normal.png"/>
    <n v="212"/>
    <n v="280"/>
    <n v="-18000"/>
    <s v="http://twitter.com/KNAER_RECRAE/statuses/436290323417812992"/>
    <s v="{&quot;symbols&quot;:[],&quot;urls&quot;:[],&quot;hashtags&quot;:[{&quot;text&quot;:&quot;oers14&quot;,&quot;indices&quot;:[130,137]}],&quot;user_mentions&quot;:[{&quot;id&quot;:129585627,&quot;name&quot;:&quot;Shasta Carr-Harris&quot;,&quot;indices&quot;:[63,72],&quot;screen_name&quot;:&quot;ShastaCH&quot;,&quot;id_str&quot;:&quot;129585627&quot;},{&quot;id&quot;:636460073,&quot;name&quot;:&quot;Katina Pollock&quot;,&quot;indices&quot;:[73,89],&quot;screen_name&quot;:&quot;DrKatinaPollock&quot;,&quot;id_str&quot;:&quot;636460073&quot;},{&quot;id&quot;:300645437,&quot;name&quot;:&quot;Carol Campbell&quot;,&quot;indices&quot;:[90,105],&quot;screen_name&quot;:&quot;CarolCampbell4&quot;,&quot;id_str&quot;:&quot;300645437&quot;},{&quot;id&quot;:120129298,&quot;name&quot;:&quot;OISE News&quot;,&quot;indices&quot;:[106,115],&quot;screen_name&quot;:&quot;OISENews&quot;,&quot;id_str&quot;:&quot;120129298&quot;},{&quot;id&quot;:68163264,&quot;name&quot;:&quot;Western - Fac of Ed&quot;,&quot;indices&quot;:[116,128],&quot;screen_name&quot;:&quot;westernuEdu&quot;,&quot;id_str&quot;:&quot;68163264&quot;}]}"/>
    <s v="Gre"/>
    <e v="#VALUE!"/>
    <s v="Great discussions at our workshop t"/>
    <e v="#VALUE!"/>
    <x v="151"/>
  </r>
  <r>
    <n v="106"/>
    <s v="435979138554679296"/>
    <s v="CarolCampbell4"/>
    <x v="550"/>
    <s v="Wed Feb 19 03:28:21 +0000 2014"/>
    <d v="2014-02-19T03:28:21"/>
    <m/>
    <s v="en"/>
    <m/>
    <m/>
    <n v="300645437"/>
    <m/>
    <s v="&lt;a href=&quot;http://twitter.com/#!/download/ipad&quot; rel=&quot;nofollow&quot;&gt;Twitter for iPad&lt;/a&gt;"/>
    <s v="http://pbs.twimg.com/profile_images/3691905443/d17541206d2df83dd49f40e17076abbc_normal.jpeg"/>
    <n v="741"/>
    <n v="317"/>
    <n v="-18000"/>
    <s v="http://twitter.com/CarolCampbell4/statuses/435979138554679296"/>
    <s v="{&quot;symbols&quot;:[],&quot;urls&quot;:[],&quot;hashtags&quot;:[{&quot;text&quot;:&quot;OERS14&quot;,&quot;indices&quot;:[59,66]},{&quot;text&quot;:&quot;KMb&quot;,&quot;indices&quot;:[132,136]}],&quot;user_mentions&quot;:[{&quot;id&quot;:1020257364,&quot;name&quot;:&quot;KNAER-RECRAE&quot;,&quot;indices&quot;:[118,131],&quot;screen_name&quot;:&quot;KNAER_RECRAE&quot;,&quot;id_str&quot;:&quot;1020257364&quot;}]}"/>
    <s v="Gre"/>
    <e v="#VALUE!"/>
    <s v="Great evening of rich conversations"/>
    <e v="#VALUE!"/>
    <x v="151"/>
  </r>
  <r>
    <n v="181"/>
    <s v="436136403152285696"/>
    <s v="adrossis"/>
    <x v="551"/>
    <s v="Wed Feb 19 13:53:16 +0000 2014"/>
    <d v="2014-02-19T13:53:16"/>
    <m/>
    <s v="en"/>
    <m/>
    <m/>
    <n v="17095178"/>
    <m/>
    <s v="&lt;a href=&quot;https://about.twitter.com/products/tweetdeck&quot; rel=&quot;nofollow&quot;&gt;TweetDeck&lt;/a&gt;"/>
    <s v="http://pbs.twimg.com/profile_images/378800000573670417/df2d17a095315a2723a8c440dc790591_normal.jpeg"/>
    <n v="292"/>
    <n v="266"/>
    <n v="-18000"/>
    <s v="http://twitter.com/adrossis/statuses/436136403152285696"/>
    <s v="{&quot;symbols&quot;:[],&quot;urls&quot;:[],&quot;hashtags&quot;:[{&quot;text&quot;:&quot;OERS14&quot;,&quot;indices&quot;:[82,89]}],&quot;user_mentions&quot;:[]}"/>
    <s v="Gre"/>
    <e v="#VALUE!"/>
    <s v="Great focus on making mathematic re"/>
    <e v="#VALUE!"/>
    <x v="151"/>
  </r>
  <r>
    <n v="201"/>
    <s v="436139346605797377"/>
    <s v="CarolCampbell4"/>
    <x v="552"/>
    <s v="Wed Feb 19 14:04:57 +0000 2014"/>
    <d v="2014-02-19T14:04:57"/>
    <m/>
    <s v="en"/>
    <n v="1020257364"/>
    <s v="KNAER_RECRAE"/>
    <n v="300645437"/>
    <s v="436138896473464832"/>
    <s v="&lt;a href=&quot;http://twitter.com/#!/download/ipad&quot; rel=&quot;nofollow&quot;&gt;Twitter for iPad&lt;/a&gt;"/>
    <s v="http://pbs.twimg.com/profile_images/3691905443/d17541206d2df83dd49f40e17076abbc_normal.jpeg"/>
    <n v="741"/>
    <n v="317"/>
    <n v="-18000"/>
    <s v="http://twitter.com/CarolCampbell4/statuses/436139346605797377"/>
    <s v="{&quot;symbols&quot;:[],&quot;urls&quot;:[],&quot;hashtags&quot;:[{&quot;text&quot;:&quot;OERS14&quot;,&quot;indices&quot;:[68,75]}],&quot;user_mentions&quot;:[{&quot;id&quot;:1020257364,&quot;name&quot;:&quot;KNAER-RECRAE&quot;,&quot;indices&quot;:[53,66],&quot;screen_name&quot;:&quot;KNAER_RECRAE&quot;,&quot;id_str&quot;:&quot;1020257364&quot;},{&quot;id&quot;:636460073,&quot;name&quot;:&quot;Katina Pollock&quot;,&quot;indices&quot;:[84,100],&quot;screen_name&quot;:&quot;DrKatinaPollock&quot;,&quot;id_str&quot;:&quot;636460073&quot;}]}"/>
    <s v="Gre"/>
    <e v="#VALUE!"/>
    <s v="Great news! Championing &amp;amp; mobil"/>
    <e v="#VALUE!"/>
    <x v="151"/>
  </r>
  <r>
    <n v="200"/>
    <s v="436139346605797377"/>
    <s v="CarolCampbell4"/>
    <x v="552"/>
    <s v="Wed Feb 19 14:04:57 +0000 2014"/>
    <d v="2014-02-19T14:04:57"/>
    <m/>
    <s v="en"/>
    <n v="1020257364"/>
    <s v="KNAER_RECRAE"/>
    <n v="300645437"/>
    <s v="436138896473464832"/>
    <s v="&lt;a href=&quot;http://twitter.com/#!/download/ipad&quot; rel=&quot;nofollow&quot;&gt;Twitter for iPad&lt;/a&gt;"/>
    <s v="http://pbs.twimg.com/profile_images/3691905443/d17541206d2df83dd49f40e17076abbc_normal.jpeg"/>
    <n v="741"/>
    <n v="317"/>
    <n v="-18000"/>
    <s v="http://twitter.com/CarolCampbell4/statuses/436139346605797377"/>
    <s v="{&quot;symbols&quot;:[],&quot;urls&quot;:[],&quot;hashtags&quot;:[{&quot;text&quot;:&quot;OERS14&quot;,&quot;indices&quot;:[68,75]}],&quot;user_mentions&quot;:[{&quot;id&quot;:1020257364,&quot;name&quot;:&quot;KNAER-RECRAE&quot;,&quot;indices&quot;:[53,66],&quot;screen_name&quot;:&quot;KNAER_RECRAE&quot;,&quot;id_str&quot;:&quot;1020257364&quot;},{&quot;id&quot;:636460073,&quot;name&quot;:&quot;Katina Pollock&quot;,&quot;indices&quot;:[84,100],&quot;screen_name&quot;:&quot;DrKatinaPollock&quot;,&quot;id_str&quot;:&quot;636460073&quot;}]}"/>
    <s v="Gre"/>
    <e v="#VALUE!"/>
    <s v="Great news! Championing &amp;amp; mobil"/>
    <e v="#VALUE!"/>
    <x v="151"/>
  </r>
  <r>
    <n v="1276"/>
    <s v="436572730549215233"/>
    <s v="CheyRatnam"/>
    <x v="553"/>
    <s v="Thu Feb 20 18:47:04 +0000 2014"/>
    <d v="2014-02-20T18:47:04"/>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72730549215233"/>
    <s v="{&quot;symbols&quot;:[],&quot;urls&quot;:[],&quot;hashtags&quot;:[{&quot;text&quot;:&quot;AOP&quot;,&quot;indices&quot;:[85,89]},{&quot;text&quot;:&quot;OERS14&quot;,&quot;indices&quot;:[118,125]}],&quot;user_mentions&quot;:[]}"/>
    <s v="Gre"/>
    <e v="#VALUE!"/>
    <s v="Great practices on the ground re: e"/>
    <e v="#VALUE!"/>
    <x v="151"/>
  </r>
  <r>
    <n v="1259"/>
    <s v="436568471594225664"/>
    <s v="_DrDi"/>
    <x v="554"/>
    <s v="Thu Feb 20 18:30:09 +0000 2014"/>
    <d v="2014-02-20T18:30:09"/>
    <m/>
    <s v="en"/>
    <m/>
    <m/>
    <n v="298888460"/>
    <m/>
    <s v="&lt;a href=&quot;http://www.twitter.com&quot; rel=&quot;nofollow&quot;&gt;Twitter for BlackBerry&lt;/a&gt;"/>
    <s v="http://pbs.twimg.com/profile_images/3393181171/73f9dff5a8bd9b34ef0dc66f07b43da6_normal.jpeg"/>
    <n v="91"/>
    <n v="133"/>
    <n v="-18000"/>
    <s v="http://twitter.com/_DrDi/statuses/436568471594225664"/>
    <s v="{&quot;symbols&quot;:[],&quot;urls&quot;:[],&quot;hashtags&quot;:[{&quot;text&quot;:&quot;OERS14&quot;,&quot;indices&quot;:[116,123]}],&quot;user_mentions&quot;:[{&quot;id&quot;:742873250,&quot;name&quot;:&quot;Graham Clyne&quot;,&quot;indices&quot;:[22,35],&quot;screen_name&quot;:&quot;Graham_Clyne&quot;,&quot;id_str&quot;:&quot;742873250&quot;}]}"/>
    <s v="Gre"/>
    <e v="#VALUE!"/>
    <s v="Great presentation by @Graham_Clyne"/>
    <e v="#VALUE!"/>
    <x v="151"/>
  </r>
  <r>
    <n v="718"/>
    <s v="436255222856691712"/>
    <s v="O3atORION"/>
    <x v="555"/>
    <s v="Wed Feb 19 21:45:25 +0000 2014"/>
    <d v="2014-02-19T21:45:25"/>
    <m/>
    <s v="en"/>
    <m/>
    <m/>
    <n v="40576448"/>
    <m/>
    <s v="&lt;a href=&quot;http://twitter.com/download/android&quot; rel=&quot;nofollow&quot;&gt;Twitter for Android&lt;/a&gt;"/>
    <s v="http://pbs.twimg.com/profile_images/2631441533/dd0ebcbc33a90ccdddc419f43d06c8f4_normal.jpeg"/>
    <n v="809"/>
    <n v="1459"/>
    <n v="-18000"/>
    <s v="http://twitter.com/O3atORION/statuses/436255222856691712"/>
    <s v="{&quot;symbols&quot;:[],&quot;urls&quot;:[],&quot;hashtags&quot;:[{&quot;text&quot;:&quot;OERS14&quot;,&quot;indices&quot;:[70,77]}],&quot;user_mentions&quot;:[]}"/>
    <s v="Gre"/>
    <e v="#VALUE!"/>
    <s v="Great questions in our workshop on "/>
    <e v="#VALUE!"/>
    <x v="151"/>
  </r>
  <r>
    <n v="1298"/>
    <s v="436588044339400704"/>
    <s v="adrossis"/>
    <x v="556"/>
    <s v="Thu Feb 20 19:47:55 +0000 2014"/>
    <d v="2014-02-20T19:47:55"/>
    <m/>
    <s v="en"/>
    <m/>
    <m/>
    <n v="17095178"/>
    <m/>
    <s v="&lt;a href=&quot;http://www.hootsuite.com&quot; rel=&quot;nofollow&quot;&gt;HootSuite&lt;/a&gt;"/>
    <s v="http://pbs.twimg.com/profile_images/378800000573670417/df2d17a095315a2723a8c440dc790591_normal.jpeg"/>
    <n v="305"/>
    <n v="415"/>
    <n v="-18000"/>
    <s v="http://twitter.com/adrossis/statuses/436588044339400704"/>
    <s v="{&quot;symbols&quot;:[],&quot;urls&quot;:[],&quot;hashtags&quot;:[{&quot;text&quot;:&quot;oers14&quot;,&quot;indices&quot;:[24,31]}],&quot;user_mentions&quot;:[]}"/>
    <s v="Gre"/>
    <e v="#VALUE!"/>
    <s v="Great symposium. Thanks #oers14"/>
    <e v="#VALUE!"/>
    <x v="151"/>
  </r>
  <r>
    <n v="892"/>
    <s v="436316730525102080"/>
    <s v="professor_jess"/>
    <x v="557"/>
    <s v="Thu Feb 20 01:49:49 +0000 2014"/>
    <d v="2014-02-20T01:49:49"/>
    <m/>
    <s v="en"/>
    <m/>
    <m/>
    <n v="2174804130"/>
    <m/>
    <s v="&lt;a href=&quot;http://twitter.com/download/android&quot; rel=&quot;nofollow&quot;&gt;Twitter for Android&lt;/a&gt;"/>
    <s v="http://pbs.twimg.com/profile_images/378800000695299597/4ae9be0238c788517bac441693a1cf34_normal.jpeg"/>
    <n v="19"/>
    <n v="19"/>
    <m/>
    <s v="http://twitter.com/professor_jess/statuses/436316730525102080"/>
    <s v="{&quot;symbols&quot;:[],&quot;urls&quot;:[],&quot;hashtags&quot;:[{&quot;text&quot;:&quot;oers14&quot;,&quot;indices&quot;:[40,47]}],&quot;user_mentions&quot;:[{&quot;id&quot;:317175652,&quot;name&quot;:&quot;Alisa Acosta&quot;,&quot;indices&quot;:[17,30],&quot;screen_name&quot;:&quot;OhMissAcosta&quot;,&quot;id_str&quot;:&quot;317175652&quot;}]}"/>
    <s v="Gre"/>
    <e v="#VALUE!"/>
    <s v="Great talking to @ohmissacosta toda"/>
    <e v="#VALUE!"/>
    <x v="151"/>
  </r>
  <r>
    <n v="878"/>
    <s v="436304466099195904"/>
    <s v="PamelaOsmond"/>
    <x v="558"/>
    <s v="Thu Feb 20 01:01:05 +0000 2014"/>
    <d v="2014-02-20T01:01:05"/>
    <m/>
    <s v="en"/>
    <m/>
    <m/>
    <n v="2292838064"/>
    <m/>
    <s v="web"/>
    <s v="http://pbs.twimg.com/profile_images/423476679353196544/9JYfmEBv_normal.jpeg"/>
    <n v="20"/>
    <n v="57"/>
    <m/>
    <s v="http://twitter.com/PamelaOsmond/statuses/436304466099195904"/>
    <s v="{&quot;symbols&quot;:[],&quot;urls&quot;:[],&quot;hashtags&quot;:[{&quot;text&quot;:&quot;OERS14&quot;,&quot;indices&quot;:[20,27]}],&quot;user_mentions&quot;:[{&quot;id&quot;:300645437,&quot;name&quot;:&quot;Carol Campbell&quot;,&quot;indices&quot;:[37,52],&quot;screen_name&quot;:&quot;CarolCampbell4&quot;,&quot;id_str&quot;:&quot;300645437&quot;},{&quot;id&quot;:129585627,&quot;name&quot;:&quot;Shasta Carr-Harris&quot;,&quot;indices&quot;:[54,63],&quot;screen_name&quot;:&quot;ShastaCH&quot;,&quot;id_str&quot;:&quot;129585627&quot;},{&quot;id&quot;:636460073,&quot;name&quot;:&quot;Katina Pollock&quot;,&quot;indices&quot;:[68,84],&quot;screen_name&quot;:&quot;DrKatinaPollock&quot;,&quot;id_str&quot;:&quot;636460073&quot;}]}"/>
    <s v="Gre"/>
    <e v="#VALUE!"/>
    <s v="Great time today at #OERS14!  Thank"/>
    <e v="#VALUE!"/>
    <x v="151"/>
  </r>
  <r>
    <n v="589"/>
    <s v="436206054745993216"/>
    <s v="COPAONLINE"/>
    <x v="559"/>
    <s v="Wed Feb 19 18:30:02 +0000 2014"/>
    <d v="2014-02-19T18:30:02"/>
    <m/>
    <s v="en"/>
    <m/>
    <m/>
    <n v="979103881"/>
    <m/>
    <s v="web"/>
    <s v="http://pbs.twimg.com/profile_images/413402558657343488/iN2ymzix_normal.png"/>
    <n v="214"/>
    <n v="320"/>
    <m/>
    <s v="http://twitter.com/COPAONLINE/statuses/436206054745993216"/>
    <s v="{&quot;symbols&quot;:[],&quot;urls&quot;:[],&quot;hashtags&quot;:[{&quot;text&quot;:&quot;OERS14&quot;,&quot;indices&quot;:[137,144]}],&quot;user_mentions&quot;:[]}"/>
    <s v="Gre"/>
    <e v="#VALUE!"/>
    <s v="Great to see so many people at COPA"/>
    <e v="#VALUE!"/>
    <x v="151"/>
  </r>
  <r>
    <n v="1318"/>
    <s v="436628931564032001"/>
    <s v="BrandiBerylene"/>
    <x v="560"/>
    <s v="Thu Feb 20 22:30:24 +0000 2014"/>
    <d v="2014-02-20T22:30:24"/>
    <s v="loc: 43.1700413,-79.2098369"/>
    <s v="en"/>
    <m/>
    <m/>
    <n v="279768075"/>
    <m/>
    <s v="&lt;a href=&quot;http://twitter.com/download/android&quot; rel=&quot;nofollow&quot;&gt;Twitter for Android&lt;/a&gt;"/>
    <s v="http://pbs.twimg.com/profile_images/378800000480983695/63a5e0a246b5305e048cfcfbe7f07eff_normal.jpeg"/>
    <n v="36"/>
    <n v="62"/>
    <n v="-28800"/>
    <s v="http://twitter.com/BrandiBerylene/statuses/436628931564032001"/>
    <s v="{&quot;symbols&quot;:[],&quot;urls&quot;:[],&quot;hashtags&quot;:[{&quot;text&quot;:&quot;oers14&quot;,&quot;indices&quot;:[29,36]},{&quot;text&quot;:&quot;EarlyYearsOntario&quot;,&quot;indices&quot;:[117,135]}],&quot;user_mentions&quot;:[]}"/>
    <s v="Had"/>
    <e v="#VALUE!"/>
    <s v="Had an amazing experience at #oers1"/>
    <e v="#VALUE!"/>
    <x v="151"/>
  </r>
  <r>
    <n v="1044"/>
    <s v="436510194793590784"/>
    <s v="rchids"/>
    <x v="561"/>
    <s v="Thu Feb 20 14:38:35 +0000 2014"/>
    <d v="2014-02-20T14:38:35"/>
    <m/>
    <s v="en"/>
    <m/>
    <m/>
    <n v="236515608"/>
    <m/>
    <s v="&lt;a href=&quot;http://twitter.com/download/iphone&quot; rel=&quot;nofollow&quot;&gt;Twitter for iPhone&lt;/a&gt;"/>
    <s v="http://pbs.twimg.com/profile_images/436324442558312448/NJA7KLXC_normal.jpeg"/>
    <n v="890"/>
    <n v="830"/>
    <n v="-18000"/>
    <s v="http://twitter.com/rchids/statuses/436510194793590784"/>
    <s v="{&quot;symbols&quot;:[],&quot;urls&quot;:[],&quot;hashtags&quot;:[{&quot;text&quot;:&quot;oers14&quot;,&quot;indices&quot;:[15,22]}],&quot;user_mentions&quot;:[]}"/>
    <s v="Hap"/>
    <e v="#VALUE!"/>
    <s v="Happy to be at #oers14 - profession"/>
    <e v="#VALUE!"/>
    <x v="151"/>
  </r>
  <r>
    <n v="1285"/>
    <s v="436578751220940800"/>
    <s v="AmaniElrofaie"/>
    <x v="562"/>
    <s v="Thu Feb 20 19:11:00 +0000 2014"/>
    <d v="2014-02-20T19:11:00"/>
    <s v="loc: 43.6549059,-79.3830877"/>
    <s v="en"/>
    <m/>
    <m/>
    <n v="121959456"/>
    <m/>
    <s v="&lt;a href=&quot;http://twitter.com/download/android&quot; rel=&quot;nofollow&quot;&gt;Twitter for Android&lt;/a&gt;"/>
    <s v="http://pbs.twimg.com/profile_images/378800000263129784/0761da68796b3351af43e2a94a41dc92_normal.jpeg"/>
    <n v="163"/>
    <n v="209"/>
    <n v="-18000"/>
    <s v="http://twitter.com/AmaniElrofaie/statuses/436578751220940800"/>
    <s v="{&quot;symbols&quot;:[],&quot;urls&quot;:[],&quot;hashtags&quot;:[{&quot;text&quot;:&quot;OERS14&quot;,&quot;indices&quot;:[85,92]},{&quot;text&quot;:&quot;mentalhealth&quot;,&quot;indices&quot;:[93,106]},{&quot;text&quot;:&quot;intervention&quot;,&quot;indices&quot;:[107,120]},{&quot;text&quot;:&quot;prevention&quot;,&quot;indices&quot;:[121,132]}],&quot;user_mentions&quot;:[]}"/>
    <s v="Hav"/>
    <e v="#VALUE!"/>
    <s v="Haven't been tweeting bc I'm listen"/>
    <e v="#VALUE!"/>
    <x v="151"/>
  </r>
  <r>
    <n v="1076"/>
    <s v="436514423297933312"/>
    <s v="candymcewan"/>
    <x v="563"/>
    <s v="Thu Feb 20 14:55:23 +0000 2014"/>
    <d v="2014-02-20T14:55:23"/>
    <m/>
    <s v="en"/>
    <m/>
    <m/>
    <n v="84337876"/>
    <m/>
    <s v="&lt;a href=&quot;http://twitter.com/#!/download/ipad&quot; rel=&quot;nofollow&quot;&gt;Twitter for iPad&lt;/a&gt;"/>
    <s v="http://pbs.twimg.com/profile_images/418561737411928064/bUejaXa5_normal.jpeg"/>
    <n v="185"/>
    <n v="334"/>
    <n v="-18000"/>
    <s v="http://twitter.com/candymcewan/statuses/436514423297933312"/>
    <s v="{&quot;symbols&quot;:[],&quot;urls&quot;:[],&quot;hashtags&quot;:[{&quot;text&quot;:&quot;OERS14&quot;,&quot;indices&quot;:[120,127]}],&quot;user_mentions&quot;:[]}"/>
    <s v="Hea"/>
    <e v="#VALUE!"/>
    <s v="Hearing from Allan Luke, Jean Phill"/>
    <e v="#VALUE!"/>
    <x v="151"/>
  </r>
  <r>
    <n v="930"/>
    <s v="436341221024620545"/>
    <s v="CarolCampbell4"/>
    <x v="564"/>
    <s v="Thu Feb 20 03:27:08 +0000 2014"/>
    <d v="2014-02-20T03:27:08"/>
    <m/>
    <s v="en"/>
    <n v="30002337"/>
    <s v="ResearchChat"/>
    <n v="300645437"/>
    <s v="436282184610377728"/>
    <s v="&lt;a href=&quot;http://twitter.com/#!/download/ipad&quot; rel=&quot;nofollow&quot;&gt;Twitter for iPad&lt;/a&gt;"/>
    <s v="http://pbs.twimg.com/profile_images/3691905443/d17541206d2df83dd49f40e17076abbc_normal.jpeg"/>
    <n v="748"/>
    <n v="318"/>
    <n v="-18000"/>
    <s v="http://twitter.com/CarolCampbell4/statuses/436341221024620545"/>
    <s v="{&quot;symbols&quot;:[],&quot;urls&quot;:[],&quot;hashtags&quot;:[{&quot;text&quot;:&quot;OERS14&quot;,&quot;indices&quot;:[71,78]}],&quot;user_mentions&quot;:[{&quot;id&quot;:120129298,&quot;name&quot;:&quot;OISE News&quot;,&quot;indices&quot;:[4,13],&quot;screen_name&quot;:&quot;OISENews&quot;,&quot;id_str&quot;:&quot;120129298&quot;},{&quot;id&quot;:30002337,&quot;name&quot;:&quot;Chris Conley&quot;,&quot;indices&quot;:[36,49],&quot;screen_name&quot;:&quot;ResearchChat&quot;,&quot;id_str&quot;:&quot;30002337&quot;},{&quot;id&quot;:40576448,&quot;name&quot;:&quot;O3 Collaboration&quot;,&quot;indices&quot;:[88,98],&quot;screen_name&quot;:&quot;O3atORION&quot;,&quot;id_str&quot;:&quot;40576448&quot;},{&quot;id&quot;:203543496,&quot;name&quot;:&quot;/-\\ l i @bbas&quot;,&quot;indices&quot;:[100,111],&quot;screen_name&quot;:&quot;abbaspeaks&quot;,&quot;id_str&quot;:&quot;203543496&quot;},{&quot;id&quot;:300645437,&quot;name&quot;:&quot;Carol Campbell&quot;,&quot;indices&quot;:[116,131],&quot;screen_name&quot;:&quot;CarolCampbell4&quot;,&quot;id_str&quot;:&quot;300645437&quot;}]}"/>
    <s v="Hey"/>
    <e v="#VALUE!"/>
    <s v="Hey @OISENews I'm a top tweeter! RT"/>
    <e v="#VALUE!"/>
    <x v="151"/>
  </r>
  <r>
    <n v="203"/>
    <s v="436139583424589824"/>
    <s v="colwiz"/>
    <x v="565"/>
    <s v="Wed Feb 19 14:05:54 +0000 2014"/>
    <d v="2014-02-19T14:05:54"/>
    <m/>
    <s v="en"/>
    <m/>
    <m/>
    <n v="22674400"/>
    <m/>
    <s v="web"/>
    <s v="http://pbs.twimg.com/profile_images/420066780506124289/iDY39oKE_normal.png"/>
    <n v="468"/>
    <n v="99"/>
    <m/>
    <s v="http://twitter.com/colwiz/statuses/436139583424589824"/>
    <s v="{&quot;symbols&quot;:[],&quot;urls&quot;:[],&quot;hashtags&quot;:[{&quot;text&quot;:&quot;OERS14&quot;,&quot;indices&quot;:[27,34]}],&quot;user_mentions&quot;:[]}"/>
    <s v="Hon"/>
    <e v="#VALUE!"/>
    <s v="Honoured to be featured at #OERS14."/>
    <e v="#VALUE!"/>
    <x v="151"/>
  </r>
  <r>
    <n v="706"/>
    <s v="436252128928337920"/>
    <s v="_DrDi"/>
    <x v="566"/>
    <s v="Wed Feb 19 21:33:07 +0000 2014"/>
    <d v="2014-02-19T21:33:07"/>
    <m/>
    <s v="en"/>
    <m/>
    <m/>
    <n v="298888460"/>
    <m/>
    <s v="&lt;a href=&quot;http://www.twitter.com&quot; rel=&quot;nofollow&quot;&gt;Twitter for BlackBerry&lt;/a&gt;"/>
    <s v="http://pbs.twimg.com/profile_images/3393181171/73f9dff5a8bd9b34ef0dc66f07b43da6_normal.jpeg"/>
    <n v="89"/>
    <n v="130"/>
    <n v="-18000"/>
    <s v="http://twitter.com/_DrDi/statuses/436252128928337920"/>
    <s v="{&quot;symbols&quot;:[],&quot;urls&quot;:[],&quot;hashtags&quot;:[{&quot;text&quot;:&quot;OERS14&quot;,&quot;indices&quot;:[129,136]}],&quot;user_mentions&quot;:[{&quot;id&quot;:375698490,&quot;name&quot;:&quot;Heather Ellis&quot;,&quot;indices&quot;:[82,95],&quot;screen_name&quot;:&quot;EllisHeather&quot;,&quot;id_str&quot;:&quot;375698490&quot;}]}"/>
    <s v="How"/>
    <e v="#VALUE!"/>
    <s v="How can current uses of technology "/>
    <e v="#VALUE!"/>
    <x v="151"/>
  </r>
  <r>
    <n v="168"/>
    <s v="436134871380267008"/>
    <s v="ResearchChat"/>
    <x v="567"/>
    <s v="Wed Feb 19 13:47:10 +0000 2014"/>
    <d v="2014-02-19T13:47:10"/>
    <m/>
    <s v="en"/>
    <m/>
    <m/>
    <n v="30002337"/>
    <m/>
    <s v="&lt;a href=&quot;http://www.hootsuite.com&quot; rel=&quot;nofollow&quot;&gt;HootSuite&lt;/a&gt;"/>
    <s v="http://pbs.twimg.com/profile_images/146956830/Lighthouse_Lens2_normal.png"/>
    <n v="365"/>
    <n v="169"/>
    <n v="-18000"/>
    <s v="http://twitter.com/ResearchChat/statuses/436134871380267008"/>
    <s v="{&quot;symbols&quot;:[],&quot;urls&quot;:[],&quot;hashtags&quot;:[{&quot;text&quot;:&quot;OERS14&quot;,&quot;indices&quot;:[61,68]},{&quot;text&quot;:&quot;ResearchChat&quot;,&quot;indices&quot;:[69,82]}],&quot;user_mentions&quot;:[]}"/>
    <s v="How"/>
    <e v="#VALUE!"/>
    <s v="How do we define and measure studen"/>
    <e v="#VALUE!"/>
    <x v="151"/>
  </r>
  <r>
    <n v="862"/>
    <s v="436300145164959744"/>
    <s v="LStevens2511"/>
    <x v="568"/>
    <s v="Thu Feb 20 00:43:55 +0000 2014"/>
    <d v="2014-02-20T00:43:55"/>
    <s v="loc: 43.65491201,-79.38302101"/>
    <s v="en"/>
    <m/>
    <m/>
    <n v="2351930730"/>
    <m/>
    <s v="&lt;a href=&quot;http://twitter.com/download/iphone&quot; rel=&quot;nofollow&quot;&gt;Twitter for iPhone&lt;/a&gt;"/>
    <s v="http://pbs.twimg.com/profile_images/436179085136392193/E7TC0iow_normal.jpeg"/>
    <n v="8"/>
    <n v="47"/>
    <m/>
    <s v="http://twitter.com/LStevens2511/statuses/436300145164959744"/>
    <s v="{&quot;symbols&quot;:[],&quot;urls&quot;:[],&quot;hashtags&quot;:[{&quot;text&quot;:&quot;oers14&quot;,&quot;indices&quot;:[76,83]}],&quot;user_mentions&quot;:[]}"/>
    <s v="How"/>
    <e v="#VALUE!"/>
    <s v="How do we engage lower achieving/hi"/>
    <e v="#VALUE!"/>
    <x v="151"/>
  </r>
  <r>
    <n v="1149"/>
    <s v="436526467015397376"/>
    <s v="BrendaCourey"/>
    <x v="569"/>
    <s v="Thu Feb 20 15:43:14 +0000 2014"/>
    <d v="2014-02-20T15:43:14"/>
    <m/>
    <s v="en"/>
    <m/>
    <m/>
    <n v="14996156"/>
    <m/>
    <s v="&lt;a href=&quot;https://about.twitter.com/products/tweetdeck&quot; rel=&quot;nofollow&quot;&gt;TweetDeck&lt;/a&gt;"/>
    <s v="http://pbs.twimg.com/profile_images/1490028863/Brenda1_normal.jpg"/>
    <n v="207"/>
    <n v="104"/>
    <n v="-18000"/>
    <s v="http://twitter.com/BrendaCourey/statuses/436526467015397376"/>
    <s v="{&quot;symbols&quot;:[],&quot;urls&quot;:[],&quot;hashtags&quot;:[{&quot;text&quot;:&quot;oers14&quot;,&quot;indices&quot;:[75,82]}],&quot;user_mentions&quot;:[]}"/>
    <s v="How"/>
    <e v="#VALUE!"/>
    <s v="How do we give students opportuniti"/>
    <e v="#VALUE!"/>
    <x v="151"/>
  </r>
  <r>
    <n v="362"/>
    <s v="436152945160515584"/>
    <s v="ResearchChat"/>
    <x v="570"/>
    <s v="Wed Feb 19 14:59:00 +0000 2014"/>
    <d v="2014-02-19T14:59:00"/>
    <m/>
    <s v="en"/>
    <m/>
    <m/>
    <n v="30002337"/>
    <m/>
    <s v="&lt;a href=&quot;http://www.hootsuite.com&quot; rel=&quot;nofollow&quot;&gt;HootSuite&lt;/a&gt;"/>
    <s v="http://pbs.twimg.com/profile_images/146956830/Lighthouse_Lens2_normal.png"/>
    <n v="368"/>
    <n v="169"/>
    <n v="-18000"/>
    <s v="http://twitter.com/ResearchChat/statuses/436152945160515584"/>
    <s v="{&quot;symbols&quot;:[],&quot;urls&quot;:[],&quot;hashtags&quot;:[{&quot;text&quot;:&quot;OERS14&quot;,&quot;indices&quot;:[124,131]}],&quot;user_mentions&quot;:[]}"/>
    <s v="How"/>
    <e v="#VALUE!"/>
    <s v="How many 15 year olds in PISA work "/>
    <e v="#VALUE!"/>
    <x v="151"/>
  </r>
  <r>
    <n v="1060"/>
    <s v="436512406169088000"/>
    <s v="BrendaCourey"/>
    <x v="571"/>
    <s v="Thu Feb 20 14:47:22 +0000 2014"/>
    <d v="2014-02-20T14:47:22"/>
    <m/>
    <s v="en"/>
    <m/>
    <m/>
    <n v="14996156"/>
    <m/>
    <s v="&lt;a href=&quot;https://about.twitter.com/products/tweetdeck&quot; rel=&quot;nofollow&quot;&gt;TweetDeck&lt;/a&gt;"/>
    <s v="http://pbs.twimg.com/profile_images/1490028863/Brenda1_normal.jpg"/>
    <n v="206"/>
    <n v="104"/>
    <n v="-18000"/>
    <s v="http://twitter.com/BrendaCourey/statuses/436512406169088000"/>
    <s v="{&quot;symbols&quot;:[],&quot;urls&quot;:[],&quot;hashtags&quot;:[{&quot;text&quot;:&quot;oers14&quot;,&quot;indices&quot;:[77,84]}],&quot;user_mentions&quot;:[]}"/>
    <s v="how"/>
    <e v="#VALUE!"/>
    <s v="how much aboriginal education  for "/>
    <e v="#VALUE!"/>
    <x v="151"/>
  </r>
  <r>
    <n v="1067"/>
    <s v="436513228047142912"/>
    <s v="BrendaCourey"/>
    <x v="572"/>
    <s v="Thu Feb 20 14:50:38 +0000 2014"/>
    <d v="2014-02-20T14:50:38"/>
    <m/>
    <s v="en"/>
    <m/>
    <m/>
    <n v="14996156"/>
    <m/>
    <s v="&lt;a href=&quot;https://about.twitter.com/products/tweetdeck&quot; rel=&quot;nofollow&quot;&gt;TweetDeck&lt;/a&gt;"/>
    <s v="http://pbs.twimg.com/profile_images/1490028863/Brenda1_normal.jpg"/>
    <n v="206"/>
    <n v="104"/>
    <n v="-18000"/>
    <s v="http://twitter.com/BrendaCourey/statuses/436513228047142912"/>
    <s v="{&quot;symbols&quot;:[],&quot;urls&quot;:[],&quot;hashtags&quot;:[{&quot;text&quot;:&quot;oers14&quot;,&quot;indices&quot;:[67,74]}],&quot;user_mentions&quot;:[]}"/>
    <s v="How"/>
    <e v="#VALUE!"/>
    <s v="How often do we use deficit discour"/>
    <e v="#VALUE!"/>
    <x v="151"/>
  </r>
  <r>
    <n v="1097"/>
    <s v="436516654189907968"/>
    <s v="ResearchChat"/>
    <x v="573"/>
    <s v="Thu Feb 20 15:04:15 +0000 2014"/>
    <d v="2014-02-20T15:04:15"/>
    <m/>
    <s v="en"/>
    <m/>
    <m/>
    <n v="30002337"/>
    <m/>
    <s v="&lt;a href=&quot;http://www.hootsuite.com&quot; rel=&quot;nofollow&quot;&gt;HootSuite&lt;/a&gt;"/>
    <s v="http://pbs.twimg.com/profile_images/146956830/Lighthouse_Lens2_normal.png"/>
    <n v="379"/>
    <n v="173"/>
    <n v="-18000"/>
    <s v="http://twitter.com/ResearchChat/statuses/436516654189907968"/>
    <s v="{&quot;symbols&quot;:[],&quot;urls&quot;:[],&quot;hashtags&quot;:[{&quot;text&quot;:&quot;OERS14&quot;,&quot;indices&quot;:[133,140]}],&quot;user_mentions&quot;:[]}"/>
    <s v="How"/>
    <e v="#VALUE!"/>
    <s v="How often in the last month have yo"/>
    <e v="#VALUE!"/>
    <x v="151"/>
  </r>
  <r>
    <n v="1266"/>
    <s v="436569751012532224"/>
    <s v="_DrDi"/>
    <x v="574"/>
    <s v="Thu Feb 20 18:35:14 +0000 2014"/>
    <d v="2014-02-20T18:35:14"/>
    <m/>
    <s v="en"/>
    <m/>
    <m/>
    <n v="298888460"/>
    <m/>
    <s v="&lt;a href=&quot;http://www.twitter.com&quot; rel=&quot;nofollow&quot;&gt;Twitter for BlackBerry&lt;/a&gt;"/>
    <s v="http://pbs.twimg.com/profile_images/3393181171/73f9dff5a8bd9b34ef0dc66f07b43da6_normal.jpeg"/>
    <n v="91"/>
    <n v="133"/>
    <n v="-18000"/>
    <s v="http://twitter.com/_DrDi/statuses/436569751012532224"/>
    <s v="{&quot;symbols&quot;:[],&quot;urls&quot;:[],&quot;hashtags&quot;:[{&quot;text&quot;:&quot;OERS14&quot;,&quot;indices&quot;:[83,90]}],&quot;user_mentions&quot;:[]}"/>
    <s v="How"/>
    <e v="#VALUE!"/>
    <s v="How to keep research &quot;off the shelf"/>
    <e v="#VALUE!"/>
    <x v="151"/>
  </r>
  <r>
    <n v="780"/>
    <s v="436285367550222337"/>
    <s v="ResearchChat"/>
    <x v="575"/>
    <s v="Wed Feb 19 23:45:12 +0000 2014"/>
    <d v="2014-02-19T23:45:12"/>
    <m/>
    <s v="en"/>
    <m/>
    <m/>
    <n v="30002337"/>
    <m/>
    <s v="&lt;a href=&quot;http://www.hootsuite.com&quot; rel=&quot;nofollow&quot;&gt;HootSuite&lt;/a&gt;"/>
    <s v="http://pbs.twimg.com/profile_images/146956830/Lighthouse_Lens2_normal.png"/>
    <n v="374"/>
    <n v="169"/>
    <n v="-18000"/>
    <s v="http://twitter.com/ResearchChat/statuses/436285367550222337"/>
    <s v="{&quot;symbols&quot;:[],&quot;urls&quot;:[],&quot;hashtags&quot;:[{&quot;text&quot;:&quot;OERS14&quot;,&quot;indices&quot;:[115,122]},{&quot;text&quot;:&quot;ResearchChat&quot;,&quot;indices&quot;:[123,136]}],&quot;user_mentions&quot;:[]}"/>
    <s v="How"/>
    <e v="#VALUE!"/>
    <s v="How you spend your time is the most"/>
    <e v="#VALUE!"/>
    <x v="151"/>
  </r>
  <r>
    <n v="619"/>
    <s v="436219205474463744"/>
    <s v="abbaspeaks"/>
    <x v="576"/>
    <s v="Wed Feb 19 19:22:17 +0000 2014"/>
    <d v="2014-02-19T19:22:17"/>
    <m/>
    <s v="en"/>
    <m/>
    <m/>
    <n v="203543496"/>
    <m/>
    <s v="&lt;a href=&quot;http://twitter.com/download/android&quot; rel=&quot;nofollow&quot;&gt;Twitter for Android&lt;/a&gt;"/>
    <s v="http://pbs.twimg.com/profile_images/420650358310838272/SYeVCvzi_normal.jpeg"/>
    <n v="391"/>
    <n v="535"/>
    <n v="-28800"/>
    <s v="http://twitter.com/abbaspeaks/statuses/436219205474463744"/>
    <s v="{&quot;symbols&quot;:[],&quot;urls&quot;:[],&quot;hashtags&quot;:[{&quot;text&quot;:&quot;OERS14&quot;,&quot;indices&quot;:[107,114]},{&quot;text&quot;:&quot;nojokes&quot;,&quot;indices&quot;:[115,123]}],&quot;user_mentions&quot;:[]}"/>
    <s v="I a"/>
    <e v="#VALUE!"/>
    <s v="I am a midwife for other peoples im"/>
    <e v="#VALUE!"/>
    <x v="151"/>
  </r>
  <r>
    <n v="402"/>
    <s v="436165237071699968"/>
    <s v="abbaspeaks"/>
    <x v="577"/>
    <s v="Wed Feb 19 15:47:50 +0000 2014"/>
    <d v="2014-02-19T15:47:50"/>
    <m/>
    <s v="en"/>
    <m/>
    <m/>
    <n v="203543496"/>
    <m/>
    <s v="&lt;a href=&quot;http://www.linkedin.com/&quot; rel=&quot;nofollow&quot;&gt;LinkedIn&lt;/a&gt;"/>
    <s v="http://pbs.twimg.com/profile_images/420650358310838272/SYeVCvzi_normal.jpeg"/>
    <n v="390"/>
    <n v="533"/>
    <n v="-28800"/>
    <s v="http://twitter.com/abbaspeaks/statuses/436165237071699968"/>
    <s v="{&quot;symbols&quot;:[],&quot;urls&quot;:[],&quot;hashtags&quot;:[{&quot;text&quot;:&quot;OERS14&quot;,&quot;indices&quot;:[12,19]}],&quot;user_mentions&quot;:[]}"/>
    <s v="I a"/>
    <e v="#VALUE!"/>
    <s v="I am at the #OERS14 conference toda"/>
    <e v="#VALUE!"/>
    <x v="151"/>
  </r>
  <r>
    <n v="28"/>
    <s v="435828659950071810"/>
    <s v="AmaniElrofaie"/>
    <x v="578"/>
    <s v="Tue Feb 18 17:30:24 +0000 2014"/>
    <d v="2014-02-18T17:30:24"/>
    <m/>
    <s v="en"/>
    <m/>
    <m/>
    <n v="121959456"/>
    <m/>
    <s v="&lt;a href=&quot;http://twitter.com/download/android&quot; rel=&quot;nofollow&quot;&gt;Twitter for Android&lt;/a&gt;"/>
    <s v="http://pbs.twimg.com/profile_images/378800000263129784/0761da68796b3351af43e2a94a41dc92_normal.jpeg"/>
    <n v="161"/>
    <n v="206"/>
    <n v="-18000"/>
    <s v="http://twitter.com/AmaniElrofaie/statuses/435828659950071810"/>
    <s v="{&quot;symbols&quot;:[],&quot;urls&quot;:[],&quot;hashtags&quot;:[{&quot;text&quot;:&quot;Toronto&quot;,&quot;indices&quot;:[8,16]},{&quot;text&quot;:&quot;OERS14&quot;,&quot;indices&quot;:[132,139]}],&quot;user_mentions&quot;:[]}"/>
    <s v="I a"/>
    <e v="#VALUE!"/>
    <s v="I am in #Toronto for the Ontario Ed"/>
    <e v="#VALUE!"/>
    <x v="151"/>
  </r>
  <r>
    <n v="834"/>
    <s v="436293897179111424"/>
    <s v="earlyliteracies"/>
    <x v="579"/>
    <s v="Thu Feb 20 00:19:05 +0000 2014"/>
    <d v="2014-02-20T00:19:05"/>
    <m/>
    <s v="en"/>
    <m/>
    <m/>
    <n v="614083545"/>
    <m/>
    <s v="&lt;a href=&quot;http://twitter.com/download/iphone&quot; rel=&quot;nofollow&quot;&gt;Twitter for iPhone&lt;/a&gt;"/>
    <s v="http://abs.twimg.com/sticky/default_profile_images/default_profile_5_normal.png"/>
    <n v="10"/>
    <n v="18"/>
    <n v="-14400"/>
    <s v="http://twitter.com/earlyliteracies/statuses/436293897179111424"/>
    <s v="{&quot;symbols&quot;:[],&quot;urls&quot;:[],&quot;hashtags&quot;:[{&quot;text&quot;:&quot;oers14&quot;,&quot;indices&quot;:[69,76]}],&quot;user_mentions&quot;:[]}"/>
    <s v="I a"/>
    <e v="#VALUE!"/>
    <s v="I am so happy that we are talking a"/>
    <e v="#VALUE!"/>
    <x v="151"/>
  </r>
  <r>
    <n v="1168"/>
    <s v="436531597341229056"/>
    <s v="adrossis"/>
    <x v="580"/>
    <s v="Thu Feb 20 16:03:37 +0000 2014"/>
    <d v="2014-02-20T16:03:37"/>
    <m/>
    <s v="en"/>
    <m/>
    <m/>
    <n v="17095178"/>
    <m/>
    <s v="&lt;a href=&quot;https://about.twitter.com/products/tweetdeck&quot; rel=&quot;nofollow&quot;&gt;TweetDeck&lt;/a&gt;"/>
    <s v="http://pbs.twimg.com/profile_images/378800000573670417/df2d17a095315a2723a8c440dc790591_normal.jpeg"/>
    <n v="303"/>
    <n v="413"/>
    <n v="-18000"/>
    <s v="http://twitter.com/adrossis/statuses/436531597341229056"/>
    <s v="{&quot;symbols&quot;:[],&quot;urls&quot;:[],&quot;hashtags&quot;:[{&quot;text&quot;:&quot;OERS14&quot;,&quot;indices&quot;:[115,122]}],&quot;user_mentions&quot;:[]}"/>
    <s v="I d"/>
    <e v="#VALUE!"/>
    <s v="I don’t like term virtual to mean o"/>
    <e v="#VALUE!"/>
    <x v="151"/>
  </r>
  <r>
    <n v="1235"/>
    <s v="436564160596705280"/>
    <s v="CheyRatnam"/>
    <x v="581"/>
    <s v="Thu Feb 20 18:13:01 +0000 2014"/>
    <d v="2014-02-20T18:13:01"/>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64160596705280"/>
    <s v="{&quot;symbols&quot;:[],&quot;urls&quot;:[],&quot;hashtags&quot;:[{&quot;text&quot;:&quot;AtRisk&quot;,&quot;indices&quot;:[19,26]},{&quot;text&quot;:&quot;youth&quot;,&quot;indices&quot;:[27,33]},{&quot;text&quot;:&quot;Potential&quot;,&quot;indices&quot;:[54,64]},{&quot;text&quot;:&quot;language&quot;,&quot;indices&quot;:[127,136]},{&quot;text&quot;:&quot;OERS14&quot;,&quot;indices&quot;:[137,144]}],&quot;user_mentions&quot;:[]}"/>
    <s v="I d"/>
    <e v="#VALUE!"/>
    <s v="I don't like this &quot;#AtRisk #youth&quot; "/>
    <e v="#VALUE!"/>
    <x v="151"/>
  </r>
  <r>
    <n v="1234"/>
    <s v="436564160596705280"/>
    <s v="CheyRatnam"/>
    <x v="581"/>
    <s v="Thu Feb 20 18:13:01 +0000 2014"/>
    <d v="2014-02-20T18:13:01"/>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64160596705280"/>
    <s v="{&quot;symbols&quot;:[],&quot;urls&quot;:[],&quot;hashtags&quot;:[{&quot;text&quot;:&quot;AtRisk&quot;,&quot;indices&quot;:[19,26]},{&quot;text&quot;:&quot;youth&quot;,&quot;indices&quot;:[27,33]},{&quot;text&quot;:&quot;Potential&quot;,&quot;indices&quot;:[54,64]},{&quot;text&quot;:&quot;language&quot;,&quot;indices&quot;:[127,136]},{&quot;text&quot;:&quot;OERS14&quot;,&quot;indices&quot;:[137,144]}],&quot;user_mentions&quot;:[]}"/>
    <s v="I d"/>
    <e v="#VALUE!"/>
    <s v="I don't like this &quot;#AtRisk #youth&quot; "/>
    <e v="#VALUE!"/>
    <x v="151"/>
  </r>
  <r>
    <n v="279"/>
    <s v="436145524584894464"/>
    <s v="lalandej"/>
    <x v="582"/>
    <s v="Wed Feb 19 14:29:30 +0000 2014"/>
    <d v="2014-02-19T14:29:30"/>
    <m/>
    <s v="en"/>
    <m/>
    <m/>
    <n v="222191753"/>
    <m/>
    <s v="&lt;a href=&quot;http://twitter.com/download/iphone&quot; rel=&quot;nofollow&quot;&gt;Twitter for iPhone&lt;/a&gt;"/>
    <s v="http://pbs.twimg.com/profile_images/1197313194/Lalande-Profile-Picture-avatar2_normal.jpg"/>
    <n v="21"/>
    <n v="75"/>
    <m/>
    <s v="http://twitter.com/lalandej/statuses/436145524584894464"/>
    <s v="{&quot;symbols&quot;:[],&quot;urls&quot;:[],&quot;hashtags&quot;:[{&quot;text&quot;:&quot;oers14&quot;,&quot;indices&quot;:[116,123]}],&quot;user_mentions&quot;:[]}"/>
    <s v="I l"/>
    <e v="#VALUE!"/>
    <s v="I like it - The goal is to combine "/>
    <e v="#VALUE!"/>
    <x v="151"/>
  </r>
  <r>
    <n v="172"/>
    <s v="436135200305606656"/>
    <s v="jipraios"/>
    <x v="583"/>
    <s v="Wed Feb 19 13:48:29 +0000 2014"/>
    <d v="2014-02-19T13:48:29"/>
    <m/>
    <s v="en"/>
    <m/>
    <m/>
    <n v="264675398"/>
    <m/>
    <s v="web"/>
    <s v="http://pbs.twimg.com/profile_images/2680547142/dc0e6ea80d5627a813eddf2980457a7d_normal.jpeg"/>
    <n v="125"/>
    <n v="84"/>
    <n v="-14400"/>
    <s v="http://twitter.com/jipraios/statuses/436135200305606656"/>
    <s v="{&quot;symbols&quot;:[],&quot;urls&quot;:[],&quot;hashtags&quot;:[{&quot;text&quot;:&quot;OERS14&quot;,&quot;indices&quot;:[54,61]}],&quot;user_mentions&quot;:[]}"/>
    <s v="I l"/>
    <e v="#VALUE!"/>
    <s v="I like where this invocation to 'wi"/>
    <e v="#VALUE!"/>
    <x v="151"/>
  </r>
  <r>
    <n v="358"/>
    <s v="436152239712120832"/>
    <s v="AmaniElrofaie"/>
    <x v="584"/>
    <s v="Wed Feb 19 14:56:11 +0000 2014"/>
    <d v="2014-02-19T14:56:11"/>
    <m/>
    <s v="en"/>
    <m/>
    <m/>
    <n v="121959456"/>
    <m/>
    <s v="&lt;a href=&quot;http://twitter.com/download/android&quot; rel=&quot;nofollow&quot;&gt;Twitter for Android&lt;/a&gt;"/>
    <s v="http://pbs.twimg.com/profile_images/378800000263129784/0761da68796b3351af43e2a94a41dc92_normal.jpeg"/>
    <n v="162"/>
    <n v="207"/>
    <n v="-18000"/>
    <s v="http://twitter.com/AmaniElrofaie/statuses/436152239712120832"/>
    <s v="{&quot;symbols&quot;:[],&quot;urls&quot;:[],&quot;hashtags&quot;:[{&quot;text&quot;:&quot;OERS14&quot;,&quot;indices&quot;:[100,107]}],&quot;user_mentions&quot;:[]}"/>
    <s v="I t"/>
    <e v="#VALUE!"/>
    <s v="I think self-efficacy, motivation, "/>
    <e v="#VALUE!"/>
    <x v="151"/>
  </r>
  <r>
    <n v="1174"/>
    <s v="436537206795022336"/>
    <s v="rchids"/>
    <x v="585"/>
    <s v="Thu Feb 20 16:25:55 +0000 2014"/>
    <d v="2014-02-20T16:25:55"/>
    <m/>
    <s v="en"/>
    <m/>
    <m/>
    <n v="236515608"/>
    <m/>
    <s v="web"/>
    <s v="http://pbs.twimg.com/profile_images/436324442558312448/NJA7KLXC_normal.jpeg"/>
    <n v="889"/>
    <n v="831"/>
    <n v="-18000"/>
    <s v="http://twitter.com/rchids/statuses/436537206795022336"/>
    <s v="{&quot;symbols&quot;:[],&quot;urls&quot;:[],&quot;hashtags&quot;:[{&quot;text&quot;:&quot;oers14&quot;,&quot;indices&quot;:[28,35]},{&quot;text&quot;:&quot;tllp&quot;,&quot;indices&quot;:[84,89]}],&quot;user_mentions&quot;:[{&quot;id&quot;:300645437,&quot;name&quot;:&quot;Carol Campbell&quot;,&quot;indices&quot;:[9,24],&quot;screen_name&quot;:&quot;CarolCampbell4&quot;,&quot;id_str&quot;:&quot;300645437&quot;}]}"/>
    <s v="If "/>
    <e v="#VALUE!"/>
    <s v="If I see @CarolCampbell4 at #oers14"/>
    <e v="#VALUE!"/>
    <x v="151"/>
  </r>
  <r>
    <n v="685"/>
    <s v="436246605679689728"/>
    <s v="O3atORION"/>
    <x v="586"/>
    <s v="Wed Feb 19 21:11:10 +0000 2014"/>
    <d v="2014-02-19T21:11:10"/>
    <m/>
    <s v="en"/>
    <m/>
    <m/>
    <n v="40576448"/>
    <m/>
    <s v="&lt;a href=&quot;http://twitter.com/download/android&quot; rel=&quot;nofollow&quot;&gt;Twitter for Android&lt;/a&gt;"/>
    <s v="http://pbs.twimg.com/profile_images/2631441533/dd0ebcbc33a90ccdddc419f43d06c8f4_normal.jpeg"/>
    <n v="809"/>
    <n v="1459"/>
    <n v="-18000"/>
    <s v="http://twitter.com/O3atORION/statuses/436246605679689728"/>
    <s v="{&quot;symbols&quot;:[],&quot;urls&quot;:[],&quot;hashtags&quot;:[{&quot;text&quot;:&quot;OERS14&quot;,&quot;indices&quot;:[132,139]}],&quot;user_mentions&quot;:[{&quot;id&quot;:114833112,&quot;name&quot;:&quot;ORION&quot;,&quot;indices&quot;:[92,105],&quot;screen_name&quot;:&quot;ORIONNetwork&quot;,&quot;id_str&quot;:&quot;114833112&quot;}]}"/>
    <s v="If "/>
    <e v="#VALUE!"/>
    <s v="If the technology fails...the bandw"/>
    <e v="#VALUE!"/>
    <x v="151"/>
  </r>
  <r>
    <n v="204"/>
    <s v="436140042071707648"/>
    <s v="ResearchChat"/>
    <x v="587"/>
    <s v="Wed Feb 19 14:07:43 +0000 2014"/>
    <d v="2014-02-19T14:07:43"/>
    <m/>
    <s v="en"/>
    <m/>
    <m/>
    <n v="30002337"/>
    <m/>
    <s v="&lt;a href=&quot;http://www.hootsuite.com&quot; rel=&quot;nofollow&quot;&gt;HootSuite&lt;/a&gt;"/>
    <s v="http://pbs.twimg.com/profile_images/146956830/Lighthouse_Lens2_normal.png"/>
    <n v="365"/>
    <n v="169"/>
    <n v="-18000"/>
    <s v="http://twitter.com/ResearchChat/statuses/436140042071707648"/>
    <s v="{&quot;symbols&quot;:[],&quot;urls&quot;:[],&quot;hashtags&quot;:[{&quot;text&quot;:&quot;OERS14&quot;,&quot;indices&quot;:[127,134]}],&quot;user_mentions&quot;:[]}"/>
    <s v="If "/>
    <e v="#VALUE!"/>
    <s v="If workshop tweets included identif"/>
    <e v="#VALUE!"/>
    <x v="151"/>
  </r>
  <r>
    <n v="21"/>
    <s v="435782344730243072"/>
    <s v="ResearchChat"/>
    <x v="588"/>
    <s v="Tue Feb 18 14:26:22 +0000 2014"/>
    <d v="2014-02-18T14:26:22"/>
    <m/>
    <s v="en"/>
    <m/>
    <m/>
    <n v="30002337"/>
    <m/>
    <s v="&lt;a href=&quot;http://www.hootsuite.com&quot; rel=&quot;nofollow&quot;&gt;HootSuite&lt;/a&gt;"/>
    <s v="http://pbs.twimg.com/profile_images/146956830/Lighthouse_Lens2_normal.png"/>
    <n v="363"/>
    <n v="169"/>
    <n v="-18000"/>
    <s v="http://twitter.com/ResearchChat/statuses/435782344730243072"/>
    <s v="{&quot;symbols&quot;:[],&quot;urls&quot;:[],&quot;hashtags&quot;:[{&quot;text&quot;:&quot;OERS14&quot;,&quot;indices&quot;:[14,21]},{&quot;text&quot;:&quot;ResearchChat&quot;,&quot;indices&quot;:[69,82]}],&quot;user_mentions&quot;:[]}"/>
    <s v="If "/>
    <e v="#VALUE!"/>
    <s v="If you are at #OERS14 be sure to st"/>
    <e v="#VALUE!"/>
    <x v="151"/>
  </r>
  <r>
    <n v="1026"/>
    <s v="436508557706805248"/>
    <s v="_DrDi"/>
    <x v="589"/>
    <s v="Thu Feb 20 14:32:04 +0000 2014"/>
    <d v="2014-02-20T14:32:04"/>
    <m/>
    <s v="en"/>
    <m/>
    <m/>
    <n v="298888460"/>
    <m/>
    <s v="&lt;a href=&quot;http://www.twitter.com&quot; rel=&quot;nofollow&quot;&gt;Twitter for BlackBerry&lt;/a&gt;"/>
    <s v="http://pbs.twimg.com/profile_images/3393181171/73f9dff5a8bd9b34ef0dc66f07b43da6_normal.jpeg"/>
    <n v="90"/>
    <n v="131"/>
    <n v="-18000"/>
    <s v="http://twitter.com/_DrDi/statuses/436508557706805248"/>
    <s v="{&quot;symbols&quot;:[],&quot;urls&quot;:[],&quot;hashtags&quot;:[{&quot;text&quot;:&quot;OERS14&quot;,&quot;indices&quot;:[109,116]},{&quot;text&quot;:&quot;refreshing&quot;,&quot;indices&quot;:[117,128]}],&quot;user_mentions&quot;:[]}"/>
    <s v="I'm"/>
    <e v="#VALUE!"/>
    <s v="I'm already loving this morning's k"/>
    <e v="#VALUE!"/>
    <x v="151"/>
  </r>
  <r>
    <n v="163"/>
    <s v="436133905834336256"/>
    <s v="jipraios"/>
    <x v="590"/>
    <s v="Wed Feb 19 13:43:20 +0000 2014"/>
    <d v="2014-02-19T13:43:20"/>
    <m/>
    <s v="en"/>
    <m/>
    <m/>
    <n v="264675398"/>
    <m/>
    <s v="web"/>
    <s v="http://pbs.twimg.com/profile_images/2680547142/dc0e6ea80d5627a813eddf2980457a7d_normal.jpeg"/>
    <n v="125"/>
    <n v="84"/>
    <n v="-14400"/>
    <s v="http://twitter.com/jipraios/statuses/436133905834336256"/>
    <s v="{&quot;symbols&quot;:[],&quot;urls&quot;:[],&quot;hashtags&quot;:[{&quot;text&quot;:&quot;OERS14&quot;,&quot;indices&quot;:[134,141]}],&quot;user_mentions&quot;:[]}"/>
    <s v="I'm"/>
    <e v="#VALUE!"/>
    <s v="I'm eager to hear about the extent "/>
    <e v="#VALUE!"/>
    <x v="151"/>
  </r>
  <r>
    <n v="1224"/>
    <s v="436561850021343232"/>
    <s v="adrossis"/>
    <x v="591"/>
    <s v="Thu Feb 20 18:03:50 +0000 2014"/>
    <d v="2014-02-20T18:03:50"/>
    <m/>
    <s v="en"/>
    <m/>
    <m/>
    <n v="17095178"/>
    <m/>
    <s v="&lt;a href=&quot;https://about.twitter.com/products/tweetdeck&quot; rel=&quot;nofollow&quot;&gt;TweetDeck&lt;/a&gt;"/>
    <s v="http://pbs.twimg.com/profile_images/378800000573670417/df2d17a095315a2723a8c440dc790591_normal.jpeg"/>
    <n v="304"/>
    <n v="414"/>
    <n v="-18000"/>
    <s v="http://twitter.com/adrossis/statuses/436561850021343232"/>
    <s v="{&quot;symbols&quot;:[],&quot;urls&quot;:[],&quot;hashtags&quot;:[{&quot;text&quot;:&quot;OERS14&quot;,&quot;indices&quot;:[63,70]}],&quot;user_mentions&quot;:[]}"/>
    <s v="Imp"/>
    <e v="#VALUE!"/>
    <s v="Important to get students (and teac"/>
    <e v="#VALUE!"/>
    <x v="151"/>
  </r>
  <r>
    <n v="223"/>
    <s v="436142935277850624"/>
    <s v="ResearchChat"/>
    <x v="592"/>
    <s v="Wed Feb 19 14:19:13 +0000 2014"/>
    <d v="2014-02-19T14:19:13"/>
    <m/>
    <s v="en"/>
    <m/>
    <m/>
    <n v="30002337"/>
    <m/>
    <s v="&lt;a href=&quot;http://www.hootsuite.com&quot; rel=&quot;nofollow&quot;&gt;HootSuite&lt;/a&gt;"/>
    <s v="http://pbs.twimg.com/profile_images/146956830/Lighthouse_Lens2_normal.png"/>
    <n v="366"/>
    <n v="169"/>
    <n v="-18000"/>
    <s v="http://twitter.com/ResearchChat/statuses/436142935277850624"/>
    <s v="{&quot;symbols&quot;:[],&quot;urls&quot;:[],&quot;hashtags&quot;:[{&quot;text&quot;:&quot;OERS14&quot;,&quot;indices&quot;:[98,105]}],&quot;user_mentions&quot;:[]}"/>
    <s v="In "/>
    <e v="#VALUE!"/>
    <s v="In 2012 PISA focus was mathematics "/>
    <e v="#VALUE!"/>
    <x v="151"/>
  </r>
  <r>
    <n v="1084"/>
    <s v="436515015349501952"/>
    <s v="ResearchChat"/>
    <x v="593"/>
    <s v="Thu Feb 20 14:57:44 +0000 2014"/>
    <d v="2014-02-20T14:57:44"/>
    <m/>
    <s v="en"/>
    <m/>
    <m/>
    <n v="30002337"/>
    <m/>
    <s v="&lt;a href=&quot;http://www.hootsuite.com&quot; rel=&quot;nofollow&quot;&gt;HootSuite&lt;/a&gt;"/>
    <s v="http://pbs.twimg.com/profile_images/146956830/Lighthouse_Lens2_normal.png"/>
    <n v="379"/>
    <n v="173"/>
    <n v="-18000"/>
    <s v="http://twitter.com/ResearchChat/statuses/436515015349501952"/>
    <s v="{&quot;symbols&quot;:[],&quot;urls&quot;:[],&quot;hashtags&quot;:[{&quot;text&quot;:&quot;OERS14&quot;,&quot;indices&quot;:[114,121]}],&quot;user_mentions&quot;:[]}"/>
    <s v="In "/>
    <e v="#VALUE!"/>
    <s v="In Dr Luke's study the experience o"/>
    <e v="#VALUE!"/>
    <x v="151"/>
  </r>
  <r>
    <n v="317"/>
    <s v="436148381107253248"/>
    <s v="CarolCampbell4"/>
    <x v="594"/>
    <s v="Wed Feb 19 14:40:51 +0000 2014"/>
    <d v="2014-02-19T14:40:51"/>
    <m/>
    <s v="en"/>
    <m/>
    <m/>
    <n v="300645437"/>
    <m/>
    <s v="&lt;a href=&quot;http://twitter.com/#!/download/ipad&quot; rel=&quot;nofollow&quot;&gt;Twitter for iPad&lt;/a&gt;"/>
    <s v="http://pbs.twimg.com/profile_images/3691905443/d17541206d2df83dd49f40e17076abbc_normal.jpeg"/>
    <n v="742"/>
    <n v="317"/>
    <n v="-18000"/>
    <s v="http://twitter.com/CarolCampbell4/statuses/436148381107253248"/>
    <s v="{&quot;symbols&quot;:[],&quot;urls&quot;:[],&quot;hashtags&quot;:[{&quot;text&quot;:&quot;OERS14&quot;,&quot;indices&quot;:[116,123]}],&quot;user_mentions&quot;:[]}"/>
    <s v="In "/>
    <e v="#VALUE!"/>
    <s v="In PISA 2012, 50% of Ontario studen"/>
    <e v="#VALUE!"/>
    <x v="151"/>
  </r>
  <r>
    <n v="1088"/>
    <s v="436515737239552001"/>
    <s v="ResearchChat"/>
    <x v="595"/>
    <s v="Thu Feb 20 15:00:36 +0000 2014"/>
    <d v="2014-02-20T15:00:36"/>
    <m/>
    <s v="en"/>
    <m/>
    <m/>
    <n v="30002337"/>
    <m/>
    <s v="&lt;a href=&quot;http://www.hootsuite.com&quot; rel=&quot;nofollow&quot;&gt;HootSuite&lt;/a&gt;"/>
    <s v="http://pbs.twimg.com/profile_images/146956830/Lighthouse_Lens2_normal.png"/>
    <n v="379"/>
    <n v="173"/>
    <n v="-18000"/>
    <s v="http://twitter.com/ResearchChat/statuses/436515737239552001"/>
    <s v="{&quot;symbols&quot;:[],&quot;urls&quot;:[],&quot;hashtags&quot;:[{&quot;text&quot;:&quot;OERS14&quot;,&quot;indices&quot;:[72,79]}],&quot;user_mentions&quot;:[]}"/>
    <s v="Ind"/>
    <e v="#VALUE!"/>
    <s v="Indigenous knowledge should be brou"/>
    <e v="#VALUE!"/>
    <x v="151"/>
  </r>
  <r>
    <n v="1086"/>
    <s v="436515556007501824"/>
    <s v="adrossis"/>
    <x v="596"/>
    <s v="Thu Feb 20 14:59:53 +0000 2014"/>
    <d v="2014-02-20T14:59:53"/>
    <m/>
    <s v="en"/>
    <m/>
    <m/>
    <n v="17095178"/>
    <m/>
    <s v="&lt;a href=&quot;https://about.twitter.com/products/tweetdeck&quot; rel=&quot;nofollow&quot;&gt;TweetDeck&lt;/a&gt;"/>
    <s v="http://pbs.twimg.com/profile_images/378800000573670417/df2d17a095315a2723a8c440dc790591_normal.jpeg"/>
    <n v="303"/>
    <n v="413"/>
    <n v="-18000"/>
    <s v="http://twitter.com/adrossis/statuses/436515556007501824"/>
    <s v="{&quot;symbols&quot;:[],&quot;urls&quot;:[],&quot;hashtags&quot;:[{&quot;text&quot;:&quot;OERS14&quot;,&quot;indices&quot;:[131,138]}],&quot;user_mentions&quot;:[]}"/>
    <s v="Ind"/>
    <e v="#VALUE!"/>
    <s v="Indigenous studies-must be careful "/>
    <e v="#VALUE!"/>
    <x v="151"/>
  </r>
  <r>
    <n v="677"/>
    <s v="436244776149843970"/>
    <s v="ResearchChat"/>
    <x v="597"/>
    <s v="Wed Feb 19 21:03:54 +0000 2014"/>
    <d v="2014-02-19T21:03:54"/>
    <m/>
    <s v="en"/>
    <m/>
    <m/>
    <n v="30002337"/>
    <m/>
    <s v="&lt;a href=&quot;http://www.hootsuite.com&quot; rel=&quot;nofollow&quot;&gt;HootSuite&lt;/a&gt;"/>
    <s v="http://pbs.twimg.com/profile_images/146956830/Lighthouse_Lens2_normal.png"/>
    <n v="371"/>
    <n v="169"/>
    <n v="-18000"/>
    <s v="http://twitter.com/ResearchChat/statuses/436244776149843970"/>
    <s v="{&quot;symbols&quot;:[],&quot;urls&quot;:[],&quot;hashtags&quot;:[{&quot;text&quot;:&quot;OERS14&quot;,&quot;indices&quot;:[113,120]}],&quot;user_mentions&quot;:[]}"/>
    <s v="Ins"/>
    <e v="#VALUE!"/>
    <s v="Instructional Rounds - drawn from t"/>
    <e v="#VALUE!"/>
    <x v="151"/>
  </r>
  <r>
    <n v="703"/>
    <s v="436251243640803329"/>
    <s v="ResearchChat"/>
    <x v="598"/>
    <s v="Wed Feb 19 21:29:36 +0000 2014"/>
    <d v="2014-02-19T21:29:36"/>
    <m/>
    <s v="en"/>
    <m/>
    <m/>
    <n v="30002337"/>
    <m/>
    <s v="&lt;a href=&quot;http://www.hootsuite.com&quot; rel=&quot;nofollow&quot;&gt;HootSuite&lt;/a&gt;"/>
    <s v="http://pbs.twimg.com/profile_images/146956830/Lighthouse_Lens2_normal.png"/>
    <n v="371"/>
    <n v="169"/>
    <n v="-18000"/>
    <s v="http://twitter.com/ResearchChat/statuses/436251243640803329"/>
    <s v="{&quot;symbols&quot;:[],&quot;urls&quot;:[],&quot;hashtags&quot;:[{&quot;text&quot;:&quot;OERS14&quot;,&quot;indices&quot;:[102,109]}],&quot;user_mentions&quot;:[]}"/>
    <s v="Ins"/>
    <e v="#VALUE!"/>
    <s v="Instructional Rounds: resource inte"/>
    <e v="#VALUE!"/>
    <x v="151"/>
  </r>
  <r>
    <n v="374"/>
    <s v="436155969710481409"/>
    <s v="SamKloetstra"/>
    <x v="599"/>
    <s v="Wed Feb 19 15:11:01 +0000 2014"/>
    <d v="2014-02-19T15:11:01"/>
    <m/>
    <s v="en-gb"/>
    <m/>
    <m/>
    <n v="2188868298"/>
    <m/>
    <s v="&lt;a href=&quot;https://twitter.com/download/android&quot; rel=&quot;nofollow&quot;&gt;Twitter for  Android&lt;/a&gt;"/>
    <s v="http://pbs.twimg.com/profile_images/378800000731933565/2d26b7aef811eb99ea0ec5d35b701c28_normal.jpeg"/>
    <n v="236"/>
    <n v="405"/>
    <m/>
    <s v="http://twitter.com/SamKloetstra/statuses/436155969710481409"/>
    <s v="{&quot;symbols&quot;:[],&quot;urls&quot;:[],&quot;hashtags&quot;:[{&quot;text&quot;:&quot;oers14&quot;,&quot;indices&quot;:[91,98]},{&quot;text&quot;:&quot;pisa&quot;,&quot;indices&quot;:[99,104]}],&quot;user_mentions&quot;:[]}"/>
    <s v="Int"/>
    <e v="#VALUE!"/>
    <s v="Interesting to see how Canada's and"/>
    <e v="#VALUE!"/>
    <x v="151"/>
  </r>
  <r>
    <n v="373"/>
    <s v="436155969710481409"/>
    <s v="SamKloetstra"/>
    <x v="599"/>
    <s v="Wed Feb 19 15:11:01 +0000 2014"/>
    <d v="2014-02-19T15:11:01"/>
    <m/>
    <s v="en-gb"/>
    <m/>
    <m/>
    <n v="2188868298"/>
    <m/>
    <s v="&lt;a href=&quot;https://twitter.com/download/android&quot; rel=&quot;nofollow&quot;&gt;Twitter for  Android&lt;/a&gt;"/>
    <s v="http://pbs.twimg.com/profile_images/378800000731933565/2d26b7aef811eb99ea0ec5d35b701c28_normal.jpeg"/>
    <n v="236"/>
    <n v="405"/>
    <m/>
    <s v="http://twitter.com/SamKloetstra/statuses/436155969710481409"/>
    <s v="{&quot;symbols&quot;:[],&quot;urls&quot;:[],&quot;hashtags&quot;:[{&quot;text&quot;:&quot;oers14&quot;,&quot;indices&quot;:[91,98]},{&quot;text&quot;:&quot;pisa&quot;,&quot;indices&quot;:[99,104]}],&quot;user_mentions&quot;:[]}"/>
    <s v="Int"/>
    <e v="#VALUE!"/>
    <s v="Interesting to see how Canada's and"/>
    <e v="#VALUE!"/>
    <x v="151"/>
  </r>
  <r>
    <n v="1116"/>
    <s v="436519275356905472"/>
    <s v="LStevens2511"/>
    <x v="600"/>
    <s v="Thu Feb 20 15:14:40 +0000 2014"/>
    <d v="2014-02-20T15:14:40"/>
    <s v="loc: 43.65491544,-79.38301485"/>
    <s v="en"/>
    <m/>
    <m/>
    <n v="2351930730"/>
    <m/>
    <s v="&lt;a href=&quot;http://twitter.com/download/iphone&quot; rel=&quot;nofollow&quot;&gt;Twitter for iPhone&lt;/a&gt;"/>
    <s v="http://pbs.twimg.com/profile_images/436179085136392193/E7TC0iow_normal.jpeg"/>
    <n v="11"/>
    <n v="51"/>
    <m/>
    <s v="http://twitter.com/LStevens2511/statuses/436519275356905472"/>
    <s v="{&quot;symbols&quot;:[],&quot;urls&quot;:[],&quot;hashtags&quot;:[{&quot;text&quot;:&quot;oers14&quot;,&quot;indices&quot;:[87,94]}],&quot;user_mentions&quot;:[]}"/>
    <s v="Is "/>
    <e v="#VALUE!"/>
    <s v="Is direct instruction in phonics re"/>
    <e v="#VALUE!"/>
    <x v="151"/>
  </r>
  <r>
    <n v="1050"/>
    <s v="436511278727970816"/>
    <s v="ResearchChat"/>
    <x v="601"/>
    <s v="Thu Feb 20 14:42:53 +0000 2014"/>
    <d v="2014-02-20T14:42:53"/>
    <m/>
    <s v="en"/>
    <m/>
    <m/>
    <n v="30002337"/>
    <m/>
    <s v="&lt;a href=&quot;http://www.hootsuite.com&quot; rel=&quot;nofollow&quot;&gt;HootSuite&lt;/a&gt;"/>
    <s v="http://pbs.twimg.com/profile_images/146956830/Lighthouse_Lens2_normal.png"/>
    <n v="379"/>
    <n v="173"/>
    <n v="-18000"/>
    <s v="http://twitter.com/ResearchChat/statuses/436511278727970816"/>
    <s v="{&quot;symbols&quot;:[],&quot;urls&quot;:[],&quot;hashtags&quot;:[{&quot;text&quot;:&quot;OERS14&quot;,&quot;indices&quot;:[42,49]}],&quot;user_mentions&quot;:[{&quot;id&quot;:14996156,&quot;name&quot;:&quot;Brenda Courey&quot;,&quot;indices&quot;:[58,71],&quot;screen_name&quot;:&quot;BrendaCourey&quot;,&quot;id_str&quot;:&quot;14996156&quot;}]}"/>
    <s v="Is "/>
    <e v="#VALUE!"/>
    <s v="Is there a prize for the 1000'th tw"/>
    <e v="#VALUE!"/>
    <x v="151"/>
  </r>
  <r>
    <n v="1135"/>
    <s v="436521931563466752"/>
    <s v="PauleRodrigue"/>
    <x v="602"/>
    <s v="Thu Feb 20 15:25:13 +0000 2014"/>
    <d v="2014-02-20T15:25:13"/>
    <m/>
    <s v="fr"/>
    <m/>
    <m/>
    <n v="1394620189"/>
    <m/>
    <s v="&lt;a href=&quot;http://twitter.com/#!/download/ipad&quot; rel=&quot;nofollow&quot;&gt;Twitter for iPad&lt;/a&gt;"/>
    <s v="http://abs.twimg.com/sticky/default_profile_images/default_profile_4_normal.png"/>
    <n v="5"/>
    <n v="10"/>
    <m/>
    <s v="http://twitter.com/PauleRodrigue/statuses/436521931563466752"/>
    <s v="{&quot;symbols&quot;:[],&quot;urls&quot;:[],&quot;hashtags&quot;:[{&quot;text&quot;:&quot;OERS14&quot;,&quot;indices&quot;:[29,36]}],&quot;user_mentions&quot;:[]}"/>
    <s v="It'"/>
    <e v="#VALUE!"/>
    <s v="It's all about relationship. #OERS1"/>
    <e v="#VALUE!"/>
    <x v="151"/>
  </r>
  <r>
    <n v="486"/>
    <s v="436173535136841728"/>
    <s v="jipraios"/>
    <x v="603"/>
    <s v="Wed Feb 19 16:20:49 +0000 2014"/>
    <d v="2014-02-19T16:20:49"/>
    <m/>
    <s v="en"/>
    <m/>
    <m/>
    <n v="264675398"/>
    <m/>
    <s v="web"/>
    <s v="http://pbs.twimg.com/profile_images/2680547142/dc0e6ea80d5627a813eddf2980457a7d_normal.jpeg"/>
    <n v="126"/>
    <n v="84"/>
    <n v="-14400"/>
    <s v="http://twitter.com/jipraios/statuses/436173535136841728"/>
    <s v="{&quot;symbols&quot;:[],&quot;urls&quot;:[],&quot;hashtags&quot;:[{&quot;text&quot;:&quot;oers14&quot;,&quot;indices&quot;:[122,129]}],&quot;user_mentions&quot;:[]}"/>
    <s v="It'"/>
    <e v="#VALUE!"/>
    <s v="It's been a while since I've heard "/>
    <e v="#VALUE!"/>
    <x v="151"/>
  </r>
  <r>
    <n v="731"/>
    <s v="436267590243995648"/>
    <s v="O3atORION"/>
    <x v="604"/>
    <s v="Wed Feb 19 22:34:33 +0000 2014"/>
    <d v="2014-02-19T22:34:33"/>
    <m/>
    <s v="en"/>
    <m/>
    <m/>
    <n v="40576448"/>
    <m/>
    <s v="&lt;a href=&quot;https://about.twitter.com/products/tweetdeck&quot; rel=&quot;nofollow&quot;&gt;TweetDeck&lt;/a&gt;"/>
    <s v="http://pbs.twimg.com/profile_images/2631441533/dd0ebcbc33a90ccdddc419f43d06c8f4_normal.jpeg"/>
    <n v="810"/>
    <n v="1460"/>
    <n v="-18000"/>
    <s v="http://twitter.com/O3atORION/statuses/436267590243995648"/>
    <s v="{&quot;symbols&quot;:[],&quot;urls&quot;:[],&quot;hashtags&quot;:[{&quot;text&quot;:&quot;OERS14&quot;,&quot;indices&quot;:[14,21]}],&quot;user_mentions&quot;:[]}"/>
    <s v="Its"/>
    <e v="#VALUE!"/>
    <s v="Its dinner at #OERS14 We are at our"/>
    <e v="#VALUE!"/>
    <x v="151"/>
  </r>
  <r>
    <n v="730"/>
    <s v="436267590243995648"/>
    <s v="O3atORION"/>
    <x v="604"/>
    <s v="Wed Feb 19 22:34:33 +0000 2014"/>
    <d v="2014-02-19T22:34:33"/>
    <m/>
    <s v="en"/>
    <m/>
    <m/>
    <n v="40576448"/>
    <m/>
    <s v="&lt;a href=&quot;https://about.twitter.com/products/tweetdeck&quot; rel=&quot;nofollow&quot;&gt;TweetDeck&lt;/a&gt;"/>
    <s v="http://pbs.twimg.com/profile_images/2631441533/dd0ebcbc33a90ccdddc419f43d06c8f4_normal.jpeg"/>
    <n v="810"/>
    <n v="1460"/>
    <n v="-18000"/>
    <s v="http://twitter.com/O3atORION/statuses/436267590243995648"/>
    <s v="{&quot;symbols&quot;:[],&quot;urls&quot;:[],&quot;hashtags&quot;:[{&quot;text&quot;:&quot;OERS14&quot;,&quot;indices&quot;:[14,21]}],&quot;user_mentions&quot;:[]}"/>
    <s v="Its"/>
    <e v="#VALUE!"/>
    <s v="Its dinner at #OERS14 We are at our"/>
    <e v="#VALUE!"/>
    <x v="151"/>
  </r>
  <r>
    <n v="801"/>
    <s v="436288068187070464"/>
    <s v="professor_jess"/>
    <x v="605"/>
    <s v="Wed Feb 19 23:55:55 +0000 2014"/>
    <d v="2014-02-19T23:55:55"/>
    <m/>
    <s v="en"/>
    <m/>
    <m/>
    <n v="2174804130"/>
    <m/>
    <s v="&lt;a href=&quot;http://twitter.com/download/android&quot; rel=&quot;nofollow&quot;&gt;Twitter for Android&lt;/a&gt;"/>
    <s v="http://pbs.twimg.com/profile_images/378800000695299597/4ae9be0238c788517bac441693a1cf34_normal.jpeg"/>
    <n v="15"/>
    <n v="17"/>
    <m/>
    <s v="http://twitter.com/professor_jess/statuses/436288068187070464"/>
    <s v="{&quot;symbols&quot;:[],&quot;urls&quot;:[],&quot;hashtags&quot;:[{&quot;text&quot;:&quot;aedt4130&quot;,&quot;indices&quot;:[52,61]},{&quot;text&quot;:&quot;educ4703&quot;,&quot;indices&quot;:[62,71]},{&quot;text&quot;:&quot;oers14&quot;,&quot;indices&quot;:[72,79]}],&quot;user_mentions&quot;:[{&quot;id&quot;:14128528,&quot;name&quot;:&quot;Don Tapscott&quot;,&quot;indices&quot;:[41,51],&quot;screen_name&quot;:&quot;dtapscott&quot;,&quot;id_str&quot;:&quot;14128528&quot;},{&quot;id&quot;:25040565,&quot;name&quot;:&quot;Roland van Oostveen&quot;,&quot;indices&quot;:[86,95],&quot;screen_name&quot;:&quot;rolandvo&quot;,&quot;id_str&quot;:&quot;25040565&quot;}]}"/>
    <s v="Its"/>
    <e v="#VALUE!"/>
    <s v="Its your capacity to think, not rec"/>
    <e v="#VALUE!"/>
    <x v="151"/>
  </r>
  <r>
    <n v="338"/>
    <s v="436150096338501634"/>
    <s v="O3atORION"/>
    <x v="606"/>
    <s v="Wed Feb 19 14:47:40 +0000 2014"/>
    <d v="2014-02-19T14:47:40"/>
    <m/>
    <s v="en"/>
    <m/>
    <m/>
    <n v="40576448"/>
    <m/>
    <s v="&lt;a href=&quot;https://about.twitter.com/products/tweetdeck&quot; rel=&quot;nofollow&quot;&gt;TweetDeck&lt;/a&gt;"/>
    <s v="http://pbs.twimg.com/profile_images/2631441533/dd0ebcbc33a90ccdddc419f43d06c8f4_normal.jpeg"/>
    <n v="806"/>
    <n v="1455"/>
    <n v="-18000"/>
    <s v="http://twitter.com/O3atORION/statuses/436150096338501634"/>
    <s v="{&quot;symbols&quot;:[],&quot;urls&quot;:[],&quot;hashtags&quot;:[{&quot;text&quot;:&quot;OERS14&quot;,&quot;indices&quot;:[48,55]}],&quot;user_mentions&quot;:[{&quot;id&quot;:858500533,&quot;name&quot;:&quot;Sofya Malik&quot;,&quot;indices&quot;:[35,46],&quot;screen_name&quot;:&quot;SofyaMalik&quot;,&quot;id_str&quot;:&quot;858500533&quot;}]}"/>
    <s v="Jus"/>
    <e v="#VALUE!"/>
    <s v="Just had a great conversation with "/>
    <e v="#VALUE!"/>
    <x v="151"/>
  </r>
  <r>
    <n v="652"/>
    <s v="436234145409142784"/>
    <s v="abbaspeaks"/>
    <x v="607"/>
    <s v="Wed Feb 19 20:21:39 +0000 2014"/>
    <d v="2014-02-19T20:21:39"/>
    <m/>
    <s v="en"/>
    <m/>
    <m/>
    <n v="203543496"/>
    <m/>
    <s v="&lt;a href=&quot;https://about.twitter.com/products/tweetdeck&quot; rel=&quot;nofollow&quot;&gt;TweetDeck&lt;/a&gt;"/>
    <s v="http://pbs.twimg.com/profile_images/420650358310838272/SYeVCvzi_normal.jpeg"/>
    <n v="391"/>
    <n v="535"/>
    <n v="-28800"/>
    <s v="http://twitter.com/abbaspeaks/statuses/436234145409142784"/>
    <s v="{&quot;symbols&quot;:[],&quot;urls&quot;:[],&quot;hashtags&quot;:[{&quot;text&quot;:&quot;sociology&quot;,&quot;indices&quot;:[31,41]},{&quot;text&quot;:&quot;OERS14&quot;,&quot;indices&quot;:[42,49]}],&quot;user_mentions&quot;:[]}"/>
    <s v="Jus"/>
    <e v="#VALUE!"/>
    <s v="Just met with a colleague from #soc"/>
    <e v="#VALUE!"/>
    <x v="151"/>
  </r>
  <r>
    <n v="1032"/>
    <s v="436509392293203968"/>
    <s v="_DrDi"/>
    <x v="608"/>
    <s v="Thu Feb 20 14:35:23 +0000 2014"/>
    <d v="2014-02-20T14:35:23"/>
    <m/>
    <s v="en"/>
    <m/>
    <m/>
    <n v="298888460"/>
    <m/>
    <s v="&lt;a href=&quot;http://www.twitter.com&quot; rel=&quot;nofollow&quot;&gt;Twitter for BlackBerry&lt;/a&gt;"/>
    <s v="http://pbs.twimg.com/profile_images/3393181171/73f9dff5a8bd9b34ef0dc66f07b43da6_normal.jpeg"/>
    <n v="90"/>
    <n v="131"/>
    <n v="-18000"/>
    <s v="http://twitter.com/_DrDi/statuses/436509392293203968"/>
    <s v="{&quot;symbols&quot;:[],&quot;urls&quot;:[],&quot;hashtags&quot;:[{&quot;text&quot;:&quot;OERS14&quot;,&quot;indices&quot;:[79,86]}],&quot;user_mentions&quot;:[]}"/>
    <s v="Key"/>
    <e v="#VALUE!"/>
    <s v="Keynote now inviting questions to s"/>
    <e v="#VALUE!"/>
    <x v="151"/>
  </r>
  <r>
    <n v="765"/>
    <s v="436282881384538112"/>
    <s v="KNAER_RECRAE"/>
    <x v="609"/>
    <s v="Wed Feb 19 23:35:19 +0000 2014"/>
    <d v="2014-02-19T23:35:19"/>
    <m/>
    <s v="en"/>
    <m/>
    <m/>
    <n v="1020257364"/>
    <m/>
    <s v="&lt;a href=&quot;http://twitter.com/download/android&quot; rel=&quot;nofollow&quot;&gt;Twitter for Android&lt;/a&gt;"/>
    <s v="http://pbs.twimg.com/profile_images/2991816416/bfc82e11ecb1ae7933cf18dab2e03eb9_normal.png"/>
    <n v="210"/>
    <n v="276"/>
    <n v="-18000"/>
    <s v="http://twitter.com/KNAER_RECRAE/statuses/436282881384538112"/>
    <s v="{&quot;symbols&quot;:[],&quot;urls&quot;:[],&quot;hashtags&quot;:[{&quot;text&quot;:&quot;oers14&quot;,&quot;indices&quot;:[102,109]}],&quot;user_mentions&quot;:[]}"/>
    <s v="Key"/>
    <e v="#VALUE!"/>
    <s v="Keynote speaker Don Tapscott about "/>
    <e v="#VALUE!"/>
    <x v="151"/>
  </r>
  <r>
    <n v="624"/>
    <s v="436221186368733184"/>
    <s v="O3atORION"/>
    <x v="610"/>
    <s v="Wed Feb 19 19:30:10 +0000 2014"/>
    <d v="2014-02-19T19:30:10"/>
    <m/>
    <s v="en"/>
    <m/>
    <m/>
    <n v="40576448"/>
    <m/>
    <s v="&lt;a href=&quot;http://twitter.com/download/android&quot; rel=&quot;nofollow&quot;&gt;Twitter for Android&lt;/a&gt;"/>
    <s v="http://pbs.twimg.com/profile_images/2631441533/dd0ebcbc33a90ccdddc419f43d06c8f4_normal.jpeg"/>
    <n v="809"/>
    <n v="1459"/>
    <n v="-18000"/>
    <s v="http://twitter.com/O3atORION/statuses/436221186368733184"/>
    <s v="{&quot;symbols&quot;:[],&quot;urls&quot;:[],&quot;hashtags&quot;:[{&quot;text&quot;:&quot;OERS14&quot;,&quot;indices&quot;:[39,46]}],&quot;user_mentions&quot;:[]}"/>
    <s v="KMb"/>
    <e v="#VALUE!"/>
    <s v="KMb is not a linear process .. Agre"/>
    <e v="#VALUE!"/>
    <x v="151"/>
  </r>
  <r>
    <n v="456"/>
    <s v="436171618608353280"/>
    <s v="KNAER_RECRAE"/>
    <x v="611"/>
    <s v="Wed Feb 19 16:13:12 +0000 2014"/>
    <d v="2014-02-19T16:13:12"/>
    <m/>
    <s v="en"/>
    <m/>
    <m/>
    <n v="1020257364"/>
    <m/>
    <s v="&lt;a href=&quot;http://twitter.com/download/android&quot; rel=&quot;nofollow&quot;&gt;Twitter for Android&lt;/a&gt;"/>
    <s v="http://pbs.twimg.com/profile_images/2991816416/bfc82e11ecb1ae7933cf18dab2e03eb9_normal.png"/>
    <n v="204"/>
    <n v="266"/>
    <n v="-18000"/>
    <s v="http://twitter.com/KNAER_RECRAE/statuses/436171618608353280"/>
    <s v="{&quot;symbols&quot;:[],&quot;urls&quot;:[],&quot;hashtags&quot;:[{&quot;text&quot;:&quot;OERS14&quot;,&quot;indices&quot;:[130,137]}],&quot;user_mentions&quot;:[{&quot;id&quot;:636460073,&quot;name&quot;:&quot;Katina Pollock&quot;,&quot;indices&quot;:[97,113],&quot;screen_name&quot;:&quot;DrKatinaPollock&quot;,&quot;id_str&quot;:&quot;636460073&quot;},{&quot;id&quot;:300645437,&quot;name&quot;:&quot;Carol Campbell&quot;,&quot;indices&quot;:[114,129],&quot;screen_name&quot;:&quot;CarolCampbell4&quot;,&quot;id_str&quot;:&quot;300645437&quot;}]}"/>
    <s v="KNA"/>
    <e v="#VALUE!"/>
    <s v="KNAER next steps: looking at knowle"/>
    <e v="#VALUE!"/>
    <x v="151"/>
  </r>
  <r>
    <n v="421"/>
    <s v="436168385018478593"/>
    <s v="KNAER_RECRAE"/>
    <x v="612"/>
    <s v="Wed Feb 19 16:00:21 +0000 2014"/>
    <d v="2014-02-19T16:00:21"/>
    <m/>
    <s v="en"/>
    <m/>
    <m/>
    <n v="1020257364"/>
    <m/>
    <s v="&lt;a href=&quot;http://twitter.com/download/android&quot; rel=&quot;nofollow&quot;&gt;Twitter for Android&lt;/a&gt;"/>
    <s v="http://pbs.twimg.com/profile_images/2991816416/bfc82e11ecb1ae7933cf18dab2e03eb9_normal.png"/>
    <n v="198"/>
    <n v="247"/>
    <n v="-18000"/>
    <s v="http://twitter.com/KNAER_RECRAE/statuses/436168385018478593"/>
    <s v="{&quot;symbols&quot;:[],&quot;urls&quot;:[],&quot;hashtags&quot;:[{&quot;text&quot;:&quot;oers14&quot;,&quot;indices&quot;:[71,78]}],&quot;user_mentions&quot;:[{&quot;id&quot;:636460073,&quot;name&quot;:&quot;Katina Pollock&quot;,&quot;indices&quot;:[22,38],&quot;screen_name&quot;:&quot;DrKatinaPollock&quot;,&quot;id_str&quot;:&quot;636460073&quot;},{&quot;id&quot;:300645437,&quot;name&quot;:&quot;Carol Campbell&quot;,&quot;indices&quot;:[43,58],&quot;screen_name&quot;:&quot;CarolCampbell4&quot;,&quot;id_str&quot;:&quot;300645437&quot;}]}"/>
    <s v="KNA"/>
    <e v="#VALUE!"/>
    <s v="KNAER plenary talk by @DrKatinaPoll"/>
    <e v="#VALUE!"/>
    <x v="151"/>
  </r>
  <r>
    <n v="1094"/>
    <s v="436516354246459394"/>
    <s v="BrendaCourey"/>
    <x v="613"/>
    <s v="Thu Feb 20 15:03:03 +0000 2014"/>
    <d v="2014-02-20T15:03:03"/>
    <m/>
    <s v="en"/>
    <m/>
    <m/>
    <n v="14996156"/>
    <m/>
    <s v="&lt;a href=&quot;https://about.twitter.com/products/tweetdeck&quot; rel=&quot;nofollow&quot;&gt;TweetDeck&lt;/a&gt;"/>
    <s v="http://pbs.twimg.com/profile_images/1490028863/Brenda1_normal.jpg"/>
    <n v="206"/>
    <n v="104"/>
    <n v="-18000"/>
    <s v="http://twitter.com/BrendaCourey/statuses/436516354246459394"/>
    <s v="{&quot;symbols&quot;:[],&quot;urls&quot;:[],&quot;hashtags&quot;:[{&quot;text&quot;:&quot;oers14&quot;,&quot;indices&quot;:[61,68]}],&quot;user_mentions&quot;:[]}"/>
    <s v="kno"/>
    <e v="#VALUE!"/>
    <s v="knowledge is a gift, not a commodit"/>
    <e v="#VALUE!"/>
    <x v="151"/>
  </r>
  <r>
    <n v="139"/>
    <s v="436131329097232384"/>
    <s v="KNAER_RECRAE"/>
    <x v="614"/>
    <s v="Wed Feb 19 13:33:06 +0000 2014"/>
    <d v="2014-02-19T13:33:06"/>
    <m/>
    <s v="en"/>
    <m/>
    <m/>
    <n v="1020257364"/>
    <m/>
    <s v="&lt;a href=&quot;http://twitter.com/download/android&quot; rel=&quot;nofollow&quot;&gt;Twitter for Android&lt;/a&gt;"/>
    <s v="http://pbs.twimg.com/profile_images/2991816416/bfc82e11ecb1ae7933cf18dab2e03eb9_normal.png"/>
    <n v="198"/>
    <n v="247"/>
    <n v="-18000"/>
    <s v="http://twitter.com/KNAER_RECRAE/statuses/436131329097232384"/>
    <s v="{&quot;symbols&quot;:[],&quot;urls&quot;:[],&quot;hashtags&quot;:[{&quot;text&quot;:&quot;oers14&quot;,&quot;indices&quot;:[86,93]}],&quot;user_mentions&quot;:[]}"/>
    <s v="Lea"/>
    <e v="#VALUE!"/>
    <s v="Learn how to build knowledge mobili"/>
    <e v="#VALUE!"/>
    <x v="151"/>
  </r>
  <r>
    <n v="138"/>
    <s v="436131329097232384"/>
    <s v="KNAER_RECRAE"/>
    <x v="614"/>
    <s v="Wed Feb 19 13:33:06 +0000 2014"/>
    <d v="2014-02-19T13:33:06"/>
    <m/>
    <s v="en"/>
    <m/>
    <m/>
    <n v="1020257364"/>
    <m/>
    <s v="&lt;a href=&quot;http://twitter.com/download/android&quot; rel=&quot;nofollow&quot;&gt;Twitter for Android&lt;/a&gt;"/>
    <s v="http://pbs.twimg.com/profile_images/2991816416/bfc82e11ecb1ae7933cf18dab2e03eb9_normal.png"/>
    <n v="198"/>
    <n v="247"/>
    <n v="-18000"/>
    <s v="http://twitter.com/KNAER_RECRAE/statuses/436131329097232384"/>
    <s v="{&quot;symbols&quot;:[],&quot;urls&quot;:[],&quot;hashtags&quot;:[{&quot;text&quot;:&quot;oers14&quot;,&quot;indices&quot;:[86,93]}],&quot;user_mentions&quot;:[]}"/>
    <s v="Lea"/>
    <e v="#VALUE!"/>
    <s v="Learn how to build knowledge mobili"/>
    <e v="#VALUE!"/>
    <x v="151"/>
  </r>
  <r>
    <n v="405"/>
    <s v="436166234770382848"/>
    <s v="KNAER_RECRAE"/>
    <x v="615"/>
    <s v="Wed Feb 19 15:51:48 +0000 2014"/>
    <d v="2014-02-19T15:51:48"/>
    <m/>
    <s v="en"/>
    <m/>
    <m/>
    <n v="1020257364"/>
    <m/>
    <s v="&lt;a href=&quot;http://twitter.com/download/android&quot; rel=&quot;nofollow&quot;&gt;Twitter for Android&lt;/a&gt;"/>
    <s v="http://pbs.twimg.com/profile_images/2991816416/bfc82e11ecb1ae7933cf18dab2e03eb9_normal.png"/>
    <n v="198"/>
    <n v="247"/>
    <n v="-18000"/>
    <s v="http://twitter.com/KNAER_RECRAE/statuses/436166234770382848"/>
    <s v="{&quot;symbols&quot;:[],&quot;urls&quot;:[],&quot;hashtags&quot;:[{&quot;text&quot;:&quot;oers14&quot;,&quot;indices&quot;:[93,100]}],&quot;user_mentions&quot;:[]}"/>
    <s v="Lea"/>
    <e v="#VALUE!"/>
    <s v="Learn how to make a knowledge mobil"/>
    <e v="#VALUE!"/>
    <x v="151"/>
  </r>
  <r>
    <n v="404"/>
    <s v="436166234770382848"/>
    <s v="KNAER_RECRAE"/>
    <x v="615"/>
    <s v="Wed Feb 19 15:51:48 +0000 2014"/>
    <d v="2014-02-19T15:51:48"/>
    <m/>
    <s v="en"/>
    <m/>
    <m/>
    <n v="1020257364"/>
    <m/>
    <s v="&lt;a href=&quot;http://twitter.com/download/android&quot; rel=&quot;nofollow&quot;&gt;Twitter for Android&lt;/a&gt;"/>
    <s v="http://pbs.twimg.com/profile_images/2991816416/bfc82e11ecb1ae7933cf18dab2e03eb9_normal.png"/>
    <n v="198"/>
    <n v="247"/>
    <n v="-18000"/>
    <s v="http://twitter.com/KNAER_RECRAE/statuses/436166234770382848"/>
    <s v="{&quot;symbols&quot;:[],&quot;urls&quot;:[],&quot;hashtags&quot;:[{&quot;text&quot;:&quot;oers14&quot;,&quot;indices&quot;:[93,100]}],&quot;user_mentions&quot;:[]}"/>
    <s v="Lea"/>
    <e v="#VALUE!"/>
    <s v="Learn how to make a knowledge mobil"/>
    <e v="#VALUE!"/>
    <x v="151"/>
  </r>
  <r>
    <n v="66"/>
    <s v="435951816140795904"/>
    <s v="giannahelling"/>
    <x v="616"/>
    <s v="Wed Feb 19 01:39:47 +0000 2014"/>
    <d v="2014-02-19T01:39:47"/>
    <m/>
    <s v="en"/>
    <m/>
    <m/>
    <n v="466897873"/>
    <m/>
    <s v="&lt;a href=&quot;http://blackberry.com/twitter&quot; rel=&quot;nofollow&quot;&gt;Twitter for BlackBerry®&lt;/a&gt;"/>
    <s v="http://pbs.twimg.com/profile_images/378800000758246288/011cbb98d5f24fca0c24dd77cdf31fdd_normal.jpeg"/>
    <n v="56"/>
    <n v="123"/>
    <n v="-21600"/>
    <s v="http://twitter.com/giannahelling/statuses/435951816140795904"/>
    <s v="{&quot;symbols&quot;:[],&quot;urls&quot;:[],&quot;hashtags&quot;:[{&quot;text&quot;:&quot;OERS14&quot;,&quot;indices&quot;:[62,69]}],&quot;user_mentions&quot;:[]}"/>
    <s v="Lea"/>
    <e v="#VALUE!"/>
    <s v="Learning is the result of hard work"/>
    <e v="#VALUE!"/>
    <x v="151"/>
  </r>
  <r>
    <n v="182"/>
    <s v="436136737560350720"/>
    <s v="KNAER_RECRAE"/>
    <x v="617"/>
    <s v="Wed Feb 19 13:54:35 +0000 2014"/>
    <d v="2014-02-19T13:54:35"/>
    <m/>
    <s v="en"/>
    <m/>
    <m/>
    <n v="1020257364"/>
    <m/>
    <s v="&lt;a href=&quot;http://twitter.com/download/android&quot; rel=&quot;nofollow&quot;&gt;Twitter for Android&lt;/a&gt;"/>
    <s v="http://pbs.twimg.com/profile_images/2991816416/bfc82e11ecb1ae7933cf18dab2e03eb9_normal.png"/>
    <n v="198"/>
    <n v="247"/>
    <n v="-18000"/>
    <s v="http://twitter.com/KNAER_RECRAE/statuses/436136737560350720"/>
    <s v="{&quot;symbols&quot;:[],&quot;urls&quot;:[],&quot;hashtags&quot;:[{&quot;text&quot;:&quot;OERS14&quot;,&quot;indices&quot;:[28,35]},{&quot;text&quot;:&quot;colwiz&quot;,&quot;indices&quot;:[36,43]}],&quot;user_mentions&quot;:[{&quot;id&quot;:22674400,&quot;name&quot;:&quot;collective wizdom&quot;,&quot;indices&quot;:[20,27],&quot;screen_name&quot;:&quot;colwiz&quot;,&quot;id_str&quot;:&quot;22674400&quot;},{&quot;id&quot;:68163264,&quot;name&quot;:&quot;Western - Fac of Ed&quot;,&quot;indices&quot;:[44,56],&quot;screen_name&quot;:&quot;westernuEdu&quot;,&quot;id_str&quot;:&quot;68163264&quot;},{&quot;id&quot;:120129298,&quot;name&quot;:&quot;OISE News&quot;,&quot;indices&quot;:[57,66],&quot;screen_name&quot;:&quot;OISENews&quot;,&quot;id_str&quot;:&quot;120129298&quot;},{&quot;id&quot;:636460073,&quot;name&quot;:&quot;Katina Pollock&quot;,&quot;indices&quot;:[67,83],&quot;screen_name&quot;:&quot;DrKatinaPollock&quot;,&quot;id_str&quot;:&quot;636460073&quot;},{&quot;id&quot;:300645437,&quot;name&quot;:&quot;Carol Campbell&quot;,&quot;indices&quot;:[84,99],&quot;screen_name&quot;:&quot;CarolCampbell4&quot;,&quot;id_str&quot;:&quot;300645437&quot;},{&quot;id&quot;:129585627,&quot;name&quot;:&quot;Shasta Carr-Harris&quot;,&quot;indices&quot;:[100,109],&quot;screen_name&quot;:&quot;ShastaCH&quot;,&quot;id_str&quot;:&quot;129585627&quot;}]}"/>
    <s v="Let"/>
    <e v="#VALUE!"/>
    <s v="Let's collaborate!  @colwiz #OERS14"/>
    <e v="#VALUE!"/>
    <x v="151"/>
  </r>
  <r>
    <n v="398"/>
    <s v="436163012030758913"/>
    <s v="Dunlop_Sue"/>
    <x v="618"/>
    <s v="Wed Feb 19 15:39:00 +0000 2014"/>
    <d v="2014-02-19T15:39:00"/>
    <m/>
    <s v="en"/>
    <n v="106539218"/>
    <s v="Anniekidder"/>
    <n v="17716413"/>
    <s v="436148989667205121"/>
    <s v="&lt;a href=&quot;http://itunes.apple.com/us/app/twitter/id409789998?mt=12&quot; rel=&quot;nofollow&quot;&gt;Twitter for Mac&lt;/a&gt;"/>
    <s v="http://pbs.twimg.com/profile_images/424204122233909248/ndA8poXj_normal.jpeg"/>
    <n v="1742"/>
    <n v="651"/>
    <n v="-21600"/>
    <s v="http://twitter.com/Dunlop_Sue/statuses/436163012030758913"/>
    <s v="{&quot;symbols&quot;:[],&quot;urls&quot;:[],&quot;hashtags&quot;:[{&quot;text&quot;:&quot;oers14&quot;,&quot;indices&quot;:[42,49]}],&quot;user_mentions&quot;:[{&quot;id&quot;:106539218,&quot;name&quot;:&quot;Annie Kidder&quot;,&quot;indices&quot;:[28,40],&quot;screen_name&quot;:&quot;Anniekidder&quot;,&quot;id_str&quot;:&quot;106539218&quot;}]}"/>
    <s v="Let"/>
    <e v="#VALUE!"/>
    <s v="Let's make it the highest! “@Anniek"/>
    <e v="#VALUE!"/>
    <x v="151"/>
  </r>
  <r>
    <n v="760"/>
    <s v="436282387031666688"/>
    <s v="AmaniElrofaie"/>
    <x v="619"/>
    <s v="Wed Feb 19 23:33:21 +0000 2014"/>
    <d v="2014-02-19T23:33:21"/>
    <m/>
    <s v="en"/>
    <m/>
    <m/>
    <n v="121959456"/>
    <m/>
    <s v="&lt;a href=&quot;https://mobile.twitter.com&quot; rel=&quot;nofollow&quot;&gt;Mobile Web (M5)&lt;/a&gt;"/>
    <s v="http://pbs.twimg.com/profile_images/378800000263129784/0761da68796b3351af43e2a94a41dc92_normal.jpeg"/>
    <n v="163"/>
    <n v="207"/>
    <n v="-18000"/>
    <s v="http://twitter.com/AmaniElrofaie/statuses/436282387031666688"/>
    <s v="{&quot;symbols&quot;:[],&quot;urls&quot;:[],&quot;hashtags&quot;:[{&quot;text&quot;:&quot;oers14&quot;,&quot;indices&quot;:[121,128]}],&quot;user_mentions&quot;:[]}"/>
    <s v="Let"/>
    <e v="#VALUE!"/>
    <s v="Let's take a moment from being dedi"/>
    <e v="#VALUE!"/>
    <x v="151"/>
  </r>
  <r>
    <n v="682"/>
    <s v="436246124588847104"/>
    <s v="O3atORION"/>
    <x v="620"/>
    <s v="Wed Feb 19 21:09:15 +0000 2014"/>
    <d v="2014-02-19T21:09:15"/>
    <m/>
    <s v="en"/>
    <m/>
    <m/>
    <n v="40576448"/>
    <m/>
    <s v="&lt;a href=&quot;http://twitter.com/download/android&quot; rel=&quot;nofollow&quot;&gt;Twitter for Android&lt;/a&gt;"/>
    <s v="http://pbs.twimg.com/profile_images/2631441533/dd0ebcbc33a90ccdddc419f43d06c8f4_normal.jpeg"/>
    <n v="809"/>
    <n v="1459"/>
    <n v="-18000"/>
    <s v="http://twitter.com/O3atORION/statuses/436246124588847104"/>
    <s v="{&quot;symbols&quot;:[],&quot;urls&quot;:[],&quot;hashtags&quot;:[{&quot;text&quot;:&quot;OERS14&quot;,&quot;indices&quot;:[50,57]}],&quot;user_mentions&quot;:[]}"/>
    <s v="Lis"/>
    <e v="#VALUE!"/>
    <s v="Listening to details on the Futures"/>
    <e v="#VALUE!"/>
    <x v="151"/>
  </r>
  <r>
    <n v="148"/>
    <s v="436132337122672643"/>
    <s v="lisacollimore"/>
    <x v="621"/>
    <s v="Wed Feb 19 13:37:06 +0000 2014"/>
    <d v="2014-02-19T13:37:06"/>
    <m/>
    <s v="en"/>
    <m/>
    <m/>
    <n v="903197892"/>
    <m/>
    <s v="&lt;a href=&quot;http://twitter.com/download/iphone&quot; rel=&quot;nofollow&quot;&gt;Twitter for iPhone&lt;/a&gt;"/>
    <s v="http://pbs.twimg.com/profile_images/378800000862958518/QRwroA5s_normal.jpeg"/>
    <n v="36"/>
    <n v="83"/>
    <n v="-18000"/>
    <s v="http://twitter.com/lisacollimore/statuses/436132337122672643"/>
    <s v="{&quot;symbols&quot;:[],&quot;urls&quot;:[],&quot;hashtags&quot;:[{&quot;text&quot;:&quot;OERS14&quot;,&quot;indices&quot;:[47,54]},{&quot;text&quot;:&quot;edchat&quot;,&quot;indices&quot;:[55,62]}],&quot;user_mentions&quot;:[]}"/>
    <s v="Lis"/>
    <e v="#VALUE!"/>
    <s v="Listening to Education Minister Liz"/>
    <e v="#VALUE!"/>
    <x v="151"/>
  </r>
  <r>
    <n v="850"/>
    <s v="436297136578101248"/>
    <s v="LMHoll"/>
    <x v="622"/>
    <s v="Thu Feb 20 00:31:58 +0000 2014"/>
    <d v="2014-02-20T00:31:58"/>
    <m/>
    <s v="en"/>
    <m/>
    <m/>
    <n v="426985789"/>
    <m/>
    <s v="&lt;a href=&quot;http://twitter.com/download/iphone&quot; rel=&quot;nofollow&quot;&gt;Twitter for iPhone&lt;/a&gt;"/>
    <s v="http://pbs.twimg.com/profile_images/3254715753/dde0d115f3f5d9d1a83dca740dc89df5_normal.jpeg"/>
    <n v="22"/>
    <n v="61"/>
    <m/>
    <s v="http://twitter.com/LMHoll/statuses/436297136578101248"/>
    <s v="{&quot;symbols&quot;:[],&quot;urls&quot;:[],&quot;hashtags&quot;:[{&quot;text&quot;:&quot;oers14&quot;,&quot;indices&quot;:[43,50]}],&quot;user_mentions&quot;:[]}"/>
    <s v="Lms"/>
    <e v="#VALUE!"/>
    <s v="Lms for Ontario math curriculum -Dr"/>
    <e v="#VALUE!"/>
    <x v="151"/>
  </r>
  <r>
    <n v="692"/>
    <s v="436248435424251906"/>
    <s v="ResearchChat"/>
    <x v="623"/>
    <s v="Wed Feb 19 21:18:26 +0000 2014"/>
    <d v="2014-02-19T21:18:26"/>
    <m/>
    <s v="en"/>
    <m/>
    <m/>
    <n v="30002337"/>
    <m/>
    <s v="&lt;a href=&quot;http://www.hootsuite.com&quot; rel=&quot;nofollow&quot;&gt;HootSuite&lt;/a&gt;"/>
    <s v="http://pbs.twimg.com/profile_images/146956830/Lighthouse_Lens2_normal.png"/>
    <n v="371"/>
    <n v="169"/>
    <n v="-18000"/>
    <s v="http://twitter.com/ResearchChat/statuses/436248435424251906"/>
    <s v="{&quot;symbols&quot;:[],&quot;urls&quot;:[],&quot;hashtags&quot;:[{&quot;text&quot;:&quot;OERS14&quot;,&quot;indices&quot;:[103,110]}],&quot;user_mentions&quot;:[]}"/>
    <s v="Log"/>
    <e v="#VALUE!"/>
    <s v="Logic Models - If something is work"/>
    <e v="#VALUE!"/>
    <x v="151"/>
  </r>
  <r>
    <n v="693"/>
    <s v="436248942528192512"/>
    <s v="ResearchChat"/>
    <x v="624"/>
    <s v="Wed Feb 19 21:20:27 +0000 2014"/>
    <d v="2014-02-19T21:20:27"/>
    <m/>
    <s v="en"/>
    <m/>
    <m/>
    <n v="30002337"/>
    <m/>
    <s v="&lt;a href=&quot;http://www.hootsuite.com&quot; rel=&quot;nofollow&quot;&gt;HootSuite&lt;/a&gt;"/>
    <s v="http://pbs.twimg.com/profile_images/146956830/Lighthouse_Lens2_normal.png"/>
    <n v="371"/>
    <n v="169"/>
    <n v="-18000"/>
    <s v="http://twitter.com/ResearchChat/statuses/436248942528192512"/>
    <s v="{&quot;symbols&quot;:[],&quot;urls&quot;:[],&quot;hashtags&quot;:[{&quot;text&quot;:&quot;OERS14&quot;,&quot;indices&quot;:[135,142]}],&quot;user_mentions&quot;:[]}"/>
    <s v="Log"/>
    <e v="#VALUE!"/>
    <s v="Logic Modls &amp;amp; theories of actio"/>
    <e v="#VALUE!"/>
    <x v="151"/>
  </r>
  <r>
    <n v="1155"/>
    <s v="436527377967882240"/>
    <s v="abbaspeaks"/>
    <x v="625"/>
    <s v="Thu Feb 20 15:46:51 +0000 2014"/>
    <d v="2014-02-20T15:46:51"/>
    <m/>
    <s v="en"/>
    <m/>
    <m/>
    <n v="203543496"/>
    <m/>
    <s v="&lt;a href=&quot;http://twitter.com/download/android&quot; rel=&quot;nofollow&quot;&gt;Twitter for Android&lt;/a&gt;"/>
    <s v="http://pbs.twimg.com/profile_images/420650358310838272/SYeVCvzi_normal.jpeg"/>
    <n v="397"/>
    <n v="539"/>
    <n v="-28800"/>
    <s v="http://twitter.com/abbaspeaks/statuses/436527377967882240"/>
    <s v="{&quot;symbols&quot;:[],&quot;urls&quot;:[],&quot;hashtags&quot;:[{&quot;text&quot;:&quot;oers14&quot;,&quot;indices&quot;:[79,86]}],&quot;user_mentions&quot;:[]}"/>
    <s v="Loo"/>
    <e v="#VALUE!"/>
    <s v="Looking at digital learning practic"/>
    <e v="#VALUE!"/>
    <x v="151"/>
  </r>
  <r>
    <n v="7"/>
    <s v="435270599112687616"/>
    <s v="drcathybruce"/>
    <x v="626"/>
    <s v="Mon Feb 17 04:32:52 +0000 2014"/>
    <d v="2014-02-17T04:32:52"/>
    <s v="loc: 45.94429796,-75.88182703"/>
    <s v="en"/>
    <m/>
    <m/>
    <n v="1264968134"/>
    <m/>
    <s v="&lt;a href=&quot;http://twitter.com/download/iphone&quot; rel=&quot;nofollow&quot;&gt;Twitter for iPhone&lt;/a&gt;"/>
    <s v="http://pbs.twimg.com/profile_images/432644858201657344/yt5yBNO9_normal.png"/>
    <n v="577"/>
    <n v="371"/>
    <m/>
    <s v="http://twitter.com/drcathybruce/statuses/435270599112687616"/>
    <s v="{&quot;symbols&quot;:[],&quot;urls&quot;:[],&quot;hashtags&quot;:[{&quot;text&quot;:&quot;OERS14&quot;,&quot;indices&quot;:[19,26]}],&quot;user_mentions&quot;:[{&quot;id&quot;:1020257364,&quot;name&quot;:&quot;KNAER-RECRAE&quot;,&quot;indices&quot;:[27,40],&quot;screen_name&quot;:&quot;KNAER_RECRAE&quot;,&quot;id_str&quot;:&quot;1020257364&quot;},{&quot;id&quot;:14128528,&quot;name&quot;:&quot;Don Tapscott&quot;,&quot;indices&quot;:[41,51],&quot;screen_name&quot;:&quot;dtapscott&quot;,&quot;id_str&quot;:&quot;14128528&quot;}]}"/>
    <s v="Loo"/>
    <e v="#VALUE!"/>
    <s v="Looking forward to #OERS14 @KNAER_R"/>
    <e v="#VALUE!"/>
    <x v="151"/>
  </r>
  <r>
    <n v="26"/>
    <s v="435797457499209728"/>
    <s v="caileycraw"/>
    <x v="627"/>
    <s v="Tue Feb 18 15:26:25 +0000 2014"/>
    <d v="2014-02-18T15:26:25"/>
    <m/>
    <s v="en"/>
    <m/>
    <m/>
    <n v="160170230"/>
    <m/>
    <s v="web"/>
    <s v="http://pbs.twimg.com/profile_images/3055590969/8f9f8d659565e54f3b572b135a261673_normal.png"/>
    <n v="662"/>
    <n v="477"/>
    <n v="-18000"/>
    <s v="http://twitter.com/caileycraw/statuses/435797457499209728"/>
    <s v="{&quot;symbols&quot;:[],&quot;urls&quot;:[],&quot;hashtags&quot;:[{&quot;text&quot;:&quot;OERS14&quot;,&quot;indices&quot;:[19,26]}],&quot;user_mentions&quot;:[]}"/>
    <s v="Loo"/>
    <e v="#VALUE!"/>
    <s v="Looking forward to #OERS14!"/>
    <e v="#VALUE!"/>
    <x v="151"/>
  </r>
  <r>
    <n v="27"/>
    <s v="435822154828222466"/>
    <s v="O3atORION"/>
    <x v="628"/>
    <s v="Tue Feb 18 17:04:33 +0000 2014"/>
    <d v="2014-02-18T17:04:33"/>
    <m/>
    <s v="en"/>
    <m/>
    <m/>
    <n v="40576448"/>
    <m/>
    <s v="&lt;a href=&quot;https://about.twitter.com/products/tweetdeck&quot; rel=&quot;nofollow&quot;&gt;TweetDeck&lt;/a&gt;"/>
    <s v="http://pbs.twimg.com/profile_images/2631441533/dd0ebcbc33a90ccdddc419f43d06c8f4_normal.jpeg"/>
    <n v="799"/>
    <n v="1449"/>
    <n v="-18000"/>
    <s v="http://twitter.com/O3atORION/statuses/435822154828222466"/>
    <s v="{&quot;symbols&quot;:[],&quot;urls&quot;:[],&quot;hashtags&quot;:[{&quot;text&quot;:&quot;OERS14&quot;,&quot;indices&quot;:[29,36]}],&quot;user_mentions&quot;:[]}"/>
    <s v="Loo"/>
    <e v="#VALUE!"/>
    <s v="Looking forward to attending #OERS1"/>
    <e v="#VALUE!"/>
    <x v="151"/>
  </r>
  <r>
    <n v="136"/>
    <s v="436130327216803840"/>
    <s v="O3atORION"/>
    <x v="629"/>
    <s v="Wed Feb 19 13:29:07 +0000 2014"/>
    <d v="2014-02-19T13:29:07"/>
    <m/>
    <s v="en"/>
    <m/>
    <m/>
    <n v="40576448"/>
    <m/>
    <s v="&lt;a href=&quot;http://twitter.com/download/android&quot; rel=&quot;nofollow&quot;&gt;Twitter for Android&lt;/a&gt;"/>
    <s v="http://pbs.twimg.com/profile_images/2631441533/dd0ebcbc33a90ccdddc419f43d06c8f4_normal.jpeg"/>
    <n v="805"/>
    <n v="1455"/>
    <n v="-18000"/>
    <s v="http://twitter.com/O3atORION/statuses/436130327216803840"/>
    <s v="{&quot;symbols&quot;:[],&quot;urls&quot;:[],&quot;hashtags&quot;:[{&quot;text&quot;:&quot;OERS14&quot;,&quot;indices&quot;:[70,77]}],&quot;user_mentions&quot;:[]}"/>
    <s v="Loo"/>
    <e v="#VALUE!"/>
    <s v="Looking forward to learning about s"/>
    <e v="#VALUE!"/>
    <x v="151"/>
  </r>
  <r>
    <n v="743"/>
    <s v="436274904522952705"/>
    <s v="HIRGUWO"/>
    <x v="630"/>
    <s v="Wed Feb 19 23:03:37 +0000 2014"/>
    <d v="2014-02-19T23:03:37"/>
    <m/>
    <s v="en"/>
    <m/>
    <m/>
    <n v="2200459346"/>
    <m/>
    <s v="&lt;a href=&quot;http://blackberry.com/twitter&quot; rel=&quot;nofollow&quot;&gt;Twitter for BlackBerry®&lt;/a&gt;"/>
    <s v="http://pbs.twimg.com/profile_images/378800000755038855/25d6dbfbcf4b84eefdcf8f7bfb0a46a8_normal.jpeg"/>
    <n v="21"/>
    <n v="102"/>
    <m/>
    <s v="http://twitter.com/HIRGUWO/statuses/436274904522952705"/>
    <s v="{&quot;symbols&quot;:[],&quot;urls&quot;:[],&quot;hashtags&quot;:[{&quot;text&quot;:&quot;OERS14&quot;,&quot;indices&quot;:[40,47]},{&quot;text&quot;:&quot;westernedu&quot;,&quot;indices&quot;:[56,67]}],&quot;user_mentions&quot;:[{&quot;id&quot;:14128528,&quot;name&quot;:&quot;Don Tapscott&quot;,&quot;indices&quot;:[26,36],&quot;screen_name&quot;:&quot;dtapscott&quot;,&quot;id_str&quot;:&quot;14128528&quot;}]}"/>
    <s v="Loo"/>
    <e v="#VALUE!"/>
    <s v="Looking forward to seeing @dtapscot"/>
    <e v="#VALUE!"/>
    <x v="151"/>
  </r>
  <r>
    <n v="894"/>
    <s v="436317296563216384"/>
    <s v="rchids"/>
    <x v="631"/>
    <s v="Thu Feb 20 01:52:04 +0000 2014"/>
    <d v="2014-02-20T01:52:04"/>
    <m/>
    <s v="en"/>
    <m/>
    <m/>
    <n v="236515608"/>
    <m/>
    <s v="&lt;a href=&quot;http://twitter.com/download/iphone&quot; rel=&quot;nofollow&quot;&gt;Twitter for iPhone&lt;/a&gt;"/>
    <s v="http://pbs.twimg.com/profile_images/417289580992147456/kf61NtSP_normal.jpeg"/>
    <n v="886"/>
    <n v="822"/>
    <n v="-18000"/>
    <s v="http://twitter.com/rchids/statuses/436317296563216384"/>
    <s v="{&quot;symbols&quot;:[],&quot;urls&quot;:[],&quot;hashtags&quot;:[{&quot;text&quot;:&quot;oers14&quot;,&quot;indices&quot;:[97,104]}],&quot;user_mentions&quot;:[]}"/>
    <s v="Loo"/>
    <e v="#VALUE!"/>
    <s v="Looking forward to Workshop C - Imp"/>
    <e v="#VALUE!"/>
    <x v="151"/>
  </r>
  <r>
    <n v="1031"/>
    <s v="436509155382145025"/>
    <s v="BrendaCourey"/>
    <x v="632"/>
    <s v="Thu Feb 20 14:34:27 +0000 2014"/>
    <d v="2014-02-20T14:34:27"/>
    <m/>
    <s v="en"/>
    <m/>
    <m/>
    <n v="14996156"/>
    <m/>
    <s v="&lt;a href=&quot;https://about.twitter.com/products/tweetdeck&quot; rel=&quot;nofollow&quot;&gt;TweetDeck&lt;/a&gt;"/>
    <s v="http://pbs.twimg.com/profile_images/1490028863/Brenda1_normal.jpg"/>
    <n v="206"/>
    <n v="104"/>
    <n v="-18000"/>
    <s v="http://twitter.com/BrendaCourey/statuses/436509155382145025"/>
    <s v="{&quot;symbols&quot;:[],&quot;urls&quot;:[],&quot;hashtags&quot;:[{&quot;text&quot;:&quot;oers14&quot;,&quot;indices&quot;:[87,94]}],&quot;user_mentions&quot;:[]}"/>
    <s v="Lov"/>
    <e v="#VALUE!"/>
    <s v="Love how Luke &amp;amp; Phillips are ad"/>
    <e v="#VALUE!"/>
    <x v="151"/>
  </r>
  <r>
    <n v="1120"/>
    <s v="436519873682743298"/>
    <s v="RogerKClarke"/>
    <x v="633"/>
    <s v="Thu Feb 20 15:17:02 +0000 2014"/>
    <d v="2014-02-20T15:17:02"/>
    <m/>
    <s v="en"/>
    <m/>
    <m/>
    <n v="420403872"/>
    <m/>
    <s v="&lt;a href=&quot;http://www.twitter.com&quot; rel=&quot;nofollow&quot;&gt;Twitter for BlackBerry&lt;/a&gt;"/>
    <s v="http://pbs.twimg.com/profile_images/1655612135/roger_clarkeTWEET_normal.jpg"/>
    <n v="230"/>
    <n v="247"/>
    <n v="-18000"/>
    <s v="http://twitter.com/RogerKClarke/statuses/436519873682743298"/>
    <s v="{&quot;symbols&quot;:[],&quot;urls&quot;:[],&quot;hashtags&quot;:[{&quot;text&quot;:&quot;OERS14&quot;,&quot;indices&quot;:[83,90]}],&quot;user_mentions&quot;:[]}"/>
    <s v="Luk"/>
    <e v="#VALUE!"/>
    <s v="Luke - re the magic bullet! You can"/>
    <e v="#VALUE!"/>
    <x v="151"/>
  </r>
  <r>
    <n v="1239"/>
    <s v="436564596216692736"/>
    <s v="ShastaCH"/>
    <x v="634"/>
    <s v="Thu Feb 20 18:14:45 +0000 2014"/>
    <d v="2014-02-20T18:14:45"/>
    <s v="loc: 43.65485348,-79.38298608"/>
    <s v="en"/>
    <m/>
    <m/>
    <n v="129585627"/>
    <m/>
    <s v="&lt;a href=&quot;http://twitter.com/download/iphone&quot; rel=&quot;nofollow&quot;&gt;Twitter for iPhone&lt;/a&gt;"/>
    <s v="http://pbs.twimg.com/profile_images/2272274611/5wd7gucvwq2weh35c02q_normal.jpeg"/>
    <n v="161"/>
    <n v="96"/>
    <n v="-21600"/>
    <s v="http://twitter.com/ShastaCH/statuses/436564596216692736"/>
    <s v="{&quot;symbols&quot;:[],&quot;urls&quot;:[],&quot;hashtags&quot;:[{&quot;text&quot;:&quot;oers14&quot;,&quot;indices&quot;:[132,139]}],&quot;user_mentions&quot;:[]}"/>
    <s v="Mat"/>
    <e v="#VALUE!"/>
    <s v="Math strategy includes giving stude"/>
    <e v="#VALUE!"/>
    <x v="151"/>
  </r>
  <r>
    <n v="1173"/>
    <s v="436537018600796160"/>
    <s v="fdelk_nmc"/>
    <x v="635"/>
    <s v="Thu Feb 20 16:25:10 +0000 2014"/>
    <d v="2014-02-20T16:25:10"/>
    <m/>
    <s v="en"/>
    <m/>
    <m/>
    <n v="2151052644"/>
    <m/>
    <s v="&lt;a href=&quot;http://twitter.com/#!/download/ipad&quot; rel=&quot;nofollow&quot;&gt;Twitter for iPad&lt;/a&gt;"/>
    <s v="http://pbs.twimg.com/profile_images/378800000724150004/557d9fa1b4f1da3975a2c66a494f6a2c_normal.jpeg"/>
    <n v="19"/>
    <n v="40"/>
    <m/>
    <s v="http://twitter.com/fdelk_nmc/statuses/436537018600796160"/>
    <s v="{&quot;symbols&quot;:[],&quot;urls&quot;:[],&quot;hashtags&quot;:[{&quot;text&quot;:&quot;OERS14&quot;,&quot;indices&quot;:[130,137]}],&quot;user_mentions&quot;:[]}"/>
    <s v="Mat"/>
    <e v="#VALUE!"/>
    <s v="Math Teachers: reflective, adaptive"/>
    <e v="#VALUE!"/>
    <x v="151"/>
  </r>
  <r>
    <n v="448"/>
    <s v="436171021750513664"/>
    <s v="LynneCharette"/>
    <x v="636"/>
    <s v="Wed Feb 19 16:10:49 +0000 2014"/>
    <d v="2014-02-19T16:10:49"/>
    <m/>
    <s v="en"/>
    <m/>
    <m/>
    <n v="886967161"/>
    <m/>
    <s v="&lt;a href=&quot;http://twitter.com/#!/download/ipad&quot; rel=&quot;nofollow&quot;&gt;Twitter for iPad&lt;/a&gt;"/>
    <s v="http://pbs.twimg.com/profile_images/378800000822455537/56b9bb5ebb481cf2e8577eb02667f58c_normal.jpeg"/>
    <n v="233"/>
    <n v="387"/>
    <n v="-14400"/>
    <s v="http://twitter.com/LynneCharette/statuses/436171021750513664"/>
    <s v="{&quot;symbols&quot;:[],&quot;urls&quot;:[],&quot;hashtags&quot;:[{&quot;text&quot;:&quot;oers14&quot;,&quot;indices&quot;:[133,140]}],&quot;user_mentions&quot;:[{&quot;id&quot;:48824637,&quot;name&quot;:&quot;SickKids_TheHospital&quot;,&quot;indices&quot;:[119,132],&quot;screen_name&quot;:&quot;SickKidsNews&quot;,&quot;id_str&quot;:&quot;48824637&quot;}]}"/>
    <s v="Mea"/>
    <e v="#VALUE!"/>
    <s v="Measuring student well-being as wel"/>
    <e v="#VALUE!"/>
    <x v="151"/>
  </r>
  <r>
    <n v="429"/>
    <s v="436169225904746496"/>
    <s v="AlexCWiseman"/>
    <x v="637"/>
    <s v="Wed Feb 19 16:03:41 +0000 2014"/>
    <d v="2014-02-19T16:03:41"/>
    <m/>
    <s v="en"/>
    <m/>
    <m/>
    <n v="881596814"/>
    <m/>
    <s v="&lt;a href=&quot;http://twitter.com/#!/download/ipad&quot; rel=&quot;nofollow&quot;&gt;Twitter for iPad&lt;/a&gt;"/>
    <s v="http://pbs.twimg.com/profile_images/434550711565950976/wMjh3atf_normal.jpeg"/>
    <n v="8"/>
    <n v="54"/>
    <n v="-14400"/>
    <s v="http://twitter.com/AlexCWiseman/statuses/436169225904746496"/>
    <s v="{&quot;symbols&quot;:[],&quot;urls&quot;:[],&quot;hashtags&quot;:[{&quot;text&quot;:&quot;OERS14&quot;,&quot;indices&quot;:[132,139]}],&quot;user_mentions&quot;:[]}"/>
    <s v="Mea"/>
    <e v="#VALUE!"/>
    <s v="Measuring well-being as well as aca"/>
    <e v="#VALUE!"/>
    <x v="151"/>
  </r>
  <r>
    <n v="145"/>
    <s v="436131946050367488"/>
    <s v="ResearchChat"/>
    <x v="638"/>
    <s v="Wed Feb 19 13:35:33 +0000 2014"/>
    <d v="2014-02-19T13:35:33"/>
    <m/>
    <s v="en"/>
    <m/>
    <m/>
    <n v="30002337"/>
    <m/>
    <s v="&lt;a href=&quot;http://www.hootsuite.com&quot; rel=&quot;nofollow&quot;&gt;HootSuite&lt;/a&gt;"/>
    <s v="http://pbs.twimg.com/profile_images/146956830/Lighthouse_Lens2_normal.png"/>
    <n v="365"/>
    <n v="169"/>
    <n v="-18000"/>
    <s v="http://twitter.com/ResearchChat/statuses/436131946050367488"/>
    <s v="{&quot;symbols&quot;:[],&quot;urls&quot;:[],&quot;hashtags&quot;:[{&quot;text&quot;:&quot;OERS14&quot;,&quot;indices&quot;:[49,56]}],&quot;user_mentions&quot;:[]}"/>
    <s v="Min"/>
    <e v="#VALUE!"/>
    <s v="Minister of Education Liz Sandals, "/>
    <e v="#VALUE!"/>
    <x v="151"/>
  </r>
  <r>
    <n v="166"/>
    <s v="436134010998116353"/>
    <s v="fdelk_nmc"/>
    <x v="639"/>
    <s v="Wed Feb 19 13:43:45 +0000 2014"/>
    <d v="2014-02-19T13:43:45"/>
    <m/>
    <s v="en"/>
    <m/>
    <m/>
    <n v="2151052644"/>
    <m/>
    <s v="&lt;a href=&quot;http://twitter.com/#!/download/ipad&quot; rel=&quot;nofollow&quot;&gt;Twitter for iPad&lt;/a&gt;"/>
    <s v="http://pbs.twimg.com/profile_images/378800000724150004/557d9fa1b4f1da3975a2c66a494f6a2c_normal.jpeg"/>
    <n v="17"/>
    <n v="40"/>
    <m/>
    <s v="http://twitter.com/fdelk_nmc/statuses/436134010998116353"/>
    <s v="{&quot;symbols&quot;:[],&quot;urls&quot;:[],&quot;hashtags&quot;:[{&quot;text&quot;:&quot;OERS14&quot;,&quot;indices&quot;:[119,126]}],&quot;user_mentions&quot;:[]}"/>
    <s v="Min"/>
    <e v="#VALUE!"/>
    <s v="Minister Sandals:  &quot;Mathematics Lea"/>
    <e v="#VALUE!"/>
    <x v="151"/>
  </r>
  <r>
    <n v="716"/>
    <s v="436254890382602241"/>
    <s v="ResearchChat"/>
    <x v="640"/>
    <s v="Wed Feb 19 21:44:05 +0000 2014"/>
    <d v="2014-02-19T21:44:05"/>
    <m/>
    <s v="en"/>
    <m/>
    <m/>
    <n v="30002337"/>
    <m/>
    <s v="&lt;a href=&quot;http://www.hootsuite.com&quot; rel=&quot;nofollow&quot;&gt;HootSuite&lt;/a&gt;"/>
    <s v="http://pbs.twimg.com/profile_images/146956830/Lighthouse_Lens2_normal.png"/>
    <n v="371"/>
    <n v="169"/>
    <n v="-18000"/>
    <s v="http://twitter.com/ResearchChat/statuses/436254890382602241"/>
    <s v="{&quot;symbols&quot;:[],&quot;urls&quot;:[],&quot;hashtags&quot;:[{&quot;text&quot;:&quot;OERS14&quot;,&quot;indices&quot;:[119,126]}],&quot;user_mentions&quot;:[]}"/>
    <s v="Mod"/>
    <e v="#VALUE!"/>
    <s v="Modifications to the Harvard Group "/>
    <e v="#VALUE!"/>
    <x v="151"/>
  </r>
  <r>
    <n v="717"/>
    <s v="436255035711033344"/>
    <s v="ResearchChat"/>
    <x v="641"/>
    <s v="Wed Feb 19 21:44:40 +0000 2014"/>
    <d v="2014-02-19T21:44:40"/>
    <m/>
    <s v="en"/>
    <m/>
    <m/>
    <n v="30002337"/>
    <m/>
    <s v="&lt;a href=&quot;http://www.hootsuite.com&quot; rel=&quot;nofollow&quot;&gt;HootSuite&lt;/a&gt;"/>
    <s v="http://pbs.twimg.com/profile_images/146956830/Lighthouse_Lens2_normal.png"/>
    <n v="371"/>
    <n v="169"/>
    <n v="-18000"/>
    <s v="http://twitter.com/ResearchChat/statuses/436255035711033344"/>
    <s v="{&quot;symbols&quot;:[],&quot;urls&quot;:[],&quot;hashtags&quot;:[{&quot;text&quot;:&quot;OERS14&quot;,&quot;indices&quot;:[98,105]}],&quot;user_mentions&quot;:[]}"/>
    <s v="Mod"/>
    <e v="#VALUE!"/>
    <s v="Modifications: Clear supports for t"/>
    <e v="#VALUE!"/>
    <x v="151"/>
  </r>
  <r>
    <n v="719"/>
    <s v="436255360647954432"/>
    <s v="ResearchChat"/>
    <x v="642"/>
    <s v="Wed Feb 19 21:45:57 +0000 2014"/>
    <d v="2014-02-19T21:45:57"/>
    <m/>
    <s v="en"/>
    <m/>
    <m/>
    <n v="30002337"/>
    <m/>
    <s v="&lt;a href=&quot;http://www.hootsuite.com&quot; rel=&quot;nofollow&quot;&gt;HootSuite&lt;/a&gt;"/>
    <s v="http://pbs.twimg.com/profile_images/146956830/Lighthouse_Lens2_normal.png"/>
    <n v="371"/>
    <n v="169"/>
    <n v="-18000"/>
    <s v="http://twitter.com/ResearchChat/statuses/436255360647954432"/>
    <s v="{&quot;symbols&quot;:[],&quot;urls&quot;:[],&quot;hashtags&quot;:[{&quot;text&quot;:&quot;OERS14&quot;,&quot;indices&quot;:[117,124]}],&quot;user_mentions&quot;:[]}"/>
    <s v="Mod"/>
    <e v="#VALUE!"/>
    <s v="Modifications: Descriptive feedback"/>
    <e v="#VALUE!"/>
    <x v="151"/>
  </r>
  <r>
    <n v="295"/>
    <s v="436146511613657088"/>
    <s v="JhonelMorvan"/>
    <x v="643"/>
    <s v="Wed Feb 19 14:33:26 +0000 2014"/>
    <d v="2014-02-19T14:33:26"/>
    <m/>
    <s v="en"/>
    <m/>
    <m/>
    <n v="544333966"/>
    <m/>
    <s v="web"/>
    <s v="http://pbs.twimg.com/profile_images/2026827813/Mr_Speaker_normal.jpg"/>
    <n v="96"/>
    <n v="79"/>
    <m/>
    <s v="http://twitter.com/JhonelMorvan/statuses/436146511613657088"/>
    <s v="{&quot;symbols&quot;:[],&quot;urls&quot;:[],&quot;hashtags&quot;:[{&quot;text&quot;:&quot;OERS14&quot;,&quot;indices&quot;:[96,103]}],&quot;user_mentions&quot;:[]}"/>
    <s v="Mon"/>
    <e v="#VALUE!"/>
    <s v="Money makes a difference according "/>
    <e v="#VALUE!"/>
    <x v="151"/>
  </r>
  <r>
    <n v="289"/>
    <s v="436146118632960000"/>
    <s v="ResearchChat"/>
    <x v="644"/>
    <s v="Wed Feb 19 14:31:52 +0000 2014"/>
    <d v="2014-02-19T14:31:52"/>
    <m/>
    <s v="en"/>
    <m/>
    <m/>
    <n v="30002337"/>
    <m/>
    <s v="&lt;a href=&quot;http://www.hootsuite.com&quot; rel=&quot;nofollow&quot;&gt;HootSuite&lt;/a&gt;"/>
    <s v="http://pbs.twimg.com/profile_images/146956830/Lighthouse_Lens2_normal.png"/>
    <n v="366"/>
    <n v="169"/>
    <n v="-18000"/>
    <s v="http://twitter.com/ResearchChat/statuses/436146118632960000"/>
    <s v="{&quot;symbols&quot;:[],&quot;urls&quot;:[],&quot;hashtags&quot;:[{&quot;text&quot;:&quot;OERS14&quot;,&quot;indices&quot;:[75,82]}],&quot;user_mentions&quot;:[]}"/>
    <s v="Mon"/>
    <e v="#VALUE!"/>
    <s v="Money makes a difference....but onl"/>
    <e v="#VALUE!"/>
    <x v="151"/>
  </r>
  <r>
    <n v="1118"/>
    <s v="436519729457815552"/>
    <s v="ResearchChat"/>
    <x v="645"/>
    <s v="Thu Feb 20 15:16:28 +0000 2014"/>
    <d v="2014-02-20T15:16:28"/>
    <m/>
    <s v="en"/>
    <m/>
    <m/>
    <n v="30002337"/>
    <m/>
    <s v="&lt;a href=&quot;http://www.hootsuite.com&quot; rel=&quot;nofollow&quot;&gt;HootSuite&lt;/a&gt;"/>
    <s v="http://pbs.twimg.com/profile_images/146956830/Lighthouse_Lens2_normal.png"/>
    <n v="379"/>
    <n v="173"/>
    <n v="-18000"/>
    <s v="http://twitter.com/ResearchChat/statuses/436519729457815552"/>
    <s v="{&quot;symbols&quot;:[],&quot;urls&quot;:[],&quot;hashtags&quot;:[{&quot;text&quot;:&quot;OERS14&quot;,&quot;indices&quot;:[94,101]}],&quot;user_mentions&quot;:[{&quot;id&quot;:1173267877,&quot;name&quot;:&quot;Lynn Kostuch&quot;,&quot;indices&quot;:[118,127],&quot;screen_name&quot;:&quot;LKostuch&quot;,&quot;id_str&quot;:&quot;1173267877&quot;}]}"/>
    <s v="Mor"/>
    <e v="#VALUE!"/>
    <s v="More experienced teachers report le"/>
    <e v="#VALUE!"/>
    <x v="151"/>
  </r>
  <r>
    <n v="993"/>
    <s v="436499609524113408"/>
    <s v="westernulibsEDU"/>
    <x v="646"/>
    <s v="Thu Feb 20 13:56:31 +0000 2014"/>
    <d v="2014-02-20T13:56:31"/>
    <m/>
    <s v="en"/>
    <m/>
    <m/>
    <n v="154564397"/>
    <m/>
    <s v="web"/>
    <s v="http://pbs.twimg.com/profile_images/2199429935/7081182551_b2863e1cca_m_normal.jpg"/>
    <n v="1216"/>
    <n v="2001"/>
    <n v="-18000"/>
    <s v="http://twitter.com/westernulibsEDU/statuses/436499609524113408"/>
    <s v="{&quot;symbols&quot;:[],&quot;urls&quot;:[],&quot;hashtags&quot;:[{&quot;text&quot;:&quot;oers14&quot;,&quot;indices&quot;:[127,134]}],&quot;user_mentions&quot;:[]}"/>
    <s v="Mor"/>
    <e v="#VALUE!"/>
    <s v="More Professional Development (PD) "/>
    <e v="#VALUE!"/>
    <x v="151"/>
  </r>
  <r>
    <n v="971"/>
    <s v="436479706129793024"/>
    <s v="ResearchChat"/>
    <x v="647"/>
    <s v="Thu Feb 20 12:37:26 +0000 2014"/>
    <d v="2014-02-20T12:37:26"/>
    <m/>
    <s v="en"/>
    <m/>
    <m/>
    <n v="30002337"/>
    <m/>
    <s v="&lt;a href=&quot;http://www.hootsuite.com&quot; rel=&quot;nofollow&quot;&gt;HootSuite&lt;/a&gt;"/>
    <s v="http://pbs.twimg.com/profile_images/146956830/Lighthouse_Lens2_normal.png"/>
    <n v="379"/>
    <n v="173"/>
    <n v="-18000"/>
    <s v="http://twitter.com/ResearchChat/statuses/436479706129793024"/>
    <s v="{&quot;symbols&quot;:[],&quot;urls&quot;:[],&quot;hashtags&quot;:[{&quot;text&quot;:&quot;OERS14&quot;,&quot;indices&quot;:[78,85]}],&quot;user_mentions&quot;:[]}"/>
    <s v="Mor"/>
    <e v="#VALUE!"/>
    <s v="More tweet stats: Over the past two"/>
    <e v="#VALUE!"/>
    <x v="151"/>
  </r>
  <r>
    <n v="574"/>
    <s v="436191936362610689"/>
    <s v="westernulibsEDU"/>
    <x v="648"/>
    <s v="Wed Feb 19 17:33:56 +0000 2014"/>
    <d v="2014-02-19T17:33:56"/>
    <m/>
    <s v="en"/>
    <m/>
    <m/>
    <n v="154564397"/>
    <m/>
    <s v="web"/>
    <s v="http://pbs.twimg.com/profile_images/2199429935/7081182551_b2863e1cca_m_normal.jpg"/>
    <n v="1214"/>
    <n v="2001"/>
    <n v="-18000"/>
    <s v="http://twitter.com/westernulibsEDU/statuses/436191936362610689"/>
    <s v="{&quot;symbols&quot;:[],&quot;urls&quot;:[],&quot;hashtags&quot;:[{&quot;text&quot;:&quot;oers14&quot;,&quot;indices&quot;:[131,138]}],&quot;user_mentions&quot;:[]}"/>
    <s v="My "/>
    <e v="#VALUE!"/>
    <s v="My Professional Development (PD) to"/>
    <e v="#VALUE!"/>
    <x v="151"/>
  </r>
  <r>
    <n v="1051"/>
    <s v="436511527902801920"/>
    <s v="adrossis"/>
    <x v="649"/>
    <s v="Thu Feb 20 14:43:52 +0000 2014"/>
    <d v="2014-02-20T14:43:52"/>
    <m/>
    <s v="en"/>
    <m/>
    <m/>
    <n v="17095178"/>
    <m/>
    <s v="&lt;a href=&quot;https://about.twitter.com/products/tweetdeck&quot; rel=&quot;nofollow&quot;&gt;TweetDeck&lt;/a&gt;"/>
    <s v="http://pbs.twimg.com/profile_images/378800000573670417/df2d17a095315a2723a8c440dc790591_normal.jpeg"/>
    <n v="303"/>
    <n v="413"/>
    <n v="-18000"/>
    <s v="http://twitter.com/adrossis/statuses/436511527902801920"/>
    <s v="{&quot;symbols&quot;:[],&quot;urls&quot;:[],&quot;hashtags&quot;:[{&quot;text&quot;:&quot;OERS14&quot;,&quot;indices&quot;:[117,124]}],&quot;user_mentions&quot;:[]}"/>
    <s v="Nee"/>
    <e v="#VALUE!"/>
    <s v="Need to deal with what goes on in t"/>
    <e v="#VALUE!"/>
    <x v="151"/>
  </r>
  <r>
    <n v="1136"/>
    <s v="436522024660242432"/>
    <s v="BrendaCourey"/>
    <x v="650"/>
    <s v="Thu Feb 20 15:25:35 +0000 2014"/>
    <d v="2014-02-20T15:25:35"/>
    <m/>
    <s v="en"/>
    <m/>
    <m/>
    <n v="14996156"/>
    <m/>
    <s v="&lt;a href=&quot;https://about.twitter.com/products/tweetdeck&quot; rel=&quot;nofollow&quot;&gt;TweetDeck&lt;/a&gt;"/>
    <s v="http://pbs.twimg.com/profile_images/1490028863/Brenda1_normal.jpg"/>
    <n v="207"/>
    <n v="104"/>
    <n v="-18000"/>
    <s v="http://twitter.com/BrendaCourey/statuses/436522024660242432"/>
    <s v="{&quot;symbols&quot;:[],&quot;urls&quot;:[],&quot;hashtags&quot;:[{&quot;text&quot;:&quot;oers14&quot;,&quot;indices&quot;:[91,98]}],&quot;user_mentions&quot;:[]}"/>
    <s v="nee"/>
    <e v="#VALUE!"/>
    <s v="need to give our FNMI efforts time "/>
    <e v="#VALUE!"/>
    <x v="151"/>
  </r>
  <r>
    <n v="644"/>
    <s v="436229804908879873"/>
    <s v="O3atORION"/>
    <x v="651"/>
    <s v="Wed Feb 19 20:04:24 +0000 2014"/>
    <d v="2014-02-19T20:04:24"/>
    <m/>
    <s v="en"/>
    <m/>
    <m/>
    <n v="40576448"/>
    <m/>
    <s v="&lt;a href=&quot;http://twitter.com/download/android&quot; rel=&quot;nofollow&quot;&gt;Twitter for Android&lt;/a&gt;"/>
    <s v="http://pbs.twimg.com/profile_images/2631441533/dd0ebcbc33a90ccdddc419f43d06c8f4_normal.jpeg"/>
    <n v="809"/>
    <n v="1459"/>
    <n v="-18000"/>
    <s v="http://twitter.com/O3atORION/statuses/436229804908879873"/>
    <s v="{&quot;symbols&quot;:[],&quot;urls&quot;:[],&quot;hashtags&quot;:[{&quot;text&quot;:&quot;OERS14&quot;,&quot;indices&quot;:[36,43]}],&quot;user_mentions&quot;:[]}"/>
    <s v="Net"/>
    <e v="#VALUE!"/>
    <s v="Networking time...drop by our booth"/>
    <e v="#VALUE!"/>
    <x v="151"/>
  </r>
  <r>
    <n v="160"/>
    <s v="436133590607618048"/>
    <s v="Terrentius"/>
    <x v="652"/>
    <s v="Wed Feb 19 13:42:05 +0000 2014"/>
    <d v="2014-02-19T13:42:05"/>
    <m/>
    <s v="en"/>
    <m/>
    <m/>
    <n v="115691862"/>
    <m/>
    <s v="&lt;a href=&quot;http://twitter.com/#!/download/ipad&quot; rel=&quot;nofollow&quot;&gt;Twitter for iPad&lt;/a&gt;"/>
    <s v="http://pbs.twimg.com/profile_images/705755052/IMG_0259-1_normal.jpg"/>
    <n v="58"/>
    <n v="118"/>
    <n v="-18000"/>
    <s v="http://twitter.com/Terrentius/statuses/436133590607618048"/>
    <s v="{&quot;symbols&quot;:[],&quot;urls&quot;:[],&quot;hashtags&quot;:[{&quot;text&quot;:&quot;OERS14&quot;,&quot;indices&quot;:[137,144]}],&quot;user_mentions&quot;:[]}"/>
    <s v="OER"/>
    <e v="#VALUE!"/>
    <s v="OERS commenced with video log of so"/>
    <e v="#VALUE!"/>
    <x v="151"/>
  </r>
  <r>
    <n v="1138"/>
    <s v="436522178042167296"/>
    <s v="O3atORION"/>
    <x v="653"/>
    <s v="Thu Feb 20 15:26:12 +0000 2014"/>
    <d v="2014-02-20T15:26:12"/>
    <m/>
    <s v="en"/>
    <m/>
    <m/>
    <n v="40576448"/>
    <m/>
    <s v="&lt;a href=&quot;https://about.twitter.com/products/tweetdeck&quot; rel=&quot;nofollow&quot;&gt;TweetDeck&lt;/a&gt;"/>
    <s v="http://pbs.twimg.com/profile_images/2631441533/dd0ebcbc33a90ccdddc419f43d06c8f4_normal.jpeg"/>
    <n v="816"/>
    <n v="1469"/>
    <n v="-18000"/>
    <s v="http://twitter.com/O3atORION/statuses/436522178042167296"/>
    <s v="{&quot;symbols&quot;:[],&quot;urls&quot;:[],&quot;hashtags&quot;:[{&quot;text&quot;:&quot;OERS14&quot;,&quot;indices&quot;:[39,46]}],&quot;user_mentions&quot;:[]}"/>
    <s v="Off"/>
    <e v="#VALUE!"/>
    <s v="Off to our first workshop for the d"/>
    <e v="#VALUE!"/>
    <x v="151"/>
  </r>
  <r>
    <n v="660"/>
    <s v="436239656498499584"/>
    <s v="O3atORION"/>
    <x v="654"/>
    <s v="Wed Feb 19 20:43:33 +0000 2014"/>
    <d v="2014-02-19T20:43:33"/>
    <m/>
    <s v="en"/>
    <m/>
    <m/>
    <n v="40576448"/>
    <m/>
    <s v="&lt;a href=&quot;http://twitter.com/download/android&quot; rel=&quot;nofollow&quot;&gt;Twitter for Android&lt;/a&gt;"/>
    <s v="http://pbs.twimg.com/profile_images/2631441533/dd0ebcbc33a90ccdddc419f43d06c8f4_normal.jpeg"/>
    <n v="809"/>
    <n v="1459"/>
    <n v="-18000"/>
    <s v="http://twitter.com/O3atORION/statuses/436239656498499584"/>
    <s v="{&quot;symbols&quot;:[],&quot;urls&quot;:[],&quot;hashtags&quot;:[{&quot;text&quot;:&quot;OERS14&quot;,&quot;indices&quot;:[52,59]}],&quot;user_mentions&quot;:[]}"/>
    <s v="Off"/>
    <e v="#VALUE!"/>
    <s v="Off to our second workshop on 21st "/>
    <e v="#VALUE!"/>
    <x v="151"/>
  </r>
  <r>
    <n v="228"/>
    <s v="436143432445476864"/>
    <s v="lalandej"/>
    <x v="655"/>
    <s v="Wed Feb 19 14:21:12 +0000 2014"/>
    <d v="2014-02-19T14:21:12"/>
    <m/>
    <s v="en"/>
    <m/>
    <m/>
    <n v="222191753"/>
    <m/>
    <s v="&lt;a href=&quot;http://twitter.com/download/iphone&quot; rel=&quot;nofollow&quot;&gt;Twitter for iPhone&lt;/a&gt;"/>
    <s v="http://pbs.twimg.com/profile_images/1197313194/Lalande-Profile-Picture-avatar2_normal.jpg"/>
    <n v="20"/>
    <n v="75"/>
    <m/>
    <s v="http://twitter.com/lalandej/statuses/436143432445476864"/>
    <s v="{&quot;symbols&quot;:[],&quot;urls&quot;:[],&quot;hashtags&quot;:[{&quot;text&quot;:&quot;oers14&quot;,&quot;indices&quot;:[92,99]}],&quot;user_mentions&quot;:[]}"/>
    <s v="On "/>
    <e v="#VALUE!"/>
    <s v="On April. 1, 2014 the PISA results "/>
    <e v="#VALUE!"/>
    <x v="151"/>
  </r>
  <r>
    <n v="672"/>
    <s v="436243619725729792"/>
    <s v="abbaspeaks"/>
    <x v="656"/>
    <s v="Wed Feb 19 20:59:18 +0000 2014"/>
    <d v="2014-02-19T20:59:18"/>
    <m/>
    <s v="en"/>
    <m/>
    <m/>
    <n v="203543496"/>
    <m/>
    <s v="&lt;a href=&quot;http://twitter.com/download/android&quot; rel=&quot;nofollow&quot;&gt;Twitter for Android&lt;/a&gt;"/>
    <s v="http://pbs.twimg.com/profile_images/420650358310838272/SYeVCvzi_normal.jpeg"/>
    <n v="391"/>
    <n v="535"/>
    <n v="-28800"/>
    <s v="http://twitter.com/abbaspeaks/statuses/436243619725729792"/>
    <s v="{&quot;symbols&quot;:[],&quot;urls&quot;:[],&quot;hashtags&quot;:[{&quot;text&quot;:&quot;oers14&quot;,&quot;indices&quot;:[68,75]}],&quot;user_mentions&quot;:[]}"/>
    <s v="Onc"/>
    <e v="#VALUE!"/>
    <s v="Once again, more caution against on"/>
    <e v="#VALUE!"/>
    <x v="151"/>
  </r>
  <r>
    <n v="648"/>
    <s v="436231871685357568"/>
    <s v="abbaspeaks"/>
    <x v="657"/>
    <s v="Wed Feb 19 20:12:37 +0000 2014"/>
    <d v="2014-02-19T20:12:37"/>
    <m/>
    <s v="en"/>
    <m/>
    <m/>
    <n v="203543496"/>
    <m/>
    <s v="&lt;a href=&quot;https://about.twitter.com/products/tweetdeck&quot; rel=&quot;nofollow&quot;&gt;TweetDeck&lt;/a&gt;"/>
    <s v="http://pbs.twimg.com/profile_images/420650358310838272/SYeVCvzi_normal.jpeg"/>
    <n v="391"/>
    <n v="535"/>
    <n v="-28800"/>
    <s v="http://twitter.com/abbaspeaks/statuses/436231871685357568"/>
    <s v="{&quot;symbols&quot;:[],&quot;urls&quot;:[],&quot;hashtags&quot;:[{&quot;text&quot;:&quot;OERS14&quot;,&quot;indices&quot;:[17,24]}],&quot;user_mentions&quot;:[]}"/>
    <s v="One"/>
    <e v="#VALUE!"/>
    <s v="One lessons from #OERS14 Know that "/>
    <e v="#VALUE!"/>
    <x v="151"/>
  </r>
  <r>
    <n v="745"/>
    <s v="436275850078457856"/>
    <s v="abbaspeaks"/>
    <x v="658"/>
    <s v="Wed Feb 19 23:07:22 +0000 2014"/>
    <d v="2014-02-19T23:07:22"/>
    <m/>
    <s v="en"/>
    <m/>
    <m/>
    <n v="203543496"/>
    <m/>
    <s v="web"/>
    <s v="http://pbs.twimg.com/profile_images/420650358310838272/SYeVCvzi_normal.jpeg"/>
    <n v="391"/>
    <n v="537"/>
    <n v="-28800"/>
    <s v="http://twitter.com/abbaspeaks/statuses/436275850078457856"/>
    <s v="{&quot;symbols&quot;:[],&quot;urls&quot;:[],&quot;hashtags&quot;:[{&quot;text&quot;:&quot;OERS14&quot;,&quot;indices&quot;:[49,56]}],&quot;user_mentions&quot;:[]}"/>
    <s v="One"/>
    <e v="#VALUE!"/>
    <s v="One thing i'd like to see more disc"/>
    <e v="#VALUE!"/>
    <x v="151"/>
  </r>
  <r>
    <n v="1159"/>
    <s v="436528195236798465"/>
    <s v="BrendaCourey"/>
    <x v="659"/>
    <s v="Thu Feb 20 15:50:06 +0000 2014"/>
    <d v="2014-02-20T15:50:06"/>
    <m/>
    <s v="en"/>
    <m/>
    <m/>
    <n v="14996156"/>
    <m/>
    <s v="&lt;a href=&quot;https://about.twitter.com/products/tweetdeck&quot; rel=&quot;nofollow&quot;&gt;TweetDeck&lt;/a&gt;"/>
    <s v="http://pbs.twimg.com/profile_images/1490028863/Brenda1_normal.jpg"/>
    <n v="207"/>
    <n v="104"/>
    <n v="-18000"/>
    <s v="http://twitter.com/BrendaCourey/statuses/436528195236798465"/>
    <s v="{&quot;symbols&quot;:[],&quot;urls&quot;:[],&quot;hashtags&quot;:[{&quot;text&quot;:&quot;oers14&quot;,&quot;indices&quot;:[112,119]}],&quot;user_mentions&quot;:[]}"/>
    <s v="ong"/>
    <e v="#VALUE!"/>
    <s v="ongoing debate as to just what the "/>
    <e v="#VALUE!"/>
    <x v="151"/>
  </r>
  <r>
    <n v="399"/>
    <s v="436164611629649920"/>
    <s v="abbaspeaks"/>
    <x v="660"/>
    <s v="Wed Feb 19 15:45:21 +0000 2014"/>
    <d v="2014-02-19T15:45:21"/>
    <m/>
    <s v="en"/>
    <m/>
    <m/>
    <n v="203543496"/>
    <m/>
    <s v="&lt;a href=&quot;https://about.twitter.com/products/tweetdeck&quot; rel=&quot;nofollow&quot;&gt;TweetDeck&lt;/a&gt;"/>
    <s v="http://pbs.twimg.com/profile_images/420650358310838272/SYeVCvzi_normal.jpeg"/>
    <n v="390"/>
    <n v="533"/>
    <n v="-28800"/>
    <s v="http://twitter.com/abbaspeaks/statuses/436164611629649920"/>
    <s v="{&quot;symbols&quot;:[],&quot;urls&quot;:[],&quot;hashtags&quot;:[{&quot;text&quot;:&quot;OERS14&quot;,&quot;indices&quot;:[85,92]}],&quot;user_mentions&quot;:[]}"/>
    <s v="Onl"/>
    <e v="#VALUE!"/>
    <s v="Online collaboration and security f"/>
    <e v="#VALUE!"/>
    <x v="151"/>
  </r>
  <r>
    <n v="748"/>
    <s v="436277924937736192"/>
    <s v="O3atORION"/>
    <x v="661"/>
    <s v="Wed Feb 19 23:15:37 +0000 2014"/>
    <d v="2014-02-19T23:15:37"/>
    <m/>
    <s v="en"/>
    <m/>
    <m/>
    <n v="40576448"/>
    <m/>
    <s v="&lt;a href=&quot;https://about.twitter.com/products/tweetdeck&quot; rel=&quot;nofollow&quot;&gt;TweetDeck&lt;/a&gt;"/>
    <s v="http://pbs.twimg.com/profile_images/2631441533/dd0ebcbc33a90ccdddc419f43d06c8f4_normal.jpeg"/>
    <n v="810"/>
    <n v="1461"/>
    <n v="-18000"/>
    <s v="http://twitter.com/O3atORION/statuses/436277924937736192"/>
    <s v="{&quot;symbols&quot;:[],&quot;urls&quot;:[],&quot;hashtags&quot;:[{&quot;text&quot;:&quot;OERS14&quot;,&quot;indices&quot;:[60,67]}],&quot;user_mentions&quot;:[{&quot;id&quot;:29981187,&quot;name&quot;:&quot;Elizabeth Moyer&quot;,&quot;indices&quot;:[37,48],&quot;screen_name&quot;:&quot;emoyer2009&quot;,&quot;id_str&quot;:&quot;29981187&quot;}]}"/>
    <s v="Our"/>
    <e v="#VALUE!"/>
    <s v="Our director of Business Developmen"/>
    <e v="#VALUE!"/>
    <x v="151"/>
  </r>
  <r>
    <n v="747"/>
    <s v="436277924937736192"/>
    <s v="O3atORION"/>
    <x v="661"/>
    <s v="Wed Feb 19 23:15:37 +0000 2014"/>
    <d v="2014-02-19T23:15:37"/>
    <m/>
    <s v="en"/>
    <m/>
    <m/>
    <n v="40576448"/>
    <m/>
    <s v="&lt;a href=&quot;https://about.twitter.com/products/tweetdeck&quot; rel=&quot;nofollow&quot;&gt;TweetDeck&lt;/a&gt;"/>
    <s v="http://pbs.twimg.com/profile_images/2631441533/dd0ebcbc33a90ccdddc419f43d06c8f4_normal.jpeg"/>
    <n v="810"/>
    <n v="1461"/>
    <n v="-18000"/>
    <s v="http://twitter.com/O3atORION/statuses/436277924937736192"/>
    <s v="{&quot;symbols&quot;:[],&quot;urls&quot;:[],&quot;hashtags&quot;:[{&quot;text&quot;:&quot;OERS14&quot;,&quot;indices&quot;:[60,67]}],&quot;user_mentions&quot;:[{&quot;id&quot;:29981187,&quot;name&quot;:&quot;Elizabeth Moyer&quot;,&quot;indices&quot;:[37,48],&quot;screen_name&quot;:&quot;emoyer2009&quot;,&quot;id_str&quot;:&quot;29981187&quot;}]}"/>
    <s v="Our"/>
    <e v="#VALUE!"/>
    <s v="Our director of Business Developmen"/>
    <e v="#VALUE!"/>
    <x v="151"/>
  </r>
  <r>
    <n v="607"/>
    <s v="436215065096617984"/>
    <s v="O3atORION"/>
    <x v="662"/>
    <s v="Wed Feb 19 19:05:50 +0000 2014"/>
    <d v="2014-02-19T19:05:50"/>
    <m/>
    <s v="en"/>
    <m/>
    <m/>
    <n v="40576448"/>
    <m/>
    <s v="&lt;a href=&quot;http://twitter.com/download/android&quot; rel=&quot;nofollow&quot;&gt;Twitter for Android&lt;/a&gt;"/>
    <s v="http://pbs.twimg.com/profile_images/2631441533/dd0ebcbc33a90ccdddc419f43d06c8f4_normal.jpeg"/>
    <n v="809"/>
    <n v="1459"/>
    <n v="-18000"/>
    <s v="http://twitter.com/O3atORION/statuses/436215065096617984"/>
    <s v="{&quot;symbols&quot;:[],&quot;urls&quot;:[],&quot;hashtags&quot;:[{&quot;text&quot;:&quot;KMb&quot;,&quot;indices&quot;:[22,26]},{&quot;text&quot;:&quot;OERS14&quot;,&quot;indices&quot;:[96,103]}],&quot;user_mentions&quot;:[]}"/>
    <s v="Our"/>
    <e v="#VALUE!"/>
    <s v="Our first workshop on #KMb ... Buil"/>
    <e v="#VALUE!"/>
    <x v="151"/>
  </r>
  <r>
    <n v="1137"/>
    <s v="436522166545162243"/>
    <s v="JackNigro"/>
    <x v="663"/>
    <s v="Thu Feb 20 15:26:09 +0000 2014"/>
    <d v="2014-02-20T15:26:09"/>
    <m/>
    <s v="en"/>
    <m/>
    <m/>
    <n v="572956795"/>
    <m/>
    <s v="&lt;a href=&quot;http://twitter.com/#!/download/ipad&quot; rel=&quot;nofollow&quot;&gt;Twitter for iPad&lt;/a&gt;"/>
    <s v="http://pbs.twimg.com/profile_images/378800000795947080/3b9fdcdb39a051603876c614899063ca_normal.jpeg"/>
    <n v="134"/>
    <n v="146"/>
    <n v="-14400"/>
    <s v="http://twitter.com/JackNigro/statuses/436522166545162243"/>
    <s v="{&quot;symbols&quot;:[],&quot;urls&quot;:[],&quot;hashtags&quot;:[{&quot;text&quot;:&quot;oers14&quot;,&quot;indices&quot;:[118,125]},{&quot;text&quot;:&quot;hcdsbequity&quot;,&quot;indices&quot;:[126,138]}],&quot;user_mentions&quot;:[]}"/>
    <s v="Oz "/>
    <e v="#VALUE!"/>
    <s v="Oz indigenous study: Ps interacting"/>
    <e v="#VALUE!"/>
    <x v="151"/>
  </r>
  <r>
    <n v="1264"/>
    <s v="436569292377571329"/>
    <s v="adrossis"/>
    <x v="664"/>
    <s v="Thu Feb 20 18:33:25 +0000 2014"/>
    <d v="2014-02-20T18:33:25"/>
    <m/>
    <s v="en"/>
    <m/>
    <m/>
    <n v="17095178"/>
    <m/>
    <s v="&lt;a href=&quot;https://about.twitter.com/products/tweetdeck&quot; rel=&quot;nofollow&quot;&gt;TweetDeck&lt;/a&gt;"/>
    <s v="http://pbs.twimg.com/profile_images/378800000573670417/df2d17a095315a2723a8c440dc790591_normal.jpeg"/>
    <n v="305"/>
    <n v="415"/>
    <n v="-18000"/>
    <s v="http://twitter.com/adrossis/statuses/436569292377571329"/>
    <s v="{&quot;symbols&quot;:[],&quot;urls&quot;:[],&quot;hashtags&quot;:[{&quot;text&quot;:&quot;OERS14&quot;,&quot;indices&quot;:[103,110]}],&quot;user_mentions&quot;:[{&quot;id&quot;:742873250,&quot;name&quot;:&quot;Graham Clyne&quot;,&quot;indices&quot;:[89,102],&quot;screen_name&quot;:&quot;Graham_Clyne&quot;,&quot;id_str&quot;:&quot;742873250&quot;}]}"/>
    <s v="Par"/>
    <e v="#VALUE!"/>
    <s v="Parents need to be included in the "/>
    <e v="#VALUE!"/>
    <x v="151"/>
  </r>
  <r>
    <n v="707"/>
    <s v="436252180073676800"/>
    <s v="ResearchChat"/>
    <x v="665"/>
    <s v="Wed Feb 19 21:33:19 +0000 2014"/>
    <d v="2014-02-19T21:33:19"/>
    <m/>
    <s v="en"/>
    <m/>
    <m/>
    <n v="30002337"/>
    <m/>
    <s v="&lt;a href=&quot;http://www.hootsuite.com&quot; rel=&quot;nofollow&quot;&gt;HootSuite&lt;/a&gt;"/>
    <s v="http://pbs.twimg.com/profile_images/146956830/Lighthouse_Lens2_normal.png"/>
    <n v="371"/>
    <n v="169"/>
    <n v="-18000"/>
    <s v="http://twitter.com/ResearchChat/statuses/436252180073676800"/>
    <s v="{&quot;symbols&quot;:[],&quot;urls&quot;:[],&quot;hashtags&quot;:[{&quot;text&quot;:&quot;OERS14&quot;,&quot;indices&quot;:[85,92]}],&quot;user_mentions&quot;:[]}"/>
    <s v="Pee"/>
    <e v="#VALUE!"/>
    <s v="Peer dialogue (asking questions) ma"/>
    <e v="#VALUE!"/>
    <x v="151"/>
  </r>
  <r>
    <n v="1061"/>
    <s v="436512490932162560"/>
    <s v="ResearchChat"/>
    <x v="666"/>
    <s v="Thu Feb 20 14:47:42 +0000 2014"/>
    <d v="2014-02-20T14:47:42"/>
    <m/>
    <s v="en"/>
    <m/>
    <m/>
    <n v="30002337"/>
    <m/>
    <s v="&lt;a href=&quot;http://www.hootsuite.com&quot; rel=&quot;nofollow&quot;&gt;HootSuite&lt;/a&gt;"/>
    <s v="http://pbs.twimg.com/profile_images/146956830/Lighthouse_Lens2_normal.png"/>
    <n v="379"/>
    <n v="173"/>
    <n v="-18000"/>
    <s v="http://twitter.com/ResearchChat/statuses/436512490932162560"/>
    <s v="{&quot;symbols&quot;:[],&quot;urls&quot;:[],&quot;hashtags&quot;:[{&quot;text&quot;:&quot;OERS14&quot;,&quot;indices&quot;:[79,86]}],&quot;user_mentions&quot;:[]}"/>
    <s v="Peo"/>
    <e v="#VALUE!"/>
    <s v="People can be sympathetic but have "/>
    <e v="#VALUE!"/>
    <x v="151"/>
  </r>
  <r>
    <n v="308"/>
    <s v="436147718860603392"/>
    <s v="ResearchChat"/>
    <x v="667"/>
    <s v="Wed Feb 19 14:38:14 +0000 2014"/>
    <d v="2014-02-19T14:38:14"/>
    <m/>
    <s v="en"/>
    <m/>
    <m/>
    <n v="30002337"/>
    <m/>
    <s v="&lt;a href=&quot;http://www.hootsuite.com&quot; rel=&quot;nofollow&quot;&gt;HootSuite&lt;/a&gt;"/>
    <s v="http://pbs.twimg.com/profile_images/146956830/Lighthouse_Lens2_normal.png"/>
    <n v="366"/>
    <n v="169"/>
    <n v="-18000"/>
    <s v="http://twitter.com/ResearchChat/statuses/436147718860603392"/>
    <s v="{&quot;symbols&quot;:[],&quot;urls&quot;:[],&quot;hashtags&quot;:[{&quot;text&quot;:&quot;OERS14&quot;,&quot;indices&quot;:[95,102]}],&quot;user_mentions&quot;:[]}"/>
    <s v="PIS"/>
    <e v="#VALUE!"/>
    <s v="PISA 2012 and Student Engagement: T"/>
    <e v="#VALUE!"/>
    <x v="151"/>
  </r>
  <r>
    <n v="307"/>
    <s v="436147718860603392"/>
    <s v="ResearchChat"/>
    <x v="667"/>
    <s v="Wed Feb 19 14:38:14 +0000 2014"/>
    <d v="2014-02-19T14:38:14"/>
    <m/>
    <s v="en"/>
    <m/>
    <m/>
    <n v="30002337"/>
    <m/>
    <s v="&lt;a href=&quot;http://www.hootsuite.com&quot; rel=&quot;nofollow&quot;&gt;HootSuite&lt;/a&gt;"/>
    <s v="http://pbs.twimg.com/profile_images/146956830/Lighthouse_Lens2_normal.png"/>
    <n v="366"/>
    <n v="169"/>
    <n v="-18000"/>
    <s v="http://twitter.com/ResearchChat/statuses/436147718860603392"/>
    <s v="{&quot;symbols&quot;:[],&quot;urls&quot;:[],&quot;hashtags&quot;:[{&quot;text&quot;:&quot;OERS14&quot;,&quot;indices&quot;:[95,102]}],&quot;user_mentions&quot;:[]}"/>
    <s v="PIS"/>
    <e v="#VALUE!"/>
    <s v="PISA 2012 and Student Engagement: T"/>
    <e v="#VALUE!"/>
    <x v="151"/>
  </r>
  <r>
    <n v="281"/>
    <s v="436145599037976577"/>
    <s v="LynneCharette"/>
    <x v="668"/>
    <s v="Wed Feb 19 14:29:48 +0000 2014"/>
    <d v="2014-02-19T14:29:48"/>
    <m/>
    <s v="en"/>
    <m/>
    <m/>
    <n v="886967161"/>
    <m/>
    <s v="&lt;a href=&quot;http://twitter.com/#!/download/ipad&quot; rel=&quot;nofollow&quot;&gt;Twitter for iPad&lt;/a&gt;"/>
    <s v="http://pbs.twimg.com/profile_images/378800000822455537/56b9bb5ebb481cf2e8577eb02667f58c_normal.jpeg"/>
    <n v="233"/>
    <n v="386"/>
    <n v="-14400"/>
    <s v="http://twitter.com/LynneCharette/statuses/436145599037976577"/>
    <s v="{&quot;symbols&quot;:[],&quot;urls&quot;:[{&quot;expanded_url&quot;:&quot;https://www.slideshare.net/OECDEDU/pisa-2012-evaluating-school-systems-to-improve-education&quot;,&quot;indices&quot;:[59,82],&quot;display_url&quot;:&quot;slideshare.net/OECDEDU/pisa-2\u2026&quot;,&quot;url&quot;:&quot;https://t.co/fqAvNI2MC7&quot;}],&quot;hashtags&quot;:[{&quot;text&quot;:&quot;OERS14&quot;,&quot;indices&quot;:[83,90]}],&quot;user_mentions&quot;:[]}"/>
    <s v="Pis"/>
    <e v="#VALUE!"/>
    <s v="Pisa 2012: Evaluating School System"/>
    <e v="#VALUE!"/>
    <x v="151"/>
  </r>
  <r>
    <n v="331"/>
    <s v="436149504774254592"/>
    <s v="ResearchChat"/>
    <x v="669"/>
    <s v="Wed Feb 19 14:45:19 +0000 2014"/>
    <d v="2014-02-19T14:45:19"/>
    <m/>
    <s v="en"/>
    <m/>
    <m/>
    <n v="30002337"/>
    <m/>
    <s v="&lt;a href=&quot;http://www.hootsuite.com&quot; rel=&quot;nofollow&quot;&gt;HootSuite&lt;/a&gt;"/>
    <s v="http://pbs.twimg.com/profile_images/146956830/Lighthouse_Lens2_normal.png"/>
    <n v="367"/>
    <n v="169"/>
    <n v="-18000"/>
    <s v="http://twitter.com/ResearchChat/statuses/436149504774254592"/>
    <s v="{&quot;symbols&quot;:[],&quot;urls&quot;:[],&quot;hashtags&quot;:[{&quot;text&quot;:&quot;OERS14&quot;,&quot;indices&quot;:[130,137]}],&quot;user_mentions&quot;:[]}"/>
    <s v="PIS"/>
    <e v="#VALUE!"/>
    <s v="PISA 2012: high parental expectatio"/>
    <e v="#VALUE!"/>
    <x v="151"/>
  </r>
  <r>
    <n v="298"/>
    <s v="436146754258759680"/>
    <s v="ResearchChat"/>
    <x v="670"/>
    <s v="Wed Feb 19 14:34:24 +0000 2014"/>
    <d v="2014-02-19T14:34:24"/>
    <m/>
    <s v="en"/>
    <m/>
    <m/>
    <n v="30002337"/>
    <m/>
    <s v="&lt;a href=&quot;http://www.hootsuite.com&quot; rel=&quot;nofollow&quot;&gt;HootSuite&lt;/a&gt;"/>
    <s v="http://pbs.twimg.com/profile_images/146956830/Lighthouse_Lens2_normal.png"/>
    <n v="366"/>
    <n v="169"/>
    <n v="-18000"/>
    <s v="http://twitter.com/ResearchChat/statuses/436146754258759680"/>
    <s v="{&quot;symbols&quot;:[],&quot;urls&quot;:[],&quot;hashtags&quot;:[{&quot;text&quot;:&quot;OERS14&quot;,&quot;indices&quot;:[117,124]}],&quot;user_mentions&quot;:[]}"/>
    <s v="PIS"/>
    <e v="#VALUE!"/>
    <s v="PISA results continue to improve in"/>
    <e v="#VALUE!"/>
    <x v="151"/>
  </r>
  <r>
    <n v="294"/>
    <s v="436146484614922242"/>
    <s v="jmuellertate"/>
    <x v="671"/>
    <s v="Wed Feb 19 14:33:19 +0000 2014"/>
    <d v="2014-02-19T14:33:19"/>
    <m/>
    <s v="en"/>
    <m/>
    <m/>
    <n v="40351425"/>
    <m/>
    <s v="&lt;a href=&quot;http://twitter.com/download/iphone&quot; rel=&quot;nofollow&quot;&gt;Twitter for iPhone&lt;/a&gt;"/>
    <s v="http://pbs.twimg.com/profile_images/3571870892/563ebd36370795bc1b7e7d20913881c3_normal.jpeg"/>
    <n v="249"/>
    <n v="364"/>
    <n v="-18000"/>
    <s v="http://twitter.com/jmuellertate/statuses/436146484614922242"/>
    <s v="{&quot;symbols&quot;:[],&quot;urls&quot;:[],&quot;hashtags&quot;:[{&quot;text&quot;:&quot;OERS14&quot;,&quot;indices&quot;:[77,84]}],&quot;user_mentions&quot;:[{&quot;id&quot;:508912345,&quot;name&quot;:&quot;Teach Digital&quot;,&quot;indices&quot;:[85,101],&quot;screen_name&quot;:&quot;teachdigitalLAB&quot;,&quot;id_str&quot;:&quot;508912345&quot;}]}"/>
    <s v="PIS"/>
    <e v="#VALUE!"/>
    <s v="PISA results show correlation betwe"/>
    <e v="#VALUE!"/>
    <x v="151"/>
  </r>
  <r>
    <n v="275"/>
    <s v="436145203636731904"/>
    <s v="adrossis"/>
    <x v="672"/>
    <s v="Wed Feb 19 14:28:14 +0000 2014"/>
    <d v="2014-02-19T14:28:14"/>
    <m/>
    <s v="en"/>
    <m/>
    <m/>
    <n v="17095178"/>
    <m/>
    <s v="&lt;a href=&quot;https://about.twitter.com/products/tweetdeck&quot; rel=&quot;nofollow&quot;&gt;TweetDeck&lt;/a&gt;"/>
    <s v="http://pbs.twimg.com/profile_images/378800000573670417/df2d17a095315a2723a8c440dc790591_normal.jpeg"/>
    <n v="294"/>
    <n v="271"/>
    <n v="-18000"/>
    <s v="http://twitter.com/adrossis/statuses/436145203636731904"/>
    <s v="{&quot;symbols&quot;:[],&quot;urls&quot;:[],&quot;hashtags&quot;:[{&quot;text&quot;:&quot;OERS14&quot;,&quot;indices&quot;:[112,119]}],&quot;user_mentions&quot;:[]}"/>
    <s v="PIS"/>
    <e v="#VALUE!"/>
    <s v="PISA:  Canada is in the region wher"/>
    <e v="#VALUE!"/>
    <x v="151"/>
  </r>
  <r>
    <n v="222"/>
    <s v="436142730591633408"/>
    <s v="ResearchChat"/>
    <x v="673"/>
    <s v="Wed Feb 19 14:18:24 +0000 2014"/>
    <d v="2014-02-19T14:18:24"/>
    <m/>
    <s v="en"/>
    <m/>
    <m/>
    <n v="30002337"/>
    <m/>
    <s v="&lt;a href=&quot;http://www.hootsuite.com&quot; rel=&quot;nofollow&quot;&gt;HootSuite&lt;/a&gt;"/>
    <s v="http://pbs.twimg.com/profile_images/146956830/Lighthouse_Lens2_normal.png"/>
    <n v="366"/>
    <n v="169"/>
    <n v="-18000"/>
    <s v="http://twitter.com/ResearchChat/statuses/436142730591633408"/>
    <s v="{&quot;symbols&quot;:[],&quot;urls&quot;:[],&quot;hashtags&quot;:[{&quot;text&quot;:&quot;OERS14&quot;,&quot;indices&quot;:[133,140]}],&quot;user_mentions&quot;:[]}"/>
    <s v="PIS"/>
    <e v="#VALUE!"/>
    <s v="PISA: 2 hour test in math, reading "/>
    <e v="#VALUE!"/>
    <x v="151"/>
  </r>
  <r>
    <n v="1283"/>
    <s v="436578408424669184"/>
    <s v="lisacollimore"/>
    <x v="674"/>
    <s v="Thu Feb 20 19:09:38 +0000 2014"/>
    <d v="2014-02-20T19:09:38"/>
    <m/>
    <s v="en"/>
    <m/>
    <m/>
    <n v="903197892"/>
    <m/>
    <s v="&lt;a href=&quot;http://twitter.com/download/iphone&quot; rel=&quot;nofollow&quot;&gt;Twitter for iPhone&lt;/a&gt;"/>
    <s v="http://pbs.twimg.com/profile_images/378800000862958518/QRwroA5s_normal.jpeg"/>
    <n v="39"/>
    <n v="83"/>
    <n v="-18000"/>
    <s v="http://twitter.com/lisacollimore/statuses/436578408424669184"/>
    <s v="{&quot;symbols&quot;:[],&quot;urls&quot;:[],&quot;hashtags&quot;:[{&quot;text&quot;:&quot;OERS14&quot;,&quot;indices&quot;:[86,93]}],&quot;user_mentions&quot;:[]}"/>
    <s v="Pow"/>
    <e v="#VALUE!"/>
    <s v="Powerful messages by Dr.Jenkins on "/>
    <e v="#VALUE!"/>
    <x v="151"/>
  </r>
  <r>
    <n v="1277"/>
    <s v="436573878593519616"/>
    <s v="CheyRatnam"/>
    <x v="675"/>
    <s v="Thu Feb 20 18:51:38 +0000 2014"/>
    <d v="2014-02-20T18:51:38"/>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73878593519616"/>
    <s v="{&quot;symbols&quot;:[],&quot;urls&quot;:[],&quot;hashtags&quot;:[{&quot;text&quot;:&quot;diversity&quot;,&quot;indices&quot;:[18,28]},{&quot;text&quot;:&quot;equity&quot;,&quot;indices&quot;:[35,42]},{&quot;text&quot;:&quot;CONTRADICTIONS&quot;,&quot;indices&quot;:[86,101]},{&quot;text&quot;:&quot;OERS14&quot;,&quot;indices&quot;:[102,109]}],&quot;user_mentions&quot;:[]}"/>
    <s v="Ppl"/>
    <e v="#VALUE!"/>
    <s v="Ppl talking about #diversity &amp;amp; "/>
    <e v="#VALUE!"/>
    <x v="151"/>
  </r>
  <r>
    <n v="675"/>
    <s v="436244097175535616"/>
    <s v="candymcewan"/>
    <x v="676"/>
    <s v="Wed Feb 19 21:01:12 +0000 2014"/>
    <d v="2014-02-19T21:01:12"/>
    <m/>
    <s v="en"/>
    <m/>
    <m/>
    <n v="84337876"/>
    <m/>
    <s v="&lt;a href=&quot;http://twitter.com/#!/download/ipad&quot; rel=&quot;nofollow&quot;&gt;Twitter for iPad&lt;/a&gt;"/>
    <s v="http://pbs.twimg.com/profile_images/418561737411928064/bUejaXa5_normal.jpeg"/>
    <n v="183"/>
    <n v="331"/>
    <n v="-18000"/>
    <s v="http://twitter.com/candymcewan/statuses/436244097175535616"/>
    <s v="{&quot;symbols&quot;:[],&quot;urls&quot;:[],&quot;hashtags&quot;:[{&quot;text&quot;:&quot;OERS14&quot;,&quot;indices&quot;:[77,84]},{&quot;text&quot;:&quot;effective&quot;,&quot;indices&quot;:[99,109]}],&quot;user_mentions&quot;:[]}"/>
    <s v="Pre"/>
    <e v="#VALUE!"/>
    <s v="Presentation complete! Thanks for a"/>
    <e v="#VALUE!"/>
    <x v="151"/>
  </r>
  <r>
    <n v="1071"/>
    <s v="436513706889846784"/>
    <s v="BrendaCourey"/>
    <x v="677"/>
    <s v="Thu Feb 20 14:52:32 +0000 2014"/>
    <d v="2014-02-20T14:52:32"/>
    <m/>
    <s v="en"/>
    <m/>
    <m/>
    <n v="14996156"/>
    <m/>
    <s v="&lt;a href=&quot;https://about.twitter.com/products/tweetdeck&quot; rel=&quot;nofollow&quot;&gt;TweetDeck&lt;/a&gt;"/>
    <s v="http://pbs.twimg.com/profile_images/1490028863/Brenda1_normal.jpg"/>
    <n v="206"/>
    <n v="104"/>
    <n v="-18000"/>
    <s v="http://twitter.com/BrendaCourey/statuses/436513706889846784"/>
    <s v="{&quot;symbols&quot;:[],&quot;urls&quot;:[],&quot;hashtags&quot;:[{&quot;text&quot;:&quot;oers14&quot;,&quot;indices&quot;:[104,111]}],&quot;user_mentions&quot;:[]}"/>
    <s v="pre"/>
    <e v="#VALUE!"/>
    <s v="pre-service teachers say &quot;my fault&quot;"/>
    <e v="#VALUE!"/>
    <x v="151"/>
  </r>
  <r>
    <n v="1068"/>
    <s v="436513442598752257"/>
    <s v="ResearchChat"/>
    <x v="678"/>
    <s v="Thu Feb 20 14:51:29 +0000 2014"/>
    <d v="2014-02-20T14:51:29"/>
    <m/>
    <s v="en"/>
    <m/>
    <m/>
    <n v="30002337"/>
    <m/>
    <s v="&lt;a href=&quot;http://www.hootsuite.com&quot; rel=&quot;nofollow&quot;&gt;HootSuite&lt;/a&gt;"/>
    <s v="http://pbs.twimg.com/profile_images/146956830/Lighthouse_Lens2_normal.png"/>
    <n v="379"/>
    <n v="173"/>
    <n v="-18000"/>
    <s v="http://twitter.com/ResearchChat/statuses/436513442598752257"/>
    <s v="{&quot;symbols&quot;:[],&quot;urls&quot;:[],&quot;hashtags&quot;:[{&quot;text&quot;:&quot;OERS14&quot;,&quot;indices&quot;:[85,92]}],&quot;user_mentions&quot;:[]}"/>
    <s v="Pre"/>
    <e v="#VALUE!"/>
    <s v="Pre-service teachers tend to blame "/>
    <e v="#VALUE!"/>
    <x v="151"/>
  </r>
  <r>
    <n v="542"/>
    <s v="436183825895682048"/>
    <s v="ResearchChat"/>
    <x v="679"/>
    <s v="Wed Feb 19 17:01:42 +0000 2014"/>
    <d v="2014-02-19T17:01:42"/>
    <m/>
    <s v="en"/>
    <m/>
    <m/>
    <n v="30002337"/>
    <m/>
    <s v="&lt;a href=&quot;http://www.hootsuite.com&quot; rel=&quot;nofollow&quot;&gt;HootSuite&lt;/a&gt;"/>
    <s v="http://pbs.twimg.com/profile_images/146956830/Lighthouse_Lens2_normal.png"/>
    <n v="370"/>
    <n v="169"/>
    <n v="-18000"/>
    <s v="http://twitter.com/ResearchChat/statuses/436183825895682048"/>
    <s v="{&quot;symbols&quot;:[],&quot;urls&quot;:[],&quot;hashtags&quot;:[{&quot;text&quot;:&quot;OERS14&quot;,&quot;indices&quot;:[103,110]},{&quot;text&quot;:&quot;ResearchChat&quot;,&quot;indices&quot;:[111,124]}],&quot;user_mentions&quot;:[]}"/>
    <s v="Pro"/>
    <e v="#VALUE!"/>
    <s v="Problems or Challenges?  Does chall"/>
    <e v="#VALUE!"/>
    <x v="151"/>
  </r>
  <r>
    <n v="702"/>
    <s v="436250677468495872"/>
    <s v="abbaspeaks"/>
    <x v="680"/>
    <s v="Wed Feb 19 21:27:21 +0000 2014"/>
    <d v="2014-02-19T21:27:21"/>
    <m/>
    <s v="en"/>
    <m/>
    <m/>
    <n v="203543496"/>
    <m/>
    <s v="&lt;a href=&quot;http://twitter.com/download/android&quot; rel=&quot;nofollow&quot;&gt;Twitter for Android&lt;/a&gt;"/>
    <s v="http://pbs.twimg.com/profile_images/420650358310838272/SYeVCvzi_normal.jpeg"/>
    <n v="391"/>
    <n v="535"/>
    <n v="-28800"/>
    <s v="http://twitter.com/abbaspeaks/statuses/436250677468495872"/>
    <s v="{&quot;symbols&quot;:[],&quot;urls&quot;:[],&quot;hashtags&quot;:[{&quot;text&quot;:&quot;OERS14&quot;,&quot;indices&quot;:[82,89]}],&quot;user_mentions&quot;:[]}"/>
    <s v="Pro"/>
    <e v="#VALUE!"/>
    <s v="Professional development continues "/>
    <e v="#VALUE!"/>
    <x v="151"/>
  </r>
  <r>
    <n v="673"/>
    <s v="436243949679022080"/>
    <s v="ResearchChat"/>
    <x v="681"/>
    <s v="Wed Feb 19 21:00:37 +0000 2014"/>
    <d v="2014-02-19T21:00:37"/>
    <m/>
    <s v="en"/>
    <m/>
    <m/>
    <n v="30002337"/>
    <m/>
    <s v="&lt;a href=&quot;http://www.hootsuite.com&quot; rel=&quot;nofollow&quot;&gt;HootSuite&lt;/a&gt;"/>
    <s v="http://pbs.twimg.com/profile_images/146956830/Lighthouse_Lens2_normal.png"/>
    <n v="371"/>
    <n v="169"/>
    <n v="-18000"/>
    <s v="http://twitter.com/ResearchChat/statuses/436243949679022080"/>
    <s v="{&quot;symbols&quot;:[],&quot;urls&quot;:[],&quot;hashtags&quot;:[{&quot;text&quot;:&quot;OERS14&quot;,&quot;indices&quot;:[114,121]},{&quot;text&quot;:&quot;ResearchChat&quot;,&quot;indices&quot;:[122,135]}],&quot;user_mentions&quot;:[]}"/>
    <s v="Pro"/>
    <e v="#VALUE!"/>
    <s v="Professional Learning models includ"/>
    <e v="#VALUE!"/>
    <x v="151"/>
  </r>
  <r>
    <n v="1043"/>
    <s v="436510182806282240"/>
    <s v="ResearchChat"/>
    <x v="682"/>
    <s v="Thu Feb 20 14:38:32 +0000 2014"/>
    <d v="2014-02-20T14:38:32"/>
    <m/>
    <s v="en"/>
    <m/>
    <m/>
    <n v="30002337"/>
    <m/>
    <s v="&lt;a href=&quot;http://www.hootsuite.com&quot; rel=&quot;nofollow&quot;&gt;HootSuite&lt;/a&gt;"/>
    <s v="http://pbs.twimg.com/profile_images/146956830/Lighthouse_Lens2_normal.png"/>
    <n v="379"/>
    <n v="173"/>
    <n v="-18000"/>
    <s v="http://twitter.com/ResearchChat/statuses/436510182806282240"/>
    <s v="{&quot;symbols&quot;:[],&quot;urls&quot;:[],&quot;hashtags&quot;:[{&quot;text&quot;:&quot;OERS14&quot;,&quot;indices&quot;:[69,76]}],&quot;user_mentions&quot;:[]}"/>
    <s v="Pro"/>
    <e v="#VALUE!"/>
    <s v="Professionals working together at a"/>
    <e v="#VALUE!"/>
    <x v="151"/>
  </r>
  <r>
    <n v="681"/>
    <s v="436246037607759872"/>
    <s v="ResearchChat"/>
    <x v="683"/>
    <s v="Wed Feb 19 21:08:55 +0000 2014"/>
    <d v="2014-02-19T21:08:55"/>
    <m/>
    <s v="en"/>
    <m/>
    <m/>
    <n v="30002337"/>
    <m/>
    <s v="&lt;a href=&quot;http://www.hootsuite.com&quot; rel=&quot;nofollow&quot;&gt;HootSuite&lt;/a&gt;"/>
    <s v="http://pbs.twimg.com/profile_images/146956830/Lighthouse_Lens2_normal.png"/>
    <n v="371"/>
    <n v="169"/>
    <n v="-18000"/>
    <s v="http://twitter.com/ResearchChat/statuses/436246037607759872"/>
    <s v="{&quot;symbols&quot;:[],&quot;urls&quot;:[],&quot;hashtags&quot;:[{&quot;text&quot;:&quot;OERS14&quot;,&quot;indices&quot;:[89,96]}],&quot;user_mentions&quot;:[]}"/>
    <s v="Qua"/>
    <e v="#VALUE!"/>
    <s v="Qualitative data has its best value"/>
    <e v="#VALUE!"/>
    <x v="151"/>
  </r>
  <r>
    <n v="680"/>
    <s v="436246037607759872"/>
    <s v="ResearchChat"/>
    <x v="683"/>
    <s v="Wed Feb 19 21:08:55 +0000 2014"/>
    <d v="2014-02-19T21:08:55"/>
    <m/>
    <s v="en"/>
    <m/>
    <m/>
    <n v="30002337"/>
    <m/>
    <s v="&lt;a href=&quot;http://www.hootsuite.com&quot; rel=&quot;nofollow&quot;&gt;HootSuite&lt;/a&gt;"/>
    <s v="http://pbs.twimg.com/profile_images/146956830/Lighthouse_Lens2_normal.png"/>
    <n v="371"/>
    <n v="169"/>
    <n v="-18000"/>
    <s v="http://twitter.com/ResearchChat/statuses/436246037607759872"/>
    <s v="{&quot;symbols&quot;:[],&quot;urls&quot;:[],&quot;hashtags&quot;:[{&quot;text&quot;:&quot;OERS14&quot;,&quot;indices&quot;:[89,96]}],&quot;user_mentions&quot;:[]}"/>
    <s v="Qua"/>
    <e v="#VALUE!"/>
    <s v="Qualitative data has its best value"/>
    <e v="#VALUE!"/>
    <x v="151"/>
  </r>
  <r>
    <n v="1145"/>
    <s v="436525157654355968"/>
    <s v="BrendaCourey"/>
    <x v="684"/>
    <s v="Thu Feb 20 15:38:02 +0000 2014"/>
    <d v="2014-02-20T15:38:02"/>
    <m/>
    <s v="en"/>
    <m/>
    <m/>
    <n v="14996156"/>
    <m/>
    <s v="&lt;a href=&quot;https://about.twitter.com/products/tweetdeck&quot; rel=&quot;nofollow&quot;&gt;TweetDeck&lt;/a&gt;"/>
    <s v="http://pbs.twimg.com/profile_images/1490028863/Brenda1_normal.jpg"/>
    <n v="207"/>
    <n v="104"/>
    <n v="-18000"/>
    <s v="http://twitter.com/BrendaCourey/statuses/436525157654355968"/>
    <s v="{&quot;symbols&quot;:[],&quot;urls&quot;:[],&quot;hashtags&quot;:[{&quot;text&quot;:&quot;oers14&quot;,&quot;indices&quot;:[75,82]}],&quot;user_mentions&quot;:[]}"/>
    <s v="Rea"/>
    <e v="#VALUE!"/>
    <s v="Ready to hear about 21st Century hi"/>
    <e v="#VALUE!"/>
    <x v="151"/>
  </r>
  <r>
    <n v="1049"/>
    <s v="436511165024174081"/>
    <s v="AmaniElrofaie"/>
    <x v="685"/>
    <s v="Thu Feb 20 14:42:26 +0000 2014"/>
    <d v="2014-02-20T14:42:26"/>
    <m/>
    <s v="en"/>
    <m/>
    <m/>
    <n v="121959456"/>
    <m/>
    <s v="&lt;a href=&quot;https://mobile.twitter.com&quot; rel=&quot;nofollow&quot;&gt;Mobile Web (M5)&lt;/a&gt;"/>
    <s v="http://pbs.twimg.com/profile_images/378800000263129784/0761da68796b3351af43e2a94a41dc92_normal.jpeg"/>
    <n v="163"/>
    <n v="209"/>
    <n v="-18000"/>
    <s v="http://twitter.com/AmaniElrofaie/statuses/436511165024174081"/>
    <s v="{&quot;symbols&quot;:[],&quot;urls&quot;:[],&quot;hashtags&quot;:[{&quot;text&quot;:&quot;oers14&quot;,&quot;indices&quot;:[128,135]}],&quot;user_mentions&quot;:[]}"/>
    <s v="Rec"/>
    <e v="#VALUE!"/>
    <s v="Recognition justice advocates cultu"/>
    <e v="#VALUE!"/>
    <x v="151"/>
  </r>
  <r>
    <n v="1108"/>
    <s v="436518192262156288"/>
    <s v="ResearchChat"/>
    <x v="686"/>
    <s v="Thu Feb 20 15:10:21 +0000 2014"/>
    <d v="2014-02-20T15:10:21"/>
    <m/>
    <s v="en"/>
    <m/>
    <m/>
    <n v="30002337"/>
    <m/>
    <s v="&lt;a href=&quot;http://www.hootsuite.com&quot; rel=&quot;nofollow&quot;&gt;HootSuite&lt;/a&gt;"/>
    <s v="http://pbs.twimg.com/profile_images/146956830/Lighthouse_Lens2_normal.png"/>
    <n v="379"/>
    <n v="173"/>
    <n v="-18000"/>
    <s v="http://twitter.com/ResearchChat/statuses/436518192262156288"/>
    <s v="{&quot;symbols&quot;:[],&quot;urls&quot;:[],&quot;hashtags&quot;:[{&quot;text&quot;:&quot;OERS14&quot;,&quot;indices&quot;:[130,137]}],&quot;user_mentions&quot;:[]}"/>
    <s v="red"/>
    <e v="#VALUE!"/>
    <s v="redistributed social justice -let's"/>
    <e v="#VALUE!"/>
    <x v="151"/>
  </r>
  <r>
    <n v="628"/>
    <s v="436221559255339009"/>
    <s v="adrossis"/>
    <x v="687"/>
    <s v="Wed Feb 19 19:31:38 +0000 2014"/>
    <d v="2014-02-19T19:31:38"/>
    <m/>
    <s v="en"/>
    <m/>
    <m/>
    <n v="17095178"/>
    <m/>
    <s v="&lt;a href=&quot;https://about.twitter.com/products/tweetdeck&quot; rel=&quot;nofollow&quot;&gt;TweetDeck&lt;/a&gt;"/>
    <s v="http://pbs.twimg.com/profile_images/378800000573670417/df2d17a095315a2723a8c440dc790591_normal.jpeg"/>
    <n v="302"/>
    <n v="408"/>
    <n v="-18000"/>
    <s v="http://twitter.com/adrossis/statuses/436221559255339009"/>
    <s v="{&quot;symbols&quot;:[],&quot;urls&quot;:[],&quot;hashtags&quot;:[{&quot;text&quot;:&quot;KMb&quot;,&quot;indices&quot;:[89,93]},{&quot;text&quot;:&quot;OERS14&quot;,&quot;indices&quot;:[94,101]}],&quot;user_mentions&quot;:[]}"/>
    <s v="Res"/>
    <e v="#VALUE!"/>
    <s v="Research producers and users are no"/>
    <e v="#VALUE!"/>
    <x v="151"/>
  </r>
  <r>
    <n v="561"/>
    <s v="436188528922226689"/>
    <s v="ResearchChat"/>
    <x v="688"/>
    <s v="Wed Feb 19 17:20:23 +0000 2014"/>
    <d v="2014-02-19T17:20:23"/>
    <m/>
    <s v="en"/>
    <m/>
    <m/>
    <n v="30002337"/>
    <m/>
    <s v="&lt;a href=&quot;http://www.hootsuite.com&quot; rel=&quot;nofollow&quot;&gt;HootSuite&lt;/a&gt;"/>
    <s v="http://pbs.twimg.com/profile_images/146956830/Lighthouse_Lens2_normal.png"/>
    <n v="370"/>
    <n v="169"/>
    <n v="-18000"/>
    <s v="http://twitter.com/ResearchChat/statuses/436188528922226689"/>
    <s v="{&quot;symbols&quot;:[],&quot;urls&quot;:[],&quot;hashtags&quot;:[{&quot;text&quot;:&quot;OERS14&quot;,&quot;indices&quot;:[133,140]}],&quot;user_mentions&quot;:[]}"/>
    <s v="Res"/>
    <e v="#VALUE!"/>
    <s v="Research shared with teachers shoul"/>
    <e v="#VALUE!"/>
    <x v="151"/>
  </r>
  <r>
    <n v="453"/>
    <s v="436171490304618497"/>
    <s v="fdelk_nmc"/>
    <x v="689"/>
    <s v="Wed Feb 19 16:12:41 +0000 2014"/>
    <d v="2014-02-19T16:12:41"/>
    <m/>
    <s v="en"/>
    <m/>
    <m/>
    <n v="2151052644"/>
    <m/>
    <s v="&lt;a href=&quot;http://twitter.com/#!/download/ipad&quot; rel=&quot;nofollow&quot;&gt;Twitter for iPad&lt;/a&gt;"/>
    <s v="http://pbs.twimg.com/profile_images/378800000724150004/557d9fa1b4f1da3975a2c66a494f6a2c_normal.jpeg"/>
    <n v="18"/>
    <n v="40"/>
    <m/>
    <s v="http://twitter.com/fdelk_nmc/statuses/436171490304618497"/>
    <s v="{&quot;symbols&quot;:[],&quot;urls&quot;:[],&quot;hashtags&quot;:[{&quot;text&quot;:&quot;OERS14&quot;,&quot;indices&quot;:[121,128]}],&quot;user_mentions&quot;:[]}"/>
    <s v="Res"/>
    <e v="#VALUE!"/>
    <s v="Research-based insurance policy to "/>
    <e v="#VALUE!"/>
    <x v="151"/>
  </r>
  <r>
    <n v="1236"/>
    <s v="436564422744502272"/>
    <s v="abbaspeaks"/>
    <x v="690"/>
    <s v="Thu Feb 20 18:14:04 +0000 2014"/>
    <d v="2014-02-20T18:14:04"/>
    <m/>
    <s v="en"/>
    <m/>
    <m/>
    <n v="203543496"/>
    <m/>
    <s v="&lt;a href=&quot;https://about.twitter.com/products/tweetdeck&quot; rel=&quot;nofollow&quot;&gt;TweetDeck&lt;/a&gt;"/>
    <s v="http://pbs.twimg.com/profile_images/420650358310838272/SYeVCvzi_normal.jpeg"/>
    <n v="399"/>
    <n v="541"/>
    <n v="-28800"/>
    <s v="http://twitter.com/abbaspeaks/statuses/436564422744502272"/>
    <s v="{&quot;symbols&quot;:[],&quot;urls&quot;:[],&quot;hashtags&quot;:[{&quot;text&quot;:&quot;OERS14&quot;,&quot;indices&quot;:[37,44]}],&quot;user_mentions&quot;:[{&quot;id&quot;:298888460,&quot;name&quot;:&quot;Diana Petrarca&quot;,&quot;indices&quot;:[3,9],&quot;screen_name&quot;:&quot;_DrDi&quot;,&quot;id_str&quot;:&quot;298888460&quot;}]}"/>
    <s v="RT "/>
    <n v="1"/>
    <s v="RT @_DrDi: Another important theme "/>
    <e v="#VALUE!"/>
    <x v="151"/>
  </r>
  <r>
    <n v="1262"/>
    <s v="436568676158816256"/>
    <s v="adrossis"/>
    <x v="691"/>
    <s v="Thu Feb 20 18:30:58 +0000 2014"/>
    <d v="2014-02-20T18:30:58"/>
    <m/>
    <s v="en"/>
    <m/>
    <m/>
    <n v="17095178"/>
    <m/>
    <s v="&lt;a href=&quot;https://about.twitter.com/products/tweetdeck&quot; rel=&quot;nofollow&quot;&gt;TweetDeck&lt;/a&gt;"/>
    <s v="http://pbs.twimg.com/profile_images/378800000573670417/df2d17a095315a2723a8c440dc790591_normal.jpeg"/>
    <n v="305"/>
    <n v="415"/>
    <n v="-18000"/>
    <s v="http://twitter.com/adrossis/statuses/436568676158816256"/>
    <s v="{&quot;symbols&quot;:[],&quot;urls&quot;:[],&quot;hashtags&quot;:[{&quot;text&quot;:&quot;OERS14&quot;,&quot;indices&quot;:[127,134]}],&quot;user_mentions&quot;:[{&quot;id&quot;:298888460,&quot;name&quot;:&quot;Diana Petrarca&quot;,&quot;indices&quot;:[3,9],&quot;screen_name&quot;:&quot;_DrDi&quot;,&quot;id_str&quot;:&quot;298888460&quot;},{&quot;id&quot;:742873250,&quot;name&quot;:&quot;Graham Clyne&quot;,&quot;indices&quot;:[33,46],&quot;screen_name&quot;:&quot;Graham_Clyne&quot;,&quot;id_str&quot;:&quot;742873250&quot;}]}"/>
    <s v="RT "/>
    <n v="1"/>
    <s v="RT @_DrDi: Great presentation by @G"/>
    <e v="#VALUE!"/>
    <x v="151"/>
  </r>
  <r>
    <n v="1261"/>
    <s v="436568504666714112"/>
    <s v="O3atORION"/>
    <x v="691"/>
    <s v="Thu Feb 20 18:30:17 +0000 2014"/>
    <d v="2014-02-20T18:30:17"/>
    <m/>
    <s v="en"/>
    <m/>
    <m/>
    <n v="40576448"/>
    <m/>
    <s v="&lt;a href=&quot;https://about.twitter.com/products/tweetdeck&quot; rel=&quot;nofollow&quot;&gt;TweetDeck&lt;/a&gt;"/>
    <s v="http://pbs.twimg.com/profile_images/2631441533/dd0ebcbc33a90ccdddc419f43d06c8f4_normal.jpeg"/>
    <n v="817"/>
    <n v="1469"/>
    <n v="-18000"/>
    <s v="http://twitter.com/O3atORION/statuses/436568504666714112"/>
    <s v="{&quot;symbols&quot;:[],&quot;urls&quot;:[],&quot;hashtags&quot;:[{&quot;text&quot;:&quot;OERS14&quot;,&quot;indices&quot;:[127,134]}],&quot;user_mentions&quot;:[{&quot;id&quot;:298888460,&quot;name&quot;:&quot;Diana Petrarca&quot;,&quot;indices&quot;:[3,9],&quot;screen_name&quot;:&quot;_DrDi&quot;,&quot;id_str&quot;:&quot;298888460&quot;},{&quot;id&quot;:742873250,&quot;name&quot;:&quot;Graham Clyne&quot;,&quot;indices&quot;:[33,46],&quot;screen_name&quot;:&quot;Graham_Clyne&quot;,&quot;id_str&quot;:&quot;742873250&quot;}]}"/>
    <s v="RT "/>
    <n v="1"/>
    <s v="RT @_DrDi: Great presentation by @G"/>
    <e v="#VALUE!"/>
    <x v="151"/>
  </r>
  <r>
    <n v="1260"/>
    <s v="436568504498937857"/>
    <s v="abbaspeaks"/>
    <x v="691"/>
    <s v="Thu Feb 20 18:30:17 +0000 2014"/>
    <d v="2014-02-20T18:30:17"/>
    <m/>
    <s v="en"/>
    <m/>
    <m/>
    <n v="203543496"/>
    <m/>
    <s v="&lt;a href=&quot;https://about.twitter.com/products/tweetdeck&quot; rel=&quot;nofollow&quot;&gt;TweetDeck&lt;/a&gt;"/>
    <s v="http://pbs.twimg.com/profile_images/420650358310838272/SYeVCvzi_normal.jpeg"/>
    <n v="399"/>
    <n v="541"/>
    <n v="-28800"/>
    <s v="http://twitter.com/abbaspeaks/statuses/436568504498937857"/>
    <s v="{&quot;symbols&quot;:[],&quot;urls&quot;:[],&quot;hashtags&quot;:[{&quot;text&quot;:&quot;OERS14&quot;,&quot;indices&quot;:[127,134]}],&quot;user_mentions&quot;:[{&quot;id&quot;:298888460,&quot;name&quot;:&quot;Diana Petrarca&quot;,&quot;indices&quot;:[3,9],&quot;screen_name&quot;:&quot;_DrDi&quot;,&quot;id_str&quot;:&quot;298888460&quot;},{&quot;id&quot;:742873250,&quot;name&quot;:&quot;Graham Clyne&quot;,&quot;indices&quot;:[33,46],&quot;screen_name&quot;:&quot;Graham_Clyne&quot;,&quot;id_str&quot;:&quot;742873250&quot;}]}"/>
    <s v="RT "/>
    <n v="1"/>
    <s v="RT @_DrDi: Great presentation by @G"/>
    <e v="#VALUE!"/>
    <x v="151"/>
  </r>
  <r>
    <n v="1304"/>
    <s v="436594410252292097"/>
    <s v="annemariepetras"/>
    <x v="692"/>
    <s v="Thu Feb 20 20:13:13 +0000 2014"/>
    <d v="2014-02-20T20:13:13"/>
    <m/>
    <s v="en"/>
    <m/>
    <m/>
    <n v="1175598865"/>
    <m/>
    <s v="&lt;a href=&quot;http://twitter.com/download/iphone&quot; rel=&quot;nofollow&quot;&gt;Twitter for iPhone&lt;/a&gt;"/>
    <s v="http://pbs.twimg.com/profile_images/3494629493/e3c6bbe439edae00e31f6a24695a8686_normal.jpeg"/>
    <n v="17"/>
    <n v="21"/>
    <m/>
    <s v="http://twitter.com/annemariepetras/statuses/436594410252292097"/>
    <s v="{&quot;symbols&quot;:[],&quot;urls&quot;:[],&quot;hashtags&quot;:[{&quot;text&quot;:&quot;OERS14&quot;,&quot;indices&quot;:[94,101]}],&quot;user_mentions&quot;:[{&quot;id&quot;:298888460,&quot;name&quot;:&quot;Diana Petrarca&quot;,&quot;indices&quot;:[3,9],&quot;screen_name&quot;:&quot;_DrDi&quot;,&quot;id_str&quot;:&quot;298888460&quot;}]}"/>
    <s v="RT "/>
    <n v="1"/>
    <s v="RT @_DrDi: How to keep research &quot;of"/>
    <e v="#VALUE!"/>
    <x v="151"/>
  </r>
  <r>
    <n v="1303"/>
    <s v="436594410252292097"/>
    <s v="annemariepetras"/>
    <x v="692"/>
    <s v="Thu Feb 20 20:13:13 +0000 2014"/>
    <d v="2014-02-20T20:13:13"/>
    <m/>
    <s v="en"/>
    <m/>
    <m/>
    <n v="1175598865"/>
    <m/>
    <s v="&lt;a href=&quot;http://twitter.com/download/iphone&quot; rel=&quot;nofollow&quot;&gt;Twitter for iPhone&lt;/a&gt;"/>
    <s v="http://pbs.twimg.com/profile_images/3494629493/e3c6bbe439edae00e31f6a24695a8686_normal.jpeg"/>
    <n v="17"/>
    <n v="21"/>
    <m/>
    <s v="http://twitter.com/annemariepetras/statuses/436594410252292097"/>
    <s v="{&quot;symbols&quot;:[],&quot;urls&quot;:[],&quot;hashtags&quot;:[{&quot;text&quot;:&quot;OERS14&quot;,&quot;indices&quot;:[94,101]}],&quot;user_mentions&quot;:[{&quot;id&quot;:298888460,&quot;name&quot;:&quot;Diana Petrarca&quot;,&quot;indices&quot;:[3,9],&quot;screen_name&quot;:&quot;_DrDi&quot;,&quot;id_str&quot;:&quot;298888460&quot;}]}"/>
    <s v="RT "/>
    <n v="1"/>
    <s v="RT @_DrDi: How to keep research &quot;of"/>
    <e v="#VALUE!"/>
    <x v="151"/>
  </r>
  <r>
    <n v="1271"/>
    <s v="436571235590627328"/>
    <s v="KNAER_RECRAE"/>
    <x v="692"/>
    <s v="Thu Feb 20 18:41:08 +0000 2014"/>
    <d v="2014-02-20T18:41:08"/>
    <m/>
    <s v="en"/>
    <m/>
    <m/>
    <n v="1020257364"/>
    <m/>
    <s v="&lt;a href=&quot;http://twitter.com/download/android&quot; rel=&quot;nofollow&quot;&gt;Twitter for Android&lt;/a&gt;"/>
    <s v="http://pbs.twimg.com/profile_images/2991816416/bfc82e11ecb1ae7933cf18dab2e03eb9_normal.png"/>
    <n v="221"/>
    <n v="291"/>
    <n v="-18000"/>
    <s v="http://twitter.com/KNAER_RECRAE/statuses/436571235590627328"/>
    <s v="{&quot;symbols&quot;:[],&quot;urls&quot;:[],&quot;hashtags&quot;:[{&quot;text&quot;:&quot;OERS14&quot;,&quot;indices&quot;:[94,101]}],&quot;user_mentions&quot;:[{&quot;id&quot;:298888460,&quot;name&quot;:&quot;Diana Petrarca&quot;,&quot;indices&quot;:[3,9],&quot;screen_name&quot;:&quot;_DrDi&quot;,&quot;id_str&quot;:&quot;298888460&quot;}]}"/>
    <s v="RT "/>
    <n v="1"/>
    <s v="RT @_DrDi: How to keep research &quot;of"/>
    <e v="#VALUE!"/>
    <x v="151"/>
  </r>
  <r>
    <n v="1105"/>
    <s v="436517532082507776"/>
    <s v="O3atORION"/>
    <x v="693"/>
    <s v="Thu Feb 20 15:07:44 +0000 2014"/>
    <d v="2014-02-20T15:07:44"/>
    <m/>
    <s v="en"/>
    <m/>
    <m/>
    <n v="40576448"/>
    <m/>
    <s v="&lt;a href=&quot;https://about.twitter.com/products/tweetdeck&quot; rel=&quot;nofollow&quot;&gt;TweetDeck&lt;/a&gt;"/>
    <s v="http://pbs.twimg.com/profile_images/2631441533/dd0ebcbc33a90ccdddc419f43d06c8f4_normal.jpeg"/>
    <n v="815"/>
    <n v="1468"/>
    <n v="-18000"/>
    <s v="http://twitter.com/O3atORION/statuses/436517532082507776"/>
    <s v="{&quot;symbols&quot;:[],&quot;urls&quot;:[],&quot;hashtags&quot;:[{&quot;text&quot;:&quot;OERS14&quot;,&quot;indices&quot;:[71,78]}],&quot;user_mentions&quot;:[{&quot;id&quot;:298888460,&quot;name&quot;:&quot;Diana Petrarca&quot;,&quot;indices&quot;:[3,9],&quot;screen_name&quot;:&quot;_DrDi&quot;,&quot;id_str&quot;:&quot;298888460&quot;}]}"/>
    <s v="RT "/>
    <n v="1"/>
    <s v="RT @_DrDi: The &quot;gifting&quot; vs &quot;commod"/>
    <e v="#VALUE!"/>
    <x v="151"/>
  </r>
  <r>
    <n v="1104"/>
    <s v="436517530803257344"/>
    <s v="abbaspeaks"/>
    <x v="693"/>
    <s v="Thu Feb 20 15:07:44 +0000 2014"/>
    <d v="2014-02-20T15:07:44"/>
    <m/>
    <s v="en"/>
    <m/>
    <m/>
    <n v="203543496"/>
    <m/>
    <s v="&lt;a href=&quot;https://about.twitter.com/products/tweetdeck&quot; rel=&quot;nofollow&quot;&gt;TweetDeck&lt;/a&gt;"/>
    <s v="http://pbs.twimg.com/profile_images/420650358310838272/SYeVCvzi_normal.jpeg"/>
    <n v="397"/>
    <n v="539"/>
    <n v="-28800"/>
    <s v="http://twitter.com/abbaspeaks/statuses/436517530803257344"/>
    <s v="{&quot;symbols&quot;:[],&quot;urls&quot;:[],&quot;hashtags&quot;:[{&quot;text&quot;:&quot;OERS14&quot;,&quot;indices&quot;:[71,78]}],&quot;user_mentions&quot;:[{&quot;id&quot;:298888460,&quot;name&quot;:&quot;Diana Petrarca&quot;,&quot;indices&quot;:[3,9],&quot;screen_name&quot;:&quot;_DrDi&quot;,&quot;id_str&quot;:&quot;298888460&quot;}]}"/>
    <s v="RT "/>
    <n v="1"/>
    <s v="RT @_DrDi: The &quot;gifting&quot; vs &quot;commod"/>
    <e v="#VALUE!"/>
    <x v="151"/>
  </r>
  <r>
    <n v="605"/>
    <s v="436213955510280192"/>
    <s v="bachtrac"/>
    <x v="694"/>
    <s v="Wed Feb 19 19:01:26 +0000 2014"/>
    <d v="2014-02-19T19:01:26"/>
    <m/>
    <s v="en"/>
    <m/>
    <m/>
    <n v="109298879"/>
    <m/>
    <s v="web"/>
    <s v="http://pbs.twimg.com/profile_images/378800000829246460/3fb795ad6f4d4bde512ae52707df0b3a_normal.jpeg"/>
    <n v="805"/>
    <n v="441"/>
    <n v="-21600"/>
    <s v="http://twitter.com/bachtrac/statuses/436213955510280192"/>
    <s v="{&quot;symbols&quot;:[],&quot;urls&quot;:[],&quot;hashtags&quot;:[{&quot;text&quot;:&quot;OERS14&quot;,&quot;indices&quot;:[54,61]},{&quot;text&quot;:&quot;connection&quot;,&quot;indices&quot;:[86,97]},{&quot;text&quot;:&quot;safety&quot;,&quot;indices&quot;:[98,105]}],&quot;user_mentions&quot;:[{&quot;id&quot;:298888460,&quot;name&quot;:&quot;Diana Petrarca&quot;,&quot;indices&quot;:[3,9],&quot;screen_name&quot;:&quot;_DrDi&quot;,&quot;id_str&quot;:&quot;298888460&quot;}]}"/>
    <s v="RT "/>
    <n v="1"/>
    <s v="RT @_DrDi: Theme of &quot;relationships&quot;"/>
    <e v="#VALUE!"/>
    <x v="151"/>
  </r>
  <r>
    <n v="579"/>
    <s v="436198434211500032"/>
    <s v="LieselKnaack"/>
    <x v="695"/>
    <s v="Wed Feb 19 17:59:45 +0000 2014"/>
    <d v="2014-02-19T17:59:45"/>
    <m/>
    <s v="en-gb"/>
    <m/>
    <m/>
    <n v="1541499920"/>
    <m/>
    <s v="web"/>
    <s v="http://pbs.twimg.com/profile_images/378800000089050419/8cad602be1fcdc01f572daea551ba1c8_normal.jpeg"/>
    <n v="83"/>
    <n v="100"/>
    <n v="-28800"/>
    <s v="http://twitter.com/LieselKnaack/statuses/436198434211500032"/>
    <s v="{&quot;symbols&quot;:[],&quot;urls&quot;:[],&quot;hashtags&quot;:[{&quot;text&quot;:&quot;OERS14&quot;,&quot;indices&quot;:[65,72]}],&quot;user_mentions&quot;:[{&quot;id&quot;:298888460,&quot;name&quot;:&quot;Diana Petrarca&quot;,&quot;indices&quot;:[3,9],&quot;screen_name&quot;:&quot;_DrDi&quot;,&quot;id_str&quot;:&quot;298888460&quot;}]}"/>
    <s v="RT "/>
    <n v="1"/>
    <s v="RT @_DrDi: Very articulate and insi"/>
    <e v="#VALUE!"/>
    <x v="151"/>
  </r>
  <r>
    <n v="1223"/>
    <s v="436561567581102080"/>
    <s v="professor_jess"/>
    <x v="696"/>
    <s v="Thu Feb 20 18:02:43 +0000 2014"/>
    <d v="2014-02-20T18:02:43"/>
    <m/>
    <s v="en"/>
    <m/>
    <m/>
    <n v="2174804130"/>
    <m/>
    <s v="&lt;a href=&quot;http://twitter.com/download/android&quot; rel=&quot;nofollow&quot;&gt;Twitter for Android&lt;/a&gt;"/>
    <s v="http://pbs.twimg.com/profile_images/378800000695299597/4ae9be0238c788517bac441693a1cf34_normal.jpeg"/>
    <n v="21"/>
    <n v="20"/>
    <m/>
    <s v="http://twitter.com/professor_jess/statuses/436561567581102080"/>
    <s v="{&quot;symbols&quot;:[],&quot;urls&quot;:[],&quot;hashtags&quot;:[{&quot;text&quot;:&quot;OERS14&quot;,&quot;indices&quot;:[84,91]}],&quot;user_mentions&quot;:[{&quot;id&quot;:298888460,&quot;name&quot;:&quot;Diana Petrarca&quot;,&quot;indices&quot;:[3,9],&quot;screen_name&quot;:&quot;_DrDi&quot;,&quot;id_str&quot;:&quot;298888460&quot;}]}"/>
    <s v="RT "/>
    <n v="1"/>
    <s v="RT @_DrDi: Yep we're Canadian--wome"/>
    <e v="#VALUE!"/>
    <x v="151"/>
  </r>
  <r>
    <n v="1218"/>
    <s v="436558920526483456"/>
    <s v="adrossis"/>
    <x v="696"/>
    <s v="Thu Feb 20 17:52:12 +0000 2014"/>
    <d v="2014-02-20T17:52:12"/>
    <m/>
    <s v="en"/>
    <m/>
    <m/>
    <n v="17095178"/>
    <m/>
    <s v="&lt;a href=&quot;https://about.twitter.com/products/tweetdeck&quot; rel=&quot;nofollow&quot;&gt;TweetDeck&lt;/a&gt;"/>
    <s v="http://pbs.twimg.com/profile_images/378800000573670417/df2d17a095315a2723a8c440dc790591_normal.jpeg"/>
    <n v="304"/>
    <n v="414"/>
    <n v="-18000"/>
    <s v="http://twitter.com/adrossis/statuses/436558920526483456"/>
    <s v="{&quot;symbols&quot;:[],&quot;urls&quot;:[],&quot;hashtags&quot;:[{&quot;text&quot;:&quot;OERS14&quot;,&quot;indices&quot;:[84,91]}],&quot;user_mentions&quot;:[{&quot;id&quot;:298888460,&quot;name&quot;:&quot;Diana Petrarca&quot;,&quot;indices&quot;:[3,9],&quot;screen_name&quot;:&quot;_DrDi&quot;,&quot;id_str&quot;:&quot;298888460&quot;}]}"/>
    <s v="RT "/>
    <n v="1"/>
    <s v="RT @_DrDi: Yep we're Canadian--wome"/>
    <e v="#VALUE!"/>
    <x v="151"/>
  </r>
  <r>
    <n v="603"/>
    <s v="436213036349550594"/>
    <s v="bachtrac"/>
    <x v="697"/>
    <s v="Wed Feb 19 18:57:46 +0000 2014"/>
    <d v="2014-02-19T18:57:46"/>
    <m/>
    <s v="en"/>
    <m/>
    <m/>
    <n v="109298879"/>
    <m/>
    <s v="web"/>
    <s v="http://pbs.twimg.com/profile_images/378800000829246460/3fb795ad6f4d4bde512ae52707df0b3a_normal.jpeg"/>
    <n v="805"/>
    <n v="441"/>
    <n v="-21600"/>
    <s v="http://twitter.com/bachtrac/statuses/436213036349550594"/>
    <s v="{&quot;symbols&quot;:[],&quot;urls&quot;:[],&quot;hashtags&quot;:[{&quot;text&quot;:&quot;OERS14&quot;,&quot;indices&quot;:[16,23]},{&quot;text&quot;:&quot;OERS14&quot;,&quot;indices&quot;:[90,97]}],&quot;user_mentions&quot;:[{&quot;id&quot;:203543496,&quot;name&quot;:&quot;/-\\ l i @bbas&quot;,&quot;indices&quot;:[3,14],&quot;screen_name&quot;:&quot;abbaspeaks&quot;,&quot;id_str&quot;:&quot;203543496&quot;}]}"/>
    <s v="RT "/>
    <n v="1"/>
    <s v="RT @abbaspeaks: #OERS14 oh how we s"/>
    <e v="#VALUE!"/>
    <x v="151"/>
  </r>
  <r>
    <n v="1245"/>
    <s v="436565215455358976"/>
    <s v="CheyRatnam"/>
    <x v="698"/>
    <s v="Thu Feb 20 18:17:13 +0000 2014"/>
    <d v="2014-02-20T18:17:13"/>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65215455358976"/>
    <s v="{&quot;symbols&quot;:[],&quot;urls&quot;:[],&quot;hashtags&quot;:[{&quot;text&quot;:&quot;OERS14&quot;,&quot;indices&quot;:[54,61]}],&quot;user_mentions&quot;:[{&quot;id&quot;:203543496,&quot;name&quot;:&quot;/-\\ l i @bbas&quot;,&quot;indices&quot;:[3,14],&quot;screen_name&quot;:&quot;abbaspeaks&quot;,&quot;id_str&quot;:&quot;203543496&quot;},{&quot;id&quot;:490451340,&quot;name&quot;:&quot;Cheyanne Ratnam &quot;,&quot;indices&quot;:[16,27],&quot;screen_name&quot;:&quot;CheyRatnam&quot;,&quot;id_str&quot;:&quot;490451340&quot;}]}"/>
    <s v="RT "/>
    <n v="1"/>
    <s v="RT @abbaspeaks: @CheyRatnam very po"/>
    <e v="#VALUE!"/>
    <x v="151"/>
  </r>
  <r>
    <n v="659"/>
    <s v="436238507741569025"/>
    <s v="ShastaCH"/>
    <x v="699"/>
    <s v="Wed Feb 19 20:38:59 +0000 2014"/>
    <d v="2014-02-19T20:38:59"/>
    <m/>
    <s v="en"/>
    <m/>
    <m/>
    <n v="129585627"/>
    <m/>
    <s v="&lt;a href=&quot;http://twitter.com/download/iphone&quot; rel=&quot;nofollow&quot;&gt;Twitter for iPhone&lt;/a&gt;"/>
    <s v="http://pbs.twimg.com/profile_images/2272274611/5wd7gucvwq2weh35c02q_normal.jpeg"/>
    <n v="156"/>
    <n v="98"/>
    <n v="-21600"/>
    <s v="http://twitter.com/ShastaCH/statuses/436238507741569025"/>
    <s v="{&quot;symbols&quot;:[],&quot;urls&quot;:[],&quot;hashtags&quot;:[{&quot;text&quot;:&quot;KMb&quot;,&quot;indices&quot;:[44,48]},{&quot;text&quot;:&quot;oers14&quot;,&quot;indices&quot;:[125,132]}],&quot;user_mentions&quot;:[{&quot;id&quot;:203543496,&quot;name&quot;:&quot;/-\\ l i @bbas&quot;,&quot;indices&quot;:[3,14],&quot;screen_name&quot;:&quot;abbaspeaks&quot;,&quot;id_str&quot;:&quot;203543496&quot;},{&quot;id&quot;:129585627,&quot;name&quot;:&quot;Shasta Carr-Harris&quot;,&quot;indices&quot;:[16,25],&quot;screen_name&quot;:&quot;ShastaCH&quot;,&quot;id_str&quot;:&quot;129585627&quot;}]}"/>
    <s v="RT "/>
    <n v="1"/>
    <s v="RT @abbaspeaks: @ShastaCH thank you"/>
    <e v="#VALUE!"/>
    <x v="151"/>
  </r>
  <r>
    <n v="980"/>
    <s v="436497981450514432"/>
    <s v="KNAER_RECRAE"/>
    <x v="700"/>
    <s v="Thu Feb 20 13:50:03 +0000 2014"/>
    <d v="2014-02-20T13:50:03"/>
    <m/>
    <s v="en"/>
    <m/>
    <m/>
    <n v="1020257364"/>
    <m/>
    <s v="web"/>
    <s v="http://pbs.twimg.com/profile_images/2991816416/bfc82e11ecb1ae7933cf18dab2e03eb9_normal.png"/>
    <n v="217"/>
    <n v="288"/>
    <n v="-18000"/>
    <s v="http://twitter.com/KNAER_RECRAE/statuses/436497981450514432"/>
    <s v="{&quot;symbols&quot;:[],&quot;urls&quot;:[],&quot;hashtags&quot;:[{&quot;text&quot;:&quot;OERS14&quot;,&quot;indices&quot;:[25,32]}],&quot;user_mentions&quot;:[{&quot;id&quot;:203543496,&quot;name&quot;:&quot;/-\\ l i @bbas&quot;,&quot;indices&quot;:[3,14],&quot;screen_name&quot;:&quot;abbaspeaks&quot;,&quot;id_str&quot;:&quot;203543496&quot;}]}"/>
    <s v="RT "/>
    <n v="1"/>
    <s v="RT @abbaspeaks: Day 2 at #OERS14 Wo"/>
    <e v="#VALUE!"/>
    <x v="151"/>
  </r>
  <r>
    <n v="968"/>
    <s v="436476203264794624"/>
    <s v="OISENews"/>
    <x v="701"/>
    <s v="Thu Feb 20 12:23:30 +0000 2014"/>
    <d v="2014-02-20T12:23:30"/>
    <m/>
    <s v="en"/>
    <m/>
    <m/>
    <n v="120129298"/>
    <m/>
    <s v="&lt;a href=&quot;http://twitter.com/tweetbutton&quot; rel=&quot;nofollow&quot;&gt;Tweet Button&lt;/a&gt;"/>
    <s v="http://pbs.twimg.com/profile_images/378800000483716901/60cd288ab1fab8f218956809a7735be6_normal.jpeg"/>
    <n v="3682"/>
    <n v="1404"/>
    <n v="-18000"/>
    <s v="http://twitter.com/OISENews/statuses/436476203264794624"/>
    <s v="{&quot;symbols&quot;:[],&quot;urls&quot;:[],&quot;hashtags&quot;:[{&quot;text&quot;:&quot;OERS14&quot;,&quot;indices&quot;:[116,123]}],&quot;user_mentions&quot;:[{&quot;id&quot;:203543496,&quot;name&quot;:&quot;/-\\ l i @bbas&quot;,&quot;indices&quot;:[3,14],&quot;screen_name&quot;:&quot;abbaspeaks&quot;,&quot;id_str&quot;:&quot;203543496&quot;},{&quot;id&quot;:120129298,&quot;name&quot;:&quot;OISE News&quot;,&quot;indices&quot;:[64,73],&quot;screen_name&quot;:&quot;OISENews&quot;,&quot;id_str&quot;:&quot;120129298&quot;},{&quot;id&quot;:300645437,&quot;name&quot;:&quot;Carol Campbell&quot;,&quot;indices&quot;:[74,89],&quot;screen_name&quot;:&quot;CarolCampbell4&quot;,&quot;id_str&quot;:&quot;300645437&quot;},{&quot;id&quot;:30002337,&quot;name&quot;:&quot;Chris Conley&quot;,&quot;indices&quot;:[90,103],&quot;screen_name&quot;:&quot;ResearchChat&quot;,&quot;id_str&quot;:&quot;30002337&quot;},{&quot;id&quot;:40576448,&quot;name&quot;:&quot;O3 Collaboration&quot;,&quot;indices&quot;:[104,114],&quot;screen_name&quot;:&quot;O3atORION&quot;,&quot;id_str&quot;:&quot;40576448&quot;}]}"/>
    <s v="RT "/>
    <n v="1"/>
    <s v="RT @abbaspeaks: Thanks! A mobile mo"/>
    <e v="#VALUE!"/>
    <x v="151"/>
  </r>
  <r>
    <n v="967"/>
    <s v="436476203264794624"/>
    <s v="OISENews"/>
    <x v="701"/>
    <s v="Thu Feb 20 12:23:30 +0000 2014"/>
    <d v="2014-02-20T12:23:30"/>
    <m/>
    <s v="en"/>
    <m/>
    <m/>
    <n v="120129298"/>
    <m/>
    <s v="&lt;a href=&quot;http://twitter.com/tweetbutton&quot; rel=&quot;nofollow&quot;&gt;Tweet Button&lt;/a&gt;"/>
    <s v="http://pbs.twimg.com/profile_images/378800000483716901/60cd288ab1fab8f218956809a7735be6_normal.jpeg"/>
    <n v="3682"/>
    <n v="1404"/>
    <n v="-18000"/>
    <s v="http://twitter.com/OISENews/statuses/436476203264794624"/>
    <s v="{&quot;symbols&quot;:[],&quot;urls&quot;:[],&quot;hashtags&quot;:[{&quot;text&quot;:&quot;OERS14&quot;,&quot;indices&quot;:[116,123]}],&quot;user_mentions&quot;:[{&quot;id&quot;:203543496,&quot;name&quot;:&quot;/-\\ l i @bbas&quot;,&quot;indices&quot;:[3,14],&quot;screen_name&quot;:&quot;abbaspeaks&quot;,&quot;id_str&quot;:&quot;203543496&quot;},{&quot;id&quot;:120129298,&quot;name&quot;:&quot;OISE News&quot;,&quot;indices&quot;:[64,73],&quot;screen_name&quot;:&quot;OISENews&quot;,&quot;id_str&quot;:&quot;120129298&quot;},{&quot;id&quot;:300645437,&quot;name&quot;:&quot;Carol Campbell&quot;,&quot;indices&quot;:[74,89],&quot;screen_name&quot;:&quot;CarolCampbell4&quot;,&quot;id_str&quot;:&quot;300645437&quot;},{&quot;id&quot;:30002337,&quot;name&quot;:&quot;Chris Conley&quot;,&quot;indices&quot;:[90,103],&quot;screen_name&quot;:&quot;ResearchChat&quot;,&quot;id_str&quot;:&quot;30002337&quot;},{&quot;id&quot;:40576448,&quot;name&quot;:&quot;O3 Collaboration&quot;,&quot;indices&quot;:[104,114],&quot;screen_name&quot;:&quot;O3atORION&quot;,&quot;id_str&quot;:&quot;40576448&quot;}]}"/>
    <s v="RT "/>
    <n v="1"/>
    <s v="RT @abbaspeaks: Thanks! A mobile mo"/>
    <e v="#VALUE!"/>
    <x v="151"/>
  </r>
  <r>
    <n v="1194"/>
    <s v="436544956111409152"/>
    <s v="ShastaCH"/>
    <x v="702"/>
    <s v="Thu Feb 20 16:56:42 +0000 2014"/>
    <d v="2014-02-20T16:56:42"/>
    <m/>
    <s v="en"/>
    <m/>
    <m/>
    <n v="129585627"/>
    <m/>
    <s v="&lt;a href=&quot;http://twitter.com/download/iphone&quot; rel=&quot;nofollow&quot;&gt;Twitter for iPhone&lt;/a&gt;"/>
    <s v="http://pbs.twimg.com/profile_images/2272274611/5wd7gucvwq2weh35c02q_normal.jpeg"/>
    <n v="161"/>
    <n v="95"/>
    <n v="-21600"/>
    <s v="http://twitter.com/ShastaCH/statuses/436544956111409152"/>
    <s v="{&quot;symbols&quot;:[],&quot;urls&quot;:[],&quot;hashtags&quot;:[{&quot;text&quot;:&quot;OERS14&quot;,&quot;indices&quot;:[82,89]}],&quot;user_mentions&quot;:[{&quot;id&quot;:203543496,&quot;name&quot;:&quot;/-\\ l i @bbas&quot;,&quot;indices&quot;:[3,14],&quot;screen_name&quot;:&quot;abbaspeaks&quot;,&quot;id_str&quot;:&quot;203543496&quot;}]}"/>
    <s v="RT "/>
    <n v="1"/>
    <s v="RT @abbaspeaks: Using computing dev"/>
    <e v="#VALUE!"/>
    <x v="151"/>
  </r>
  <r>
    <n v="357"/>
    <s v="436152183244218368"/>
    <s v="JhonelMorvan"/>
    <x v="703"/>
    <s v="Wed Feb 19 14:55:58 +0000 2014"/>
    <d v="2014-02-19T14:55:58"/>
    <m/>
    <s v="en"/>
    <m/>
    <m/>
    <n v="544333966"/>
    <m/>
    <s v="web"/>
    <s v="http://pbs.twimg.com/profile_images/2026827813/Mr_Speaker_normal.jpg"/>
    <n v="96"/>
    <n v="79"/>
    <m/>
    <s v="http://twitter.com/JhonelMorvan/statuses/436152183244218368"/>
    <s v="{&quot;symbols&quot;:[],&quot;urls&quot;:[],&quot;hashtags&quot;:[{&quot;text&quot;:&quot;oers14&quot;,&quot;indices&quot;:[16,23]}],&quot;user_mentions&quot;:[{&quot;id&quot;:67037243,&quot;name&quot;:&quot;Amanda Cooper&quot;,&quot;indices&quot;:[3,14],&quot;screen_name&quot;:&quot;ACooperKMb&quot;,&quot;id_str&quot;:&quot;67037243&quot;}]}"/>
    <s v="RT "/>
    <n v="1"/>
    <s v="RT @ACooperKMb: #oers14 I wonder ho"/>
    <e v="#VALUE!"/>
    <x v="151"/>
  </r>
  <r>
    <n v="1093"/>
    <s v="436516312823914496"/>
    <s v="abbaspeaks"/>
    <x v="704"/>
    <s v="Thu Feb 20 15:02:53 +0000 2014"/>
    <d v="2014-02-20T15:02:53"/>
    <m/>
    <s v="en"/>
    <m/>
    <m/>
    <n v="203543496"/>
    <m/>
    <s v="web"/>
    <s v="http://pbs.twimg.com/profile_images/420650358310838272/SYeVCvzi_normal.jpeg"/>
    <n v="397"/>
    <n v="539"/>
    <n v="-28800"/>
    <s v="http://twitter.com/abbaspeaks/statuses/436516312823914496"/>
    <s v="{&quot;symbols&quot;:[],&quot;urls&quot;:[],&quot;hashtags&quot;:[{&quot;text&quot;:&quot;OERS14&quot;,&quot;indices&quot;:[106,113]}],&quot;user_mentions&quot;:[{&quot;id&quot;:17095178,&quot;name&quot;:&quot;Anita Drossis&quot;,&quot;indices&quot;:[3,12],&quot;screen_name&quot;:&quot;adrossis&quot;,&quot;id_str&quot;:&quot;17095178&quot;},{&quot;id&quot;:203543496,&quot;name&quot;:&quot;/-\\ l i @bbas&quot;,&quot;indices&quot;:[14,25],&quot;screen_name&quot;:&quot;abbaspeaks&quot;,&quot;id_str&quot;:&quot;203543496&quot;},{&quot;id&quot;:40351425,&quot;name&quot;:&quot;Julie Mueller&quot;,&quot;indices&quot;:[26,39],&quot;screen_name&quot;:&quot;jmuellertate&quot;,&quot;id_str&quot;:&quot;40351425&quot;}]}"/>
    <s v="RT "/>
    <n v="1"/>
    <s v="RT @adrossis: @abbaspeaks @jmueller"/>
    <e v="#VALUE!"/>
    <x v="151"/>
  </r>
  <r>
    <n v="1185"/>
    <s v="436539902009032704"/>
    <s v="abbaspeaks"/>
    <x v="705"/>
    <s v="Thu Feb 20 16:36:37 +0000 2014"/>
    <d v="2014-02-20T16:36:37"/>
    <m/>
    <s v="en"/>
    <m/>
    <m/>
    <n v="203543496"/>
    <m/>
    <s v="&lt;a href=&quot;http://twitter.com/download/android&quot; rel=&quot;nofollow&quot;&gt;Twitter for Android&lt;/a&gt;"/>
    <s v="http://pbs.twimg.com/profile_images/420650358310838272/SYeVCvzi_normal.jpeg"/>
    <n v="398"/>
    <n v="539"/>
    <n v="-28800"/>
    <s v="http://twitter.com/abbaspeaks/statuses/436539902009032704"/>
    <s v="{&quot;symbols&quot;:[],&quot;urls&quot;:[],&quot;hashtags&quot;:[{&quot;text&quot;:&quot;OERS14&quot;,&quot;indices&quot;:[139,140]}],&quot;user_mentions&quot;:[{&quot;id&quot;:17095178,&quot;name&quot;:&quot;Anita Drossis&quot;,&quot;indices&quot;:[3,12],&quot;screen_name&quot;:&quot;adrossis&quot;,&quot;id_str&quot;:&quot;17095178&quot;},{&quot;id&quot;:203543496,&quot;name&quot;:&quot;/-\\ l i @bbas&quot;,&quot;indices&quot;:[14,25],&quot;screen_name&quot;:&quot;abbaspeaks&quot;,&quot;id_str&quot;:&quot;203543496&quot;}]}"/>
    <s v="RT "/>
    <n v="1"/>
    <s v="RT @adrossis: @abbaspeaks The physi"/>
    <e v="#VALUE!"/>
    <x v="151"/>
  </r>
  <r>
    <n v="940"/>
    <s v="436341985751105536"/>
    <s v="clake04"/>
    <x v="706"/>
    <s v="Thu Feb 20 03:30:10 +0000 2014"/>
    <d v="2014-02-20T03:30:10"/>
    <m/>
    <s v="en"/>
    <m/>
    <m/>
    <n v="45987904"/>
    <m/>
    <s v="&lt;a href=&quot;http://twitter.com/download/android&quot; rel=&quot;nofollow&quot;&gt;Twitter for Android&lt;/a&gt;"/>
    <s v="http://pbs.twimg.com/profile_images/378800000755387472/cb42e4cdd721b749ee83a18066b55327_normal.jpeg"/>
    <n v="75"/>
    <n v="72"/>
    <n v="-21600"/>
    <s v="http://twitter.com/clake04/statuses/436341985751105536"/>
    <s v="{&quot;symbols&quot;:[],&quot;urls&quot;:[],&quot;hashtags&quot;:[{&quot;text&quot;:&quot;OERS14&quot;,&quot;indices&quot;:[40,47]}],&quot;user_mentions&quot;:[{&quot;id&quot;:17095178,&quot;name&quot;:&quot;Anita Drossis&quot;,&quot;indices&quot;:[3,12],&quot;screen_name&quot;:&quot;adrossis&quot;,&quot;id_str&quot;:&quot;17095178&quot;},{&quot;id&quot;:300645437,&quot;name&quot;:&quot;Carol Campbell&quot;,&quot;indices&quot;:[14,29],&quot;screen_name&quot;:&quot;CarolCampbell4&quot;,&quot;id_str&quot;:&quot;300645437&quot;}]}"/>
    <s v="RT "/>
    <n v="1"/>
    <s v="RT @adrossis: @CarolCampbell4 speak"/>
    <e v="#VALUE!"/>
    <x v="151"/>
  </r>
  <r>
    <n v="928"/>
    <s v="436340800746561536"/>
    <s v="ShastaCH"/>
    <x v="707"/>
    <s v="Thu Feb 20 03:25:28 +0000 2014"/>
    <d v="2014-02-20T03:25:28"/>
    <m/>
    <s v="en"/>
    <m/>
    <m/>
    <n v="129585627"/>
    <m/>
    <s v="&lt;a href=&quot;http://twitter.com/download/iphone&quot; rel=&quot;nofollow&quot;&gt;Twitter for iPhone&lt;/a&gt;"/>
    <s v="http://pbs.twimg.com/profile_images/2272274611/5wd7gucvwq2weh35c02q_normal.jpeg"/>
    <n v="158"/>
    <n v="94"/>
    <n v="-21600"/>
    <s v="http://twitter.com/ShastaCH/statuses/436340800746561536"/>
    <s v="{&quot;symbols&quot;:[],&quot;urls&quot;:[],&quot;hashtags&quot;:[{&quot;text&quot;:&quot;OERS14&quot;,&quot;indices&quot;:[92,99]}],&quot;user_mentions&quot;:[{&quot;id&quot;:17095178,&quot;name&quot;:&quot;Anita Drossis&quot;,&quot;indices&quot;:[3,12],&quot;screen_name&quot;:&quot;adrossis&quot;,&quot;id_str&quot;:&quot;17095178&quot;},{&quot;id&quot;:1020257364,&quot;name&quot;:&quot;KNAER-RECRAE&quot;,&quot;indices&quot;:[14,27],&quot;screen_name&quot;:&quot;KNAER_RECRAE&quot;,&quot;id_str&quot;:&quot;1020257364&quot;}]}"/>
    <s v="RT "/>
    <n v="1"/>
    <s v="RT @adrossis: @KNAER_RECRAE moving "/>
    <e v="#VALUE!"/>
    <x v="151"/>
  </r>
  <r>
    <n v="464"/>
    <s v="436172189629681664"/>
    <s v="westernulibsEDU"/>
    <x v="707"/>
    <s v="Wed Feb 19 16:15:28 +0000 2014"/>
    <d v="2014-02-19T16:15:28"/>
    <m/>
    <s v="en"/>
    <m/>
    <m/>
    <n v="154564397"/>
    <m/>
    <s v="web"/>
    <s v="http://pbs.twimg.com/profile_images/2199429935/7081182551_b2863e1cca_m_normal.jpg"/>
    <n v="1213"/>
    <n v="2001"/>
    <n v="-18000"/>
    <s v="http://twitter.com/westernulibsEDU/statuses/436172189629681664"/>
    <s v="{&quot;symbols&quot;:[],&quot;urls&quot;:[],&quot;hashtags&quot;:[{&quot;text&quot;:&quot;OERS14&quot;,&quot;indices&quot;:[92,99]}],&quot;user_mentions&quot;:[{&quot;id&quot;:17095178,&quot;name&quot;:&quot;Anita Drossis&quot;,&quot;indices&quot;:[3,12],&quot;screen_name&quot;:&quot;adrossis&quot;,&quot;id_str&quot;:&quot;17095178&quot;},{&quot;id&quot;:1020257364,&quot;name&quot;:&quot;KNAER-RECRAE&quot;,&quot;indices&quot;:[14,27],&quot;screen_name&quot;:&quot;KNAER_RECRAE&quot;,&quot;id_str&quot;:&quot;1020257364&quot;}]}"/>
    <s v="RT "/>
    <n v="1"/>
    <s v="RT @adrossis: @KNAER_RECRAE moving "/>
    <e v="#VALUE!"/>
    <x v="151"/>
  </r>
  <r>
    <n v="461"/>
    <s v="436171988420132864"/>
    <s v="KNAER_RECRAE"/>
    <x v="707"/>
    <s v="Wed Feb 19 16:14:40 +0000 2014"/>
    <d v="2014-02-19T16:14:40"/>
    <m/>
    <s v="en"/>
    <m/>
    <m/>
    <n v="1020257364"/>
    <m/>
    <s v="&lt;a href=&quot;http://twitter.com/download/android&quot; rel=&quot;nofollow&quot;&gt;Twitter for Android&lt;/a&gt;"/>
    <s v="http://pbs.twimg.com/profile_images/2991816416/bfc82e11ecb1ae7933cf18dab2e03eb9_normal.png"/>
    <n v="204"/>
    <n v="266"/>
    <n v="-18000"/>
    <s v="http://twitter.com/KNAER_RECRAE/statuses/436171988420132864"/>
    <s v="{&quot;symbols&quot;:[],&quot;urls&quot;:[],&quot;hashtags&quot;:[{&quot;text&quot;:&quot;OERS14&quot;,&quot;indices&quot;:[92,99]}],&quot;user_mentions&quot;:[{&quot;id&quot;:17095178,&quot;name&quot;:&quot;Anita Drossis&quot;,&quot;indices&quot;:[3,12],&quot;screen_name&quot;:&quot;adrossis&quot;,&quot;id_str&quot;:&quot;17095178&quot;},{&quot;id&quot;:1020257364,&quot;name&quot;:&quot;KNAER-RECRAE&quot;,&quot;indices&quot;:[14,27],&quot;screen_name&quot;:&quot;KNAER_RECRAE&quot;,&quot;id_str&quot;:&quot;1020257364&quot;}]}"/>
    <s v="RT "/>
    <n v="1"/>
    <s v="RT @adrossis: @KNAER_RECRAE moving "/>
    <e v="#VALUE!"/>
    <x v="151"/>
  </r>
  <r>
    <n v="656"/>
    <s v="436238274432999424"/>
    <s v="ShastaCH"/>
    <x v="708"/>
    <s v="Wed Feb 19 20:38:04 +0000 2014"/>
    <d v="2014-02-19T20:38:04"/>
    <m/>
    <s v="en"/>
    <m/>
    <m/>
    <n v="129585627"/>
    <m/>
    <s v="&lt;a href=&quot;http://twitter.com/download/iphone&quot; rel=&quot;nofollow&quot;&gt;Twitter for iPhone&lt;/a&gt;"/>
    <s v="http://pbs.twimg.com/profile_images/2272274611/5wd7gucvwq2weh35c02q_normal.jpeg"/>
    <n v="156"/>
    <n v="98"/>
    <n v="-21600"/>
    <s v="http://twitter.com/ShastaCH/statuses/436238274432999424"/>
    <s v="{&quot;symbols&quot;:[],&quot;urls&quot;:[],&quot;hashtags&quot;:[{&quot;text&quot;:&quot;OERS14&quot;,&quot;indices&quot;:[139,140]}],&quot;user_mentions&quot;:[{&quot;id&quot;:17095178,&quot;name&quot;:&quot;Anita Drossis&quot;,&quot;indices&quot;:[3,12],&quot;screen_name&quot;:&quot;adrossis&quot;,&quot;id_str&quot;:&quot;17095178&quot;},{&quot;id&quot;:129585627,&quot;name&quot;:&quot;Shasta Carr-Harris&quot;,&quot;indices&quot;:[14,23],&quot;screen_name&quot;:&quot;ShastaCH&quot;,&quot;id_str&quot;:&quot;129585627&quot;},{&quot;id&quot;:40576448,&quot;name&quot;:&quot;O3 Collaboration&quot;,&quot;indices&quot;:[24,34],&quot;screen_name&quot;:&quot;O3atORION&quot;,&quot;id_str&quot;:&quot;40576448&quot;}]}"/>
    <s v="RT "/>
    <n v="1"/>
    <s v="RT @adrossis: @ShastaCH @O3atORION "/>
    <e v="#VALUE!"/>
    <x v="151"/>
  </r>
  <r>
    <n v="1195"/>
    <s v="436545393955180544"/>
    <s v="fryed"/>
    <x v="709"/>
    <s v="Thu Feb 20 16:58:27 +0000 2014"/>
    <d v="2014-02-20T16:58:27"/>
    <m/>
    <s v="en-gb"/>
    <m/>
    <m/>
    <n v="13210942"/>
    <m/>
    <s v="&lt;a href=&quot;https://about.twitter.com/products/tweetdeck&quot; rel=&quot;nofollow&quot;&gt;TweetDeck&lt;/a&gt;"/>
    <s v="http://pbs.twimg.com/profile_images/2806567221/6e05b20b1bad900ecf26ad8b9f8f8307_normal.jpeg"/>
    <n v="2792"/>
    <n v="3059"/>
    <n v="-18000"/>
    <s v="http://twitter.com/fryed/statuses/436545393955180544"/>
    <s v="{&quot;symbols&quot;:[],&quot;urls&quot;:[],&quot;hashtags&quot;:[{&quot;text&quot;:&quot;OERS14&quot;,&quot;indices&quot;:[80,87]}],&quot;user_mentions&quot;:[{&quot;id&quot;:17095178,&quot;name&quot;:&quot;Anita Drossis&quot;,&quot;indices&quot;:[3,12],&quot;screen_name&quot;:&quot;adrossis&quot;,&quot;id_str&quot;:&quot;17095178&quot;}]}"/>
    <s v="RT "/>
    <n v="1"/>
    <s v="RT @adrossis: Big question:  how do"/>
    <e v="#VALUE!"/>
    <x v="151"/>
  </r>
  <r>
    <n v="1156"/>
    <s v="436527394133139456"/>
    <s v="edumaingirl"/>
    <x v="709"/>
    <s v="Thu Feb 20 15:46:55 +0000 2014"/>
    <d v="2014-02-20T15:46:55"/>
    <m/>
    <s v="en"/>
    <m/>
    <m/>
    <n v="199013017"/>
    <m/>
    <s v="&lt;a href=&quot;http://twitter.com/download/iphone&quot; rel=&quot;nofollow&quot;&gt;Twitter for iPhone&lt;/a&gt;"/>
    <s v="http://pbs.twimg.com/profile_images/1170448791/Photo_147_normal.jpg"/>
    <n v="263"/>
    <n v="486"/>
    <n v="-18000"/>
    <s v="http://twitter.com/edumaingirl/statuses/436527394133139456"/>
    <s v="{&quot;symbols&quot;:[],&quot;urls&quot;:[],&quot;hashtags&quot;:[{&quot;text&quot;:&quot;OERS14&quot;,&quot;indices&quot;:[80,87]}],&quot;user_mentions&quot;:[{&quot;id&quot;:17095178,&quot;name&quot;:&quot;Anita Drossis&quot;,&quot;indices&quot;:[3,12],&quot;screen_name&quot;:&quot;adrossis&quot;,&quot;id_str&quot;:&quot;17095178&quot;}]}"/>
    <s v="RT "/>
    <n v="1"/>
    <s v="RT @adrossis: Big question:  how do"/>
    <e v="#VALUE!"/>
    <x v="151"/>
  </r>
  <r>
    <n v="1151"/>
    <s v="436526821371162624"/>
    <s v="O3atORION"/>
    <x v="709"/>
    <s v="Thu Feb 20 15:44:39 +0000 2014"/>
    <d v="2014-02-20T15:44:39"/>
    <m/>
    <s v="en"/>
    <m/>
    <m/>
    <n v="40576448"/>
    <m/>
    <s v="&lt;a href=&quot;http://blackberry.com/twitter&quot; rel=&quot;nofollow&quot;&gt;Twitter for BlackBerry®&lt;/a&gt;"/>
    <s v="http://pbs.twimg.com/profile_images/2631441533/dd0ebcbc33a90ccdddc419f43d06c8f4_normal.jpeg"/>
    <n v="816"/>
    <n v="1469"/>
    <n v="-18000"/>
    <s v="http://twitter.com/O3atORION/statuses/436526821371162624"/>
    <s v="{&quot;symbols&quot;:[],&quot;urls&quot;:[],&quot;hashtags&quot;:[{&quot;text&quot;:&quot;OERS14&quot;,&quot;indices&quot;:[80,87]}],&quot;user_mentions&quot;:[{&quot;id&quot;:17095178,&quot;name&quot;:&quot;Anita Drossis&quot;,&quot;indices&quot;:[3,12],&quot;screen_name&quot;:&quot;adrossis&quot;,&quot;id_str&quot;:&quot;17095178&quot;}]}"/>
    <s v="RT "/>
    <n v="1"/>
    <s v="RT @adrossis: Big question:  how do"/>
    <e v="#VALUE!"/>
    <x v="151"/>
  </r>
  <r>
    <n v="572"/>
    <s v="436191283150094336"/>
    <s v="westernulibsEDU"/>
    <x v="710"/>
    <s v="Wed Feb 19 17:31:20 +0000 2014"/>
    <d v="2014-02-19T17:31:20"/>
    <m/>
    <s v="en"/>
    <m/>
    <m/>
    <n v="154564397"/>
    <m/>
    <s v="web"/>
    <s v="http://pbs.twimg.com/profile_images/2199429935/7081182551_b2863e1cca_m_normal.jpg"/>
    <n v="1214"/>
    <n v="2001"/>
    <n v="-18000"/>
    <s v="http://twitter.com/westernulibsEDU/statuses/436191283150094336"/>
    <s v="{&quot;symbols&quot;:[],&quot;urls&quot;:[],&quot;hashtags&quot;:[{&quot;text&quot;:&quot;OERS14&quot;,&quot;indices&quot;:[119,126]}],&quot;user_mentions&quot;:[{&quot;id&quot;:17095178,&quot;name&quot;:&quot;Anita Drossis&quot;,&quot;indices&quot;:[3,12],&quot;screen_name&quot;:&quot;adrossis&quot;,&quot;id_str&quot;:&quot;17095178&quot;}]}"/>
    <s v="RT "/>
    <n v="1"/>
    <s v="RT @adrossis: Bruce Ferguson_x000a_Educat"/>
    <e v="#VALUE!"/>
    <x v="151"/>
  </r>
  <r>
    <n v="424"/>
    <s v="436168601528455168"/>
    <s v="abbaspeaks"/>
    <x v="710"/>
    <s v="Wed Feb 19 16:01:12 +0000 2014"/>
    <d v="2014-02-19T16:01:12"/>
    <m/>
    <s v="en"/>
    <m/>
    <m/>
    <n v="203543496"/>
    <m/>
    <s v="web"/>
    <s v="http://pbs.twimg.com/profile_images/420650358310838272/SYeVCvzi_normal.jpeg"/>
    <n v="390"/>
    <n v="533"/>
    <n v="-28800"/>
    <s v="http://twitter.com/abbaspeaks/statuses/436168601528455168"/>
    <s v="{&quot;symbols&quot;:[],&quot;urls&quot;:[],&quot;hashtags&quot;:[{&quot;text&quot;:&quot;OERS14&quot;,&quot;indices&quot;:[119,126]}],&quot;user_mentions&quot;:[{&quot;id&quot;:17095178,&quot;name&quot;:&quot;Anita Drossis&quot;,&quot;indices&quot;:[3,12],&quot;screen_name&quot;:&quot;adrossis&quot;,&quot;id_str&quot;:&quot;17095178&quot;}]}"/>
    <s v="RT "/>
    <n v="1"/>
    <s v="RT @adrossis: Bruce Ferguson_x000a_Educat"/>
    <e v="#VALUE!"/>
    <x v="151"/>
  </r>
  <r>
    <n v="1157"/>
    <s v="436527637091987456"/>
    <s v="O3atORION"/>
    <x v="711"/>
    <s v="Thu Feb 20 15:47:53 +0000 2014"/>
    <d v="2014-02-20T15:47:53"/>
    <m/>
    <s v="en"/>
    <m/>
    <m/>
    <n v="40576448"/>
    <m/>
    <s v="&lt;a href=&quot;http://blackberry.com/twitter&quot; rel=&quot;nofollow&quot;&gt;Twitter for BlackBerry®&lt;/a&gt;"/>
    <s v="http://pbs.twimg.com/profile_images/2631441533/dd0ebcbc33a90ccdddc419f43d06c8f4_normal.jpeg"/>
    <n v="816"/>
    <n v="1469"/>
    <n v="-18000"/>
    <s v="http://twitter.com/O3atORION/statuses/436527637091987456"/>
    <s v="{&quot;symbols&quot;:[],&quot;urls&quot;:[],&quot;hashtags&quot;:[{&quot;text&quot;:&quot;OERS14&quot;,&quot;indices&quot;:[101,108]}],&quot;user_mentions&quot;:[{&quot;id&quot;:17095178,&quot;name&quot;:&quot;Anita Drossis&quot;,&quot;indices&quot;:[3,12],&quot;screen_name&quot;:&quot;adrossis&quot;,&quot;id_str&quot;:&quot;17095178&quot;},{&quot;id&quot;:40576448,&quot;name&quot;:&quot;O3 Collaboration&quot;,&quot;indices&quot;:[41,51],&quot;screen_name&quot;:&quot;O3atORION&quot;,&quot;id_str&quot;:&quot;40576448&quot;}]}"/>
    <s v="RT "/>
    <n v="1"/>
    <s v="RT @adrossis: But still guide the w"/>
    <e v="#VALUE!"/>
    <x v="151"/>
  </r>
  <r>
    <n v="1052"/>
    <s v="436511765405249536"/>
    <s v="ShastaCH"/>
    <x v="712"/>
    <s v="Thu Feb 20 14:44:49 +0000 2014"/>
    <d v="2014-02-20T14:44:49"/>
    <m/>
    <s v="en"/>
    <m/>
    <m/>
    <n v="129585627"/>
    <m/>
    <s v="&lt;a href=&quot;http://twitter.com/download/iphone&quot; rel=&quot;nofollow&quot;&gt;Twitter for iPhone&lt;/a&gt;"/>
    <s v="http://pbs.twimg.com/profile_images/2272274611/5wd7gucvwq2weh35c02q_normal.jpeg"/>
    <n v="160"/>
    <n v="94"/>
    <n v="-21600"/>
    <s v="http://twitter.com/ShastaCH/statuses/436511765405249536"/>
    <s v="{&quot;symbols&quot;:[],&quot;urls&quot;:[],&quot;hashtags&quot;:[{&quot;text&quot;:&quot;OERS14&quot;,&quot;indices&quot;:[131,138]}],&quot;user_mentions&quot;:[{&quot;id&quot;:17095178,&quot;name&quot;:&quot;Anita Drossis&quot;,&quot;indices&quot;:[3,12],&quot;screen_name&quot;:&quot;adrossis&quot;,&quot;id_str&quot;:&quot;17095178&quot;}]}"/>
    <s v="RT "/>
    <n v="1"/>
    <s v="RT @adrossis: Need to deal with wha"/>
    <e v="#VALUE!"/>
    <x v="151"/>
  </r>
  <r>
    <n v="1267"/>
    <s v="436569902720098307"/>
    <s v="abbaspeaks"/>
    <x v="713"/>
    <s v="Thu Feb 20 18:35:50 +0000 2014"/>
    <d v="2014-02-20T18:35:50"/>
    <m/>
    <s v="en"/>
    <m/>
    <m/>
    <n v="203543496"/>
    <m/>
    <s v="&lt;a href=&quot;https://about.twitter.com/products/tweetdeck&quot; rel=&quot;nofollow&quot;&gt;TweetDeck&lt;/a&gt;"/>
    <s v="http://pbs.twimg.com/profile_images/420650358310838272/SYeVCvzi_normal.jpeg"/>
    <n v="399"/>
    <n v="541"/>
    <n v="-28800"/>
    <s v="http://twitter.com/abbaspeaks/statuses/436569902720098307"/>
    <s v="{&quot;symbols&quot;:[],&quot;urls&quot;:[],&quot;hashtags&quot;:[{&quot;text&quot;:&quot;OERS14&quot;,&quot;indices&quot;:[117,124]}],&quot;user_mentions&quot;:[{&quot;id&quot;:17095178,&quot;name&quot;:&quot;Anita Drossis&quot;,&quot;indices&quot;:[3,12],&quot;screen_name&quot;:&quot;adrossis&quot;,&quot;id_str&quot;:&quot;17095178&quot;},{&quot;id&quot;:742873250,&quot;name&quot;:&quot;Graham Clyne&quot;,&quot;indices&quot;:[103,116],&quot;screen_name&quot;:&quot;Graham_Clyne&quot;,&quot;id_str&quot;:&quot;742873250&quot;}]}"/>
    <s v="RT "/>
    <n v="1"/>
    <s v="RT @adrossis: Parents need to be in"/>
    <e v="#VALUE!"/>
    <x v="151"/>
  </r>
  <r>
    <n v="348"/>
    <s v="436151021325533185"/>
    <s v="AlexCWiseman"/>
    <x v="714"/>
    <s v="Wed Feb 19 14:51:21 +0000 2014"/>
    <d v="2014-02-19T14:51:21"/>
    <m/>
    <s v="en"/>
    <m/>
    <m/>
    <n v="881596814"/>
    <m/>
    <s v="&lt;a href=&quot;http://twitter.com/#!/download/ipad&quot; rel=&quot;nofollow&quot;&gt;Twitter for iPad&lt;/a&gt;"/>
    <s v="http://pbs.twimg.com/profile_images/434550711565950976/wMjh3atf_normal.jpeg"/>
    <n v="8"/>
    <n v="46"/>
    <n v="-14400"/>
    <s v="http://twitter.com/AlexCWiseman/statuses/436151021325533185"/>
    <s v="{&quot;symbols&quot;:[],&quot;urls&quot;:[],&quot;hashtags&quot;:[{&quot;text&quot;:&quot;OERS14&quot;,&quot;indices&quot;:[79,86]}],&quot;user_mentions&quot;:[{&quot;id&quot;:17095178,&quot;name&quot;:&quot;Anita Drossis&quot;,&quot;indices&quot;:[3,12],&quot;screen_name&quot;:&quot;adrossis&quot;,&quot;id_str&quot;:&quot;17095178&quot;}]}"/>
    <s v="RT "/>
    <n v="1"/>
    <s v="RT @adrossis: Students today have a"/>
    <e v="#VALUE!"/>
    <x v="151"/>
  </r>
  <r>
    <n v="529"/>
    <s v="436181201674838017"/>
    <s v="SamKloetstra"/>
    <x v="715"/>
    <s v="Wed Feb 19 16:51:17 +0000 2014"/>
    <d v="2014-02-19T16:51:17"/>
    <m/>
    <s v="en-gb"/>
    <m/>
    <m/>
    <n v="2188868298"/>
    <m/>
    <s v="&lt;a href=&quot;https://twitter.com/download/android&quot; rel=&quot;nofollow&quot;&gt;Twitter for  Android&lt;/a&gt;"/>
    <s v="http://pbs.twimg.com/profile_images/378800000731933565/2d26b7aef811eb99ea0ec5d35b701c28_normal.jpeg"/>
    <n v="239"/>
    <n v="408"/>
    <m/>
    <s v="http://twitter.com/SamKloetstra/statuses/436181201674838017"/>
    <s v="{&quot;symbols&quot;:[],&quot;urls&quot;:[],&quot;hashtags&quot;:[{&quot;text&quot;:&quot;OERS14&quot;,&quot;indices&quot;:[49,56]}],&quot;user_mentions&quot;:[{&quot;id&quot;:17095178,&quot;name&quot;:&quot;Anita Drossis&quot;,&quot;indices&quot;:[3,12],&quot;screen_name&quot;:&quot;adrossis&quot;,&quot;id_str&quot;:&quot;17095178&quot;},{&quot;id&quot;:2188868298,&quot;name&quot;:&quot;SamKlo.&quot;,&quot;indices&quot;:[21,34],&quot;screen_name&quot;:&quot;SamKloetstra&quot;,&quot;id_str&quot;:&quot;2188868298&quot;},{&quot;id&quot;:513860172,&quot;name&quot;:&quot;Deborah Berrill &quot;,&quot;indices&quot;:[38,47],&quot;screen_name&quot;:&quot;dberrill&quot;,&quot;id_str&quot;:&quot;513860172&quot;}]}"/>
    <s v="RT "/>
    <n v="1"/>
    <s v="RT @adrossis: Thanks @SamKloetstra "/>
    <e v="#VALUE!"/>
    <x v="151"/>
  </r>
  <r>
    <n v="924"/>
    <s v="436340279755296768"/>
    <s v="ShastaCH"/>
    <x v="716"/>
    <s v="Thu Feb 20 03:23:24 +0000 2014"/>
    <d v="2014-02-20T03:23:24"/>
    <m/>
    <s v="en"/>
    <m/>
    <m/>
    <n v="129585627"/>
    <m/>
    <s v="&lt;a href=&quot;http://twitter.com/download/iphone&quot; rel=&quot;nofollow&quot;&gt;Twitter for iPhone&lt;/a&gt;"/>
    <s v="http://pbs.twimg.com/profile_images/2272274611/5wd7gucvwq2weh35c02q_normal.jpeg"/>
    <n v="158"/>
    <n v="94"/>
    <n v="-21600"/>
    <s v="http://twitter.com/ShastaCH/statuses/436340279755296768"/>
    <s v="{&quot;symbols&quot;:[],&quot;urls&quot;:[],&quot;hashtags&quot;:[{&quot;text&quot;:&quot;OERS14&quot;,&quot;indices&quot;:[143,144]}],&quot;user_mentions&quot;:[{&quot;id&quot;:881596814,&quot;name&quot;:&quot;Alexandra Wiseman&quot;,&quot;indices&quot;:[3,16],&quot;screen_name&quot;:&quot;AlexCWiseman&quot;,&quot;id_str&quot;:&quot;881596814&quot;},{&quot;id&quot;:1020257364,&quot;name&quot;:&quot;KNAER-RECRAE&quot;,&quot;indices&quot;:[50,63],&quot;screen_name&quot;:&quot;KNAER_RECRAE&quot;,&quot;id_str&quot;:&quot;1020257364&quot;}]}"/>
    <s v="RT "/>
    <n v="1"/>
    <s v="RT @AlexCWiseman: C Campbell &amp;amp; "/>
    <e v="#VALUE!"/>
    <x v="151"/>
  </r>
  <r>
    <n v="513"/>
    <s v="436179237754527744"/>
    <s v="DrKatinaPollock"/>
    <x v="716"/>
    <s v="Wed Feb 19 16:43:28 +0000 2014"/>
    <d v="2014-02-19T16:43:28"/>
    <m/>
    <s v="en"/>
    <m/>
    <m/>
    <n v="636460073"/>
    <m/>
    <s v="&lt;a href=&quot;http://twitter.com/download/iphone&quot; rel=&quot;nofollow&quot;&gt;Twitter for iPhone&lt;/a&gt;"/>
    <s v="http://pbs.twimg.com/profile_images/378800000769246947/3a548e76741de390217e1421e5ba48af_normal.jpeg"/>
    <n v="148"/>
    <n v="298"/>
    <n v="-18000"/>
    <s v="http://twitter.com/DrKatinaPollock/statuses/436179237754527744"/>
    <s v="{&quot;symbols&quot;:[],&quot;urls&quot;:[],&quot;hashtags&quot;:[{&quot;text&quot;:&quot;OERS14&quot;,&quot;indices&quot;:[143,144]}],&quot;user_mentions&quot;:[{&quot;id&quot;:881596814,&quot;name&quot;:&quot;Alexandra Wiseman&quot;,&quot;indices&quot;:[3,16],&quot;screen_name&quot;:&quot;AlexCWiseman&quot;,&quot;id_str&quot;:&quot;881596814&quot;},{&quot;id&quot;:1020257364,&quot;name&quot;:&quot;KNAER-RECRAE&quot;,&quot;indices&quot;:[50,63],&quot;screen_name&quot;:&quot;KNAER_RECRAE&quot;,&quot;id_str&quot;:&quot;1020257364&quot;}]}"/>
    <s v="RT "/>
    <n v="1"/>
    <s v="RT @AlexCWiseman: C Campbell &amp;amp; "/>
    <e v="#VALUE!"/>
    <x v="151"/>
  </r>
  <r>
    <n v="473"/>
    <s v="436172698561937408"/>
    <s v="KNAER_RECRAE"/>
    <x v="716"/>
    <s v="Wed Feb 19 16:17:29 +0000 2014"/>
    <d v="2014-02-19T16:17:29"/>
    <m/>
    <s v="en"/>
    <m/>
    <m/>
    <n v="1020257364"/>
    <m/>
    <s v="&lt;a href=&quot;http://twitter.com/download/android&quot; rel=&quot;nofollow&quot;&gt;Twitter for Android&lt;/a&gt;"/>
    <s v="http://pbs.twimg.com/profile_images/2991816416/bfc82e11ecb1ae7933cf18dab2e03eb9_normal.png"/>
    <n v="204"/>
    <n v="266"/>
    <n v="-18000"/>
    <s v="http://twitter.com/KNAER_RECRAE/statuses/436172698561937408"/>
    <s v="{&quot;symbols&quot;:[],&quot;urls&quot;:[],&quot;hashtags&quot;:[{&quot;text&quot;:&quot;OERS14&quot;,&quot;indices&quot;:[143,144]}],&quot;user_mentions&quot;:[{&quot;id&quot;:881596814,&quot;name&quot;:&quot;Alexandra Wiseman&quot;,&quot;indices&quot;:[3,16],&quot;screen_name&quot;:&quot;AlexCWiseman&quot;,&quot;id_str&quot;:&quot;881596814&quot;},{&quot;id&quot;:1020257364,&quot;name&quot;:&quot;KNAER-RECRAE&quot;,&quot;indices&quot;:[50,63],&quot;screen_name&quot;:&quot;KNAER_RECRAE&quot;,&quot;id_str&quot;:&quot;1020257364&quot;}]}"/>
    <s v="RT "/>
    <n v="1"/>
    <s v="RT @AlexCWiseman: C Campbell &amp;amp; "/>
    <e v="#VALUE!"/>
    <x v="151"/>
  </r>
  <r>
    <n v="122"/>
    <s v="436125437623037953"/>
    <s v="ShastaCH"/>
    <x v="717"/>
    <s v="Wed Feb 19 13:09:41 +0000 2014"/>
    <d v="2014-02-19T13:09:41"/>
    <m/>
    <s v="en"/>
    <m/>
    <m/>
    <n v="129585627"/>
    <m/>
    <s v="&lt;a href=&quot;http://twitter.com/download/iphone&quot; rel=&quot;nofollow&quot;&gt;Twitter for iPhone&lt;/a&gt;"/>
    <s v="http://pbs.twimg.com/profile_images/2272274611/5wd7gucvwq2weh35c02q_normal.jpeg"/>
    <n v="153"/>
    <n v="97"/>
    <n v="-21600"/>
    <s v="http://twitter.com/ShastaCH/statuses/436125437623037953"/>
    <s v="{&quot;symbols&quot;:[],&quot;urls&quot;:[],&quot;hashtags&quot;:[{&quot;text&quot;:&quot;oers14&quot;,&quot;indices&quot;:[136,140]}],&quot;user_mentions&quot;:[{&quot;id&quot;:121959456,&quot;name&quot;:&quot;Amani &quot;,&quot;indices&quot;:[3,17],&quot;screen_name&quot;:&quot;AmaniElrofaie&quot;,&quot;id_str&quot;:&quot;121959456&quot;}]}"/>
    <s v="RT "/>
    <n v="1"/>
    <s v="RT @AmaniElrofaie: Avvisati: School"/>
    <e v="#VALUE!"/>
    <x v="151"/>
  </r>
  <r>
    <n v="1091"/>
    <s v="436515867388805120"/>
    <s v="BrendaCourey"/>
    <x v="718"/>
    <s v="Thu Feb 20 15:01:07 +0000 2014"/>
    <d v="2014-02-20T15:01:07"/>
    <m/>
    <s v="en"/>
    <m/>
    <m/>
    <n v="14996156"/>
    <m/>
    <s v="&lt;a href=&quot;https://about.twitter.com/products/tweetdeck&quot; rel=&quot;nofollow&quot;&gt;TweetDeck&lt;/a&gt;"/>
    <s v="http://pbs.twimg.com/profile_images/1490028863/Brenda1_normal.jpg"/>
    <n v="206"/>
    <n v="104"/>
    <n v="-18000"/>
    <s v="http://twitter.com/BrendaCourey/statuses/436515867388805120"/>
    <s v="{&quot;symbols&quot;:[],&quot;urls&quot;:[],&quot;hashtags&quot;:[{&quot;text&quot;:&quot;oers14&quot;,&quot;indices&quot;:[139,140]}],&quot;user_mentions&quot;:[{&quot;id&quot;:121959456,&quot;name&quot;:&quot;Amani &quot;,&quot;indices&quot;:[3,17],&quot;screen_name&quot;:&quot;AmaniElrofaie&quot;,&quot;id_str&quot;:&quot;121959456&quot;}]}"/>
    <s v="RT "/>
    <n v="1"/>
    <s v="RT @AmaniElrofaie: Dr Luke: In syst"/>
    <e v="#VALUE!"/>
    <x v="151"/>
  </r>
  <r>
    <n v="770"/>
    <s v="436283058803585024"/>
    <s v="professor_jess"/>
    <x v="719"/>
    <s v="Wed Feb 19 23:36:01 +0000 2014"/>
    <d v="2014-02-19T23:36:01"/>
    <m/>
    <s v="en"/>
    <m/>
    <m/>
    <n v="2174804130"/>
    <m/>
    <s v="&lt;a href=&quot;http://twitter.com/download/android&quot; rel=&quot;nofollow&quot;&gt;Twitter for Android&lt;/a&gt;"/>
    <s v="http://pbs.twimg.com/profile_images/378800000695299597/4ae9be0238c788517bac441693a1cf34_normal.jpeg"/>
    <n v="14"/>
    <n v="17"/>
    <m/>
    <s v="http://twitter.com/professor_jess/statuses/436283058803585024"/>
    <s v="{&quot;symbols&quot;:[],&quot;urls&quot;:[],&quot;hashtags&quot;:[{&quot;text&quot;:&quot;oers14&quot;,&quot;indices&quot;:[140,144]}],&quot;user_mentions&quot;:[{&quot;id&quot;:121959456,&quot;name&quot;:&quot;Amani &quot;,&quot;indices&quot;:[3,17],&quot;screen_name&quot;:&quot;AmaniElrofaie&quot;,&quot;id_str&quot;:&quot;121959456&quot;}]}"/>
    <s v="RT "/>
    <n v="1"/>
    <s v="RT @AmaniElrofaie: Let's take a mom"/>
    <e v="#VALUE!"/>
    <x v="151"/>
  </r>
  <r>
    <n v="527"/>
    <s v="436181123010691073"/>
    <s v="SamKloetstra"/>
    <x v="720"/>
    <s v="Wed Feb 19 16:50:58 +0000 2014"/>
    <d v="2014-02-19T16:50:58"/>
    <m/>
    <s v="en-gb"/>
    <m/>
    <m/>
    <n v="2188868298"/>
    <m/>
    <s v="&lt;a href=&quot;https://twitter.com/download/android&quot; rel=&quot;nofollow&quot;&gt;Twitter for  Android&lt;/a&gt;"/>
    <s v="http://pbs.twimg.com/profile_images/378800000731933565/2d26b7aef811eb99ea0ec5d35b701c28_normal.jpeg"/>
    <n v="239"/>
    <n v="408"/>
    <m/>
    <s v="http://twitter.com/SamKloetstra/statuses/436181123010691073"/>
    <s v="{&quot;symbols&quot;:[],&quot;urls&quot;:[],&quot;hashtags&quot;:[{&quot;text&quot;:&quot;oers14&quot;,&quot;indices&quot;:[136,140]}],&quot;user_mentions&quot;:[{&quot;id&quot;:1604709252,&quot;name&quot;:&quot;Angela Mercier&quot;,&quot;indices&quot;:[3,18],&quot;screen_name&quot;:&quot;AngelaMercier1&quot;,&quot;id_str&quot;:&quot;1604709252&quot;},{&quot;id&quot;:2188868298,&quot;name&quot;:&quot;SamKlo.&quot;,&quot;indices&quot;:[20,33],&quot;screen_name&quot;:&quot;SamKloetstra&quot;,&quot;id_str&quot;:&quot;2188868298&quot;}]}"/>
    <s v="RT "/>
    <n v="1"/>
    <s v="RT @AngelaMercier1: @SamKloetstra, "/>
    <e v="#VALUE!"/>
    <x v="151"/>
  </r>
  <r>
    <n v="526"/>
    <s v="436181123010691073"/>
    <s v="SamKloetstra"/>
    <x v="720"/>
    <s v="Wed Feb 19 16:50:58 +0000 2014"/>
    <d v="2014-02-19T16:50:58"/>
    <m/>
    <s v="en-gb"/>
    <m/>
    <m/>
    <n v="2188868298"/>
    <m/>
    <s v="&lt;a href=&quot;https://twitter.com/download/android&quot; rel=&quot;nofollow&quot;&gt;Twitter for  Android&lt;/a&gt;"/>
    <s v="http://pbs.twimg.com/profile_images/378800000731933565/2d26b7aef811eb99ea0ec5d35b701c28_normal.jpeg"/>
    <n v="239"/>
    <n v="408"/>
    <m/>
    <s v="http://twitter.com/SamKloetstra/statuses/436181123010691073"/>
    <s v="{&quot;symbols&quot;:[],&quot;urls&quot;:[],&quot;hashtags&quot;:[{&quot;text&quot;:&quot;oers14&quot;,&quot;indices&quot;:[136,140]}],&quot;user_mentions&quot;:[{&quot;id&quot;:1604709252,&quot;name&quot;:&quot;Angela Mercier&quot;,&quot;indices&quot;:[3,18],&quot;screen_name&quot;:&quot;AngelaMercier1&quot;,&quot;id_str&quot;:&quot;1604709252&quot;},{&quot;id&quot;:2188868298,&quot;name&quot;:&quot;SamKlo.&quot;,&quot;indices&quot;:[20,33],&quot;screen_name&quot;:&quot;SamKloetstra&quot;,&quot;id_str&quot;:&quot;2188868298&quot;}]}"/>
    <s v="RT "/>
    <n v="1"/>
    <s v="RT @AngelaMercier1: @SamKloetstra, "/>
    <e v="#VALUE!"/>
    <x v="151"/>
  </r>
  <r>
    <n v="488"/>
    <s v="436173715152203776"/>
    <s v="abbaspeaks"/>
    <x v="721"/>
    <s v="Wed Feb 19 16:21:32 +0000 2014"/>
    <d v="2014-02-19T16:21:32"/>
    <m/>
    <s v="en"/>
    <m/>
    <m/>
    <n v="203543496"/>
    <m/>
    <s v="&lt;a href=&quot;https://about.twitter.com/products/tweetdeck&quot; rel=&quot;nofollow&quot;&gt;TweetDeck&lt;/a&gt;"/>
    <s v="http://pbs.twimg.com/profile_images/420650358310838272/SYeVCvzi_normal.jpeg"/>
    <n v="391"/>
    <n v="533"/>
    <n v="-28800"/>
    <s v="http://twitter.com/abbaspeaks/statuses/436173715152203776"/>
    <s v="{&quot;symbols&quot;:[],&quot;urls&quot;:[],&quot;hashtags&quot;:[{&quot;text&quot;:&quot;OERS14&quot;,&quot;indices&quot;:[21,28]}],&quot;user_mentions&quot;:[{&quot;id&quot;:1175598865,&quot;name&quot;:&quot;annemarie petrasek&quot;,&quot;indices&quot;:[3,19],&quot;screen_name&quot;:&quot;annemariepetras&quot;,&quot;id_str&quot;:&quot;1175598865&quot;}]}"/>
    <s v="RT "/>
    <n v="1"/>
    <s v="RT @annemariepetras: #OERS14 What 3"/>
    <e v="#VALUE!"/>
    <x v="151"/>
  </r>
  <r>
    <n v="487"/>
    <s v="436173715152179200"/>
    <s v="O3atORION"/>
    <x v="721"/>
    <s v="Wed Feb 19 16:21:32 +0000 2014"/>
    <d v="2014-02-19T16:21:32"/>
    <m/>
    <s v="en"/>
    <m/>
    <m/>
    <n v="40576448"/>
    <m/>
    <s v="&lt;a href=&quot;https://about.twitter.com/products/tweetdeck&quot; rel=&quot;nofollow&quot;&gt;TweetDeck&lt;/a&gt;"/>
    <s v="http://pbs.twimg.com/profile_images/2631441533/dd0ebcbc33a90ccdddc419f43d06c8f4_normal.jpeg"/>
    <n v="806"/>
    <n v="1456"/>
    <n v="-18000"/>
    <s v="http://twitter.com/O3atORION/statuses/436173715152179200"/>
    <s v="{&quot;symbols&quot;:[],&quot;urls&quot;:[],&quot;hashtags&quot;:[{&quot;text&quot;:&quot;OERS14&quot;,&quot;indices&quot;:[21,28]}],&quot;user_mentions&quot;:[{&quot;id&quot;:1175598865,&quot;name&quot;:&quot;annemarie petrasek&quot;,&quot;indices&quot;:[3,19],&quot;screen_name&quot;:&quot;annemariepetras&quot;,&quot;id_str&quot;:&quot;1175598865&quot;}]}"/>
    <s v="RT "/>
    <n v="1"/>
    <s v="RT @annemariepetras: #OERS14 What 3"/>
    <e v="#VALUE!"/>
    <x v="151"/>
  </r>
  <r>
    <n v="800"/>
    <s v="436287725038104576"/>
    <s v="KNAER_RECRAE"/>
    <x v="722"/>
    <s v="Wed Feb 19 23:54:34 +0000 2014"/>
    <d v="2014-02-19T23:54:34"/>
    <m/>
    <s v="en"/>
    <m/>
    <m/>
    <n v="1020257364"/>
    <m/>
    <s v="&lt;a href=&quot;http://twitter.com/download/android&quot; rel=&quot;nofollow&quot;&gt;Twitter for Android&lt;/a&gt;"/>
    <s v="http://pbs.twimg.com/profile_images/2991816416/bfc82e11ecb1ae7933cf18dab2e03eb9_normal.png"/>
    <n v="212"/>
    <n v="280"/>
    <n v="-18000"/>
    <s v="http://twitter.com/KNAER_RECRAE/statuses/436287725038104576"/>
    <s v="{&quot;symbols&quot;:[],&quot;urls&quot;:[],&quot;hashtags&quot;:[{&quot;text&quot;:&quot;OERS14&quot;,&quot;indices&quot;:[21,28]}],&quot;user_mentions&quot;:[{&quot;id&quot;:1175598865,&quot;name&quot;:&quot;annemarie petrasek&quot;,&quot;indices&quot;:[3,19],&quot;screen_name&quot;:&quot;annemariepetras&quot;,&quot;id_str&quot;:&quot;1175598865&quot;}]}"/>
    <s v="RT "/>
    <n v="1"/>
    <s v="RT @annemariepetras: #OERS14 workin"/>
    <e v="#VALUE!"/>
    <x v="151"/>
  </r>
  <r>
    <n v="557"/>
    <s v="436187317233926145"/>
    <s v="LStevens2511"/>
    <x v="723"/>
    <s v="Wed Feb 19 17:15:35 +0000 2014"/>
    <d v="2014-02-19T17:15:35"/>
    <m/>
    <s v="en"/>
    <m/>
    <m/>
    <n v="2351930730"/>
    <m/>
    <s v="&lt;a href=&quot;http://twitter.com/download/iphone&quot; rel=&quot;nofollow&quot;&gt;Twitter for iPhone&lt;/a&gt;"/>
    <s v="http://pbs.twimg.com/profile_images/436179085136392193/E7TC0iow_normal.jpeg"/>
    <n v="3"/>
    <n v="13"/>
    <m/>
    <s v="http://twitter.com/LStevens2511/statuses/436187317233926145"/>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Avvisati f"/>
    <e v="#VALUE!"/>
    <x v="151"/>
  </r>
  <r>
    <n v="89"/>
    <s v="435974090302562306"/>
    <s v="taniasterling"/>
    <x v="723"/>
    <s v="Wed Feb 19 03:08:17 +0000 2014"/>
    <d v="2014-02-19T03:08:17"/>
    <m/>
    <s v="en"/>
    <m/>
    <m/>
    <n v="97134757"/>
    <m/>
    <s v="&lt;a href=&quot;http://twitter.com/download/iphone&quot; rel=&quot;nofollow&quot;&gt;Twitter for iPhone&lt;/a&gt;"/>
    <s v="http://pbs.twimg.com/profile_images/3750217086/388f2b18ac44da8d783f9140c4a6c73c_normal.png"/>
    <n v="1696"/>
    <n v="913"/>
    <n v="-18000"/>
    <s v="http://twitter.com/taniasterling/statuses/435974090302562306"/>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Avvisati f"/>
    <e v="#VALUE!"/>
    <x v="151"/>
  </r>
  <r>
    <n v="83"/>
    <s v="435967710367719424"/>
    <s v="MikeMcLachlin"/>
    <x v="723"/>
    <s v="Wed Feb 19 02:42:56 +0000 2014"/>
    <d v="2014-02-19T02:42:56"/>
    <m/>
    <s v="en"/>
    <m/>
    <m/>
    <n v="17594100"/>
    <m/>
    <s v="&lt;a href=&quot;http://twitter.com/download/iphone&quot; rel=&quot;nofollow&quot;&gt;Twitter for iPhone&lt;/a&gt;"/>
    <s v="http://pbs.twimg.com/profile_images/3046014664/49e50040f69bb093181d3cffe4d88e8b_normal.jpeg"/>
    <n v="238"/>
    <n v="437"/>
    <n v="-18000"/>
    <s v="http://twitter.com/MikeMcLachlin/statuses/43596771036771942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Avvisati f"/>
    <e v="#VALUE!"/>
    <x v="151"/>
  </r>
  <r>
    <n v="79"/>
    <s v="435956358576209920"/>
    <s v="newalberta"/>
    <x v="724"/>
    <s v="Wed Feb 19 01:57:50 +0000 2014"/>
    <d v="2014-02-19T01:57:50"/>
    <m/>
    <s v="en"/>
    <m/>
    <m/>
    <n v="113092004"/>
    <m/>
    <s v="&lt;a href=&quot;https://about.twitter.com/products/tweetdeck&quot; rel=&quot;nofollow&quot;&gt;TweetDeck&lt;/a&gt;"/>
    <s v="http://pbs.twimg.com/profile_images/1082884749/suzanne_lundrigan2_normal.jpg"/>
    <n v="1856"/>
    <n v="1294"/>
    <n v="-28800"/>
    <s v="http://twitter.com/newalberta/statuses/435956358576209920"/>
    <s v="{&quot;symbols&quot;:[],&quot;urls&quot;:[],&quot;hashtags&quot;:[{&quot;text&quot;:&quot;oers14&quot;,&quot;indices&quot;:[17,24]},{&quot;text&quot;:&quot;asba&quot;,&quot;indices&quot;:[109,114]}],&quot;user_mentions&quot;:[{&quot;id&quot;:106539218,&quot;name&quot;:&quot;Annie Kidder&quot;,&quot;indices&quot;:[3,15],&quot;screen_name&quot;:&quot;Anniekidder&quot;,&quot;id_str&quot;:&quot;106539218&quot;}]}"/>
    <s v="RT "/>
    <n v="1"/>
    <s v="RT @Anniekidder: #oers14 Avvisati f"/>
    <e v="#VALUE!"/>
    <x v="151"/>
  </r>
  <r>
    <n v="110"/>
    <s v="436088449737568256"/>
    <s v="ginrob_pt"/>
    <x v="725"/>
    <s v="Wed Feb 19 10:42:43 +0000 2014"/>
    <d v="2014-02-19T10:42:43"/>
    <m/>
    <s v="en"/>
    <m/>
    <m/>
    <n v="132726547"/>
    <m/>
    <s v="&lt;a href=&quot;http://www.echofon.com/&quot; rel=&quot;nofollow&quot;&gt;Echofon&lt;/a&gt;"/>
    <s v="http://pbs.twimg.com/profile_images/1189065661/ginrob_pt_normal.jpg"/>
    <n v="552"/>
    <n v="365"/>
    <m/>
    <s v="http://twitter.com/ginrob_pt/statuses/436088449737568256"/>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Avvisati O"/>
    <e v="#VALUE!"/>
    <x v="151"/>
  </r>
  <r>
    <n v="109"/>
    <s v="436088449737568256"/>
    <s v="ginrob_pt"/>
    <x v="725"/>
    <s v="Wed Feb 19 10:42:43 +0000 2014"/>
    <d v="2014-02-19T10:42:43"/>
    <m/>
    <s v="en"/>
    <m/>
    <m/>
    <n v="132726547"/>
    <m/>
    <s v="&lt;a href=&quot;http://www.echofon.com/&quot; rel=&quot;nofollow&quot;&gt;Echofon&lt;/a&gt;"/>
    <s v="http://pbs.twimg.com/profile_images/1189065661/ginrob_pt_normal.jpg"/>
    <n v="552"/>
    <n v="365"/>
    <m/>
    <s v="http://twitter.com/ginrob_pt/statuses/436088449737568256"/>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Avvisati O"/>
    <e v="#VALUE!"/>
    <x v="151"/>
  </r>
  <r>
    <n v="58"/>
    <s v="435949529620553729"/>
    <s v="pauldhondt"/>
    <x v="725"/>
    <s v="Wed Feb 19 01:30:42 +0000 2014"/>
    <d v="2014-02-19T01:30:42"/>
    <m/>
    <s v="en"/>
    <m/>
    <m/>
    <n v="285724042"/>
    <m/>
    <s v="&lt;a href=&quot;http://twitter.com/#!/download/ipad&quot; rel=&quot;nofollow&quot;&gt;Twitter for iPad&lt;/a&gt;"/>
    <s v="http://pbs.twimg.com/profile_images/3597554140/9d17900f8c92b17beae6e2ef7532065b_normal.jpeg"/>
    <n v="143"/>
    <n v="161"/>
    <m/>
    <s v="http://twitter.com/pauldhondt/statuses/435949529620553729"/>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Avvisati O"/>
    <e v="#VALUE!"/>
    <x v="151"/>
  </r>
  <r>
    <n v="54"/>
    <s v="435947185189171200"/>
    <s v="millied15"/>
    <x v="725"/>
    <s v="Wed Feb 19 01:21:23 +0000 2014"/>
    <d v="2014-02-19T01:21:23"/>
    <m/>
    <s v="en"/>
    <m/>
    <m/>
    <n v="38243573"/>
    <m/>
    <s v="&lt;a href=&quot;http://twitter.com/#!/download/ipad&quot; rel=&quot;nofollow&quot;&gt;Twitter for iPad&lt;/a&gt;"/>
    <s v="http://pbs.twimg.com/profile_images/378800000272385164/ed26aa8bb74f5d9acd399cc5e1adfe52_normal.jpeg"/>
    <n v="12"/>
    <n v="50"/>
    <m/>
    <s v="http://twitter.com/millied15/statuses/43594718518917120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Avvisati O"/>
    <e v="#VALUE!"/>
    <x v="151"/>
  </r>
  <r>
    <n v="882"/>
    <s v="436306371076976640"/>
    <s v="Summer_Thorp"/>
    <x v="726"/>
    <s v="Thu Feb 20 01:08:39 +0000 2014"/>
    <d v="2014-02-20T01:08:39"/>
    <m/>
    <s v="en"/>
    <m/>
    <m/>
    <n v="2289740689"/>
    <m/>
    <s v="web"/>
    <s v="http://pbs.twimg.com/profile_images/422736221773647873/-XGQfsjR_normal.jpeg"/>
    <n v="8"/>
    <n v="46"/>
    <m/>
    <s v="http://twitter.com/Summer_Thorp/statuses/43630637107697664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866"/>
    <s v="436300268716564480"/>
    <s v="DrKatinaPollock"/>
    <x v="726"/>
    <s v="Thu Feb 20 00:44:24 +0000 2014"/>
    <d v="2014-02-20T00:44:24"/>
    <m/>
    <s v="en"/>
    <m/>
    <m/>
    <n v="636460073"/>
    <m/>
    <s v="&lt;a href=&quot;http://twitter.com/download/iphone&quot; rel=&quot;nofollow&quot;&gt;Twitter for iPhone&lt;/a&gt;"/>
    <s v="http://pbs.twimg.com/profile_images/378800000769246947/3a548e76741de390217e1421e5ba48af_normal.jpeg"/>
    <n v="152"/>
    <n v="299"/>
    <n v="-18000"/>
    <s v="http://twitter.com/DrKatinaPollock/statuses/43630026871656448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586"/>
    <s v="436205779436072960"/>
    <s v="ACooperKMb"/>
    <x v="726"/>
    <s v="Wed Feb 19 18:28:56 +0000 2014"/>
    <d v="2014-02-19T18:28:56"/>
    <m/>
    <s v="en"/>
    <m/>
    <m/>
    <n v="67037243"/>
    <m/>
    <s v="&lt;a href=&quot;http://twitter.com/download/iphone&quot; rel=&quot;nofollow&quot;&gt;Twitter for iPhone&lt;/a&gt;"/>
    <s v="http://pbs.twimg.com/profile_images/3538870985/d24bd9d1625fa95cdf7651d84891e8c3_normal.jpeg"/>
    <n v="220"/>
    <n v="294"/>
    <n v="-21600"/>
    <s v="http://twitter.com/ACooperKMb/statuses/43620577943607296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581"/>
    <s v="436199888788160512"/>
    <s v="PhillipaMyers"/>
    <x v="726"/>
    <s v="Wed Feb 19 18:05:32 +0000 2014"/>
    <d v="2014-02-19T18:05:32"/>
    <m/>
    <s v="en"/>
    <m/>
    <m/>
    <n v="1730047442"/>
    <m/>
    <s v="&lt;a href=&quot;http://twitter.com/download/iphone&quot; rel=&quot;nofollow&quot;&gt;Twitter for iPhone&lt;/a&gt;"/>
    <s v="http://pbs.twimg.com/profile_images/378800000726061205/1e53b056d160a532fc1ae4c335e468b6_normal.jpeg"/>
    <n v="13"/>
    <n v="34"/>
    <n v="-18000"/>
    <s v="http://twitter.com/PhillipaMyers/statuses/43619988878816051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580"/>
    <s v="436199113814573057"/>
    <s v="Lammer13"/>
    <x v="726"/>
    <s v="Wed Feb 19 18:02:27 +0000 2014"/>
    <d v="2014-02-19T18:02:27"/>
    <m/>
    <s v="en"/>
    <m/>
    <m/>
    <n v="37738302"/>
    <m/>
    <s v="&lt;a href=&quot;http://twitter.com/download/iphone&quot; rel=&quot;nofollow&quot;&gt;Twitter for iPhone&lt;/a&gt;"/>
    <s v="http://pbs.twimg.com/profile_images/378800000281282691/6f5021558faab347554266248cafea61_normal.jpeg"/>
    <n v="226"/>
    <n v="343"/>
    <n v="-18000"/>
    <s v="http://twitter.com/Lammer13/statuses/436199113814573057"/>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578"/>
    <s v="436194033317064705"/>
    <s v="ginrob_pt"/>
    <x v="726"/>
    <s v="Wed Feb 19 17:42:16 +0000 2014"/>
    <d v="2014-02-19T17:42:16"/>
    <m/>
    <s v="en"/>
    <m/>
    <m/>
    <n v="132726547"/>
    <m/>
    <s v="&lt;a href=&quot;http://www.echofon.com/&quot; rel=&quot;nofollow&quot;&gt;Echofon&lt;/a&gt;"/>
    <s v="http://pbs.twimg.com/profile_images/1189065661/ginrob_pt_normal.jpg"/>
    <n v="552"/>
    <n v="365"/>
    <m/>
    <s v="http://twitter.com/ginrob_pt/statuses/436194033317064705"/>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570"/>
    <s v="436190995630542848"/>
    <s v="westernulibsEDU"/>
    <x v="726"/>
    <s v="Wed Feb 19 17:30:12 +0000 2014"/>
    <d v="2014-02-19T17:30:12"/>
    <m/>
    <s v="en"/>
    <m/>
    <m/>
    <n v="154564397"/>
    <m/>
    <s v="web"/>
    <s v="http://pbs.twimg.com/profile_images/2199429935/7081182551_b2863e1cca_m_normal.jpg"/>
    <n v="1214"/>
    <n v="2001"/>
    <n v="-18000"/>
    <s v="http://twitter.com/westernulibsEDU/statuses/436190995630542848"/>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539"/>
    <s v="436183582789222400"/>
    <s v="dave_shieldsd"/>
    <x v="726"/>
    <s v="Wed Feb 19 17:00:44 +0000 2014"/>
    <d v="2014-02-19T17:00:44"/>
    <m/>
    <s v="en"/>
    <m/>
    <m/>
    <n v="577102611"/>
    <m/>
    <s v="&lt;a href=&quot;http://twitter.com/#!/download/ipad&quot; rel=&quot;nofollow&quot;&gt;Twitter for iPad&lt;/a&gt;"/>
    <s v="http://pbs.twimg.com/profile_images/2209093466/Chair_Dave_Shields_edited_normal.JPG"/>
    <n v="155"/>
    <n v="84"/>
    <n v="-18000"/>
    <s v="http://twitter.com/dave_shieldsd/statuses/43618358278922240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447"/>
    <s v="436170952443830273"/>
    <s v="JoanJardin"/>
    <x v="726"/>
    <s v="Wed Feb 19 16:10:33 +0000 2014"/>
    <d v="2014-02-19T16:10:33"/>
    <m/>
    <s v="en"/>
    <m/>
    <m/>
    <n v="191549788"/>
    <m/>
    <s v="&lt;a href=&quot;http://www.twitter.com&quot; rel=&quot;nofollow&quot;&gt;Twitter for BlackBerry&lt;/a&gt;"/>
    <s v="http://pbs.twimg.com/profile_images/378800000449568391/6392aec510c6868b59366db645bc3e19_normal.jpeg"/>
    <n v="437"/>
    <n v="383"/>
    <n v="-18000"/>
    <s v="http://twitter.com/JoanJardin/statuses/436170952443830273"/>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420"/>
    <s v="436168154092695552"/>
    <s v="krushowy"/>
    <x v="726"/>
    <s v="Wed Feb 19 15:59:26 +0000 2014"/>
    <d v="2014-02-19T15:59:26"/>
    <m/>
    <s v="en"/>
    <m/>
    <m/>
    <n v="37935496"/>
    <m/>
    <s v="&lt;a href=&quot;https://about.twitter.com/products/tweetdeck&quot; rel=&quot;nofollow&quot;&gt;TweetDeck&lt;/a&gt;"/>
    <s v="http://pbs.twimg.com/profile_images/1753004594/kris.work_normal.jpg"/>
    <n v="3601"/>
    <n v="2333"/>
    <n v="-18000"/>
    <s v="http://twitter.com/krushowy/statuses/43616815409269555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Dr. Bruce "/>
    <e v="#VALUE!"/>
    <x v="151"/>
  </r>
  <r>
    <n v="1169"/>
    <s v="436532011516575744"/>
    <s v="PeopleforEd"/>
    <x v="727"/>
    <s v="Thu Feb 20 16:05:16 +0000 2014"/>
    <d v="2014-02-20T16:05:16"/>
    <m/>
    <s v="en"/>
    <m/>
    <m/>
    <n v="1020482808"/>
    <m/>
    <s v="&lt;a href=&quot;http://www.hootsuite.com&quot; rel=&quot;nofollow&quot;&gt;HootSuite&lt;/a&gt;"/>
    <s v="http://pbs.twimg.com/profile_images/2992125356/8cdedb8c368d3f4d875801995d502f11_normal.jpeg"/>
    <n v="384"/>
    <n v="185"/>
    <n v="-18000"/>
    <s v="http://twitter.com/PeopleforEd/statuses/436532011516575744"/>
    <s v="{&quot;symbols&quot;:[],&quot;urls&quot;:[],&quot;hashtags&quot;:[{&quot;text&quot;:&quot;oers14&quot;,&quot;indices&quot;:[17,24]},{&quot;text&quot;:&quot;p4ed&quot;,&quot;indices&quot;:[126,131]}],&quot;user_mentions&quot;:[{&quot;id&quot;:106539218,&quot;name&quot;:&quot;Annie Kidder&quot;,&quot;indices&quot;:[3,15],&quot;screen_name&quot;:&quot;Anniekidder&quot;,&quot;id_str&quot;:&quot;106539218&quot;}]}"/>
    <s v="RT "/>
    <n v="1"/>
    <s v="RT @Anniekidder: #oers14 Dr. Bruce "/>
    <e v="#VALUE!"/>
    <x v="151"/>
  </r>
  <r>
    <n v="1126"/>
    <s v="436520641190457344"/>
    <s v="JacquiStrachan"/>
    <x v="727"/>
    <s v="Thu Feb 20 15:20:05 +0000 2014"/>
    <d v="2014-02-20T15:20:05"/>
    <m/>
    <s v="en"/>
    <m/>
    <m/>
    <n v="14095958"/>
    <m/>
    <s v="&lt;a href=&quot;http://www.hootsuite.com&quot; rel=&quot;nofollow&quot;&gt;HootSuite&lt;/a&gt;"/>
    <s v="http://pbs.twimg.com/profile_images/2879213418/a726ad703edcd262ddc184d25d21860c_normal.png"/>
    <n v="747"/>
    <n v="749"/>
    <n v="-18000"/>
    <s v="http://twitter.com/JacquiStrachan/statuses/436520641190457344"/>
    <s v="{&quot;symbols&quot;:[],&quot;urls&quot;:[],&quot;hashtags&quot;:[{&quot;text&quot;:&quot;oers14&quot;,&quot;indices&quot;:[17,24]},{&quot;text&quot;:&quot;p4ed&quot;,&quot;indices&quot;:[126,131]}],&quot;user_mentions&quot;:[{&quot;id&quot;:106539218,&quot;name&quot;:&quot;Annie Kidder&quot;,&quot;indices&quot;:[3,15],&quot;screen_name&quot;:&quot;Anniekidder&quot;,&quot;id_str&quot;:&quot;106539218&quot;}]}"/>
    <s v="RT "/>
    <n v="1"/>
    <s v="RT @Anniekidder: #oers14 Dr. Bruce "/>
    <e v="#VALUE!"/>
    <x v="151"/>
  </r>
  <r>
    <n v="653"/>
    <s v="436234756830015489"/>
    <s v="michsend"/>
    <x v="728"/>
    <s v="Wed Feb 19 20:24:05 +0000 2014"/>
    <d v="2014-02-19T20:24:05"/>
    <m/>
    <s v="en"/>
    <m/>
    <m/>
    <n v="122188503"/>
    <m/>
    <s v="web"/>
    <s v="http://pbs.twimg.com/profile_images/421685370158198784/XWAbwCk0_normal.png"/>
    <n v="99"/>
    <n v="51"/>
    <m/>
    <s v="http://twitter.com/michsend/statuses/436234756830015489"/>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Important "/>
    <e v="#VALUE!"/>
    <x v="151"/>
  </r>
  <r>
    <n v="546"/>
    <s v="436184774118752256"/>
    <s v="hardyfd"/>
    <x v="728"/>
    <s v="Wed Feb 19 17:05:28 +0000 2014"/>
    <d v="2014-02-19T17:05:28"/>
    <m/>
    <s v="en"/>
    <m/>
    <m/>
    <n v="92572432"/>
    <m/>
    <s v="&lt;a href=&quot;http://twitter.com/download/iphone&quot; rel=&quot;nofollow&quot;&gt;Twitter for iPhone&lt;/a&gt;"/>
    <s v="http://pbs.twimg.com/profile_images/378800000353070568/eb2228730d150bc79fb2a21e0247bb0d_normal.png"/>
    <n v="120"/>
    <n v="121"/>
    <n v="-18000"/>
    <s v="http://twitter.com/hardyfd/statuses/436184774118752256"/>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Important "/>
    <e v="#VALUE!"/>
    <x v="151"/>
  </r>
  <r>
    <n v="738"/>
    <s v="436273246816567296"/>
    <s v="grannybarrie"/>
    <x v="729"/>
    <s v="Wed Feb 19 22:57:02 +0000 2014"/>
    <d v="2014-02-19T22:57:02"/>
    <m/>
    <s v="en"/>
    <m/>
    <m/>
    <n v="13483222"/>
    <m/>
    <s v="&lt;a href=&quot;http://www.twitter.com&quot; rel=&quot;nofollow&quot;&gt;Twitter for BlackBerry&lt;/a&gt;"/>
    <s v="http://pbs.twimg.com/profile_images/1685384983/lyn_picture2_normal.jpg"/>
    <n v="19"/>
    <n v="85"/>
    <n v="-25200"/>
    <s v="http://twitter.com/grannybarrie/statuses/436273246816567296"/>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595"/>
    <s v="436208788102598656"/>
    <s v="pauldhondt"/>
    <x v="729"/>
    <s v="Wed Feb 19 18:40:54 +0000 2014"/>
    <d v="2014-02-19T18:40:54"/>
    <m/>
    <s v="en"/>
    <m/>
    <m/>
    <n v="285724042"/>
    <m/>
    <s v="&lt;a href=&quot;http://twitter.com/#!/download/ipad&quot; rel=&quot;nofollow&quot;&gt;Twitter for iPad&lt;/a&gt;"/>
    <s v="http://pbs.twimg.com/profile_images/3597554140/9d17900f8c92b17beae6e2ef7532065b_normal.jpeg"/>
    <n v="144"/>
    <n v="161"/>
    <m/>
    <s v="http://twitter.com/pauldhondt/statuses/436208788102598656"/>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522"/>
    <s v="436180435161202688"/>
    <s v="tomsteinke"/>
    <x v="729"/>
    <s v="Wed Feb 19 16:48:14 +0000 2014"/>
    <d v="2014-02-19T16:48:14"/>
    <m/>
    <s v="en"/>
    <m/>
    <m/>
    <n v="60663069"/>
    <m/>
    <s v="web"/>
    <s v="http://pbs.twimg.com/profile_images/378800000648277645/8b205fffbfe443eb9a8f988446870d19_normal.png"/>
    <n v="63"/>
    <n v="172"/>
    <n v="-18000"/>
    <s v="http://twitter.com/tomsteinke/statuses/436180435161202688"/>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483"/>
    <s v="436173338361098240"/>
    <s v="lawvitorleaveit"/>
    <x v="729"/>
    <s v="Wed Feb 19 16:20:02 +0000 2014"/>
    <d v="2014-02-19T16:20:02"/>
    <m/>
    <s v="en"/>
    <m/>
    <m/>
    <n v="24183916"/>
    <m/>
    <s v="&lt;a href=&quot;http://www.twitter.com&quot; rel=&quot;nofollow&quot;&gt;Twitter for BlackBerry&lt;/a&gt;"/>
    <s v="http://pbs.twimg.com/profile_images/378800000040757815/e63c2d10f4545510116ddf108de0b0a2_normal.jpeg"/>
    <n v="434"/>
    <n v="334"/>
    <n v="-18000"/>
    <s v="http://twitter.com/lawvitorleaveit/statuses/436173338361098240"/>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443"/>
    <s v="436170588982226944"/>
    <s v="bachtrac"/>
    <x v="729"/>
    <s v="Wed Feb 19 16:09:06 +0000 2014"/>
    <d v="2014-02-19T16:09:06"/>
    <m/>
    <s v="en"/>
    <m/>
    <m/>
    <n v="109298879"/>
    <m/>
    <s v="web"/>
    <s v="http://pbs.twimg.com/profile_images/378800000829246460/3fb795ad6f4d4bde512ae52707df0b3a_normal.jpeg"/>
    <n v="801"/>
    <n v="439"/>
    <n v="-21600"/>
    <s v="http://twitter.com/bachtrac/statuses/436170588982226944"/>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417"/>
    <s v="436168109419134976"/>
    <s v="krushowy"/>
    <x v="729"/>
    <s v="Wed Feb 19 15:59:15 +0000 2014"/>
    <d v="2014-02-19T15:59:15"/>
    <m/>
    <s v="en"/>
    <m/>
    <m/>
    <n v="37935496"/>
    <m/>
    <s v="&lt;a href=&quot;https://about.twitter.com/products/tweetdeck&quot; rel=&quot;nofollow&quot;&gt;TweetDeck&lt;/a&gt;"/>
    <s v="http://pbs.twimg.com/profile_images/1753004594/kris.work_normal.jpg"/>
    <n v="3601"/>
    <n v="2333"/>
    <n v="-18000"/>
    <s v="http://twitter.com/krushowy/statuses/436168109419134976"/>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395"/>
    <s v="436158487417335808"/>
    <s v="annemariepetras"/>
    <x v="729"/>
    <s v="Wed Feb 19 15:21:01 +0000 2014"/>
    <d v="2014-02-19T15:21:01"/>
    <m/>
    <s v="en"/>
    <m/>
    <m/>
    <n v="1175598865"/>
    <m/>
    <s v="&lt;a href=&quot;http://twitter.com/download/iphone&quot; rel=&quot;nofollow&quot;&gt;Twitter for iPhone&lt;/a&gt;"/>
    <s v="http://pbs.twimg.com/profile_images/3494629493/e3c6bbe439edae00e31f6a24695a8686_normal.jpeg"/>
    <n v="13"/>
    <n v="20"/>
    <m/>
    <s v="http://twitter.com/annemariepetras/statuses/436158487417335808"/>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388"/>
    <s v="436156749783916545"/>
    <s v="Kerr_TCDSB21C"/>
    <x v="729"/>
    <s v="Wed Feb 19 15:14:07 +0000 2014"/>
    <d v="2014-02-19T15:14:07"/>
    <m/>
    <s v="en"/>
    <m/>
    <m/>
    <n v="334849970"/>
    <m/>
    <s v="web"/>
    <s v="http://pbs.twimg.com/profile_images/419235335277916161/1j5nqknp_normal.jpeg"/>
    <n v="1129"/>
    <n v="1200"/>
    <n v="-18000"/>
    <s v="http://twitter.com/Kerr_TCDSB21C/statuses/436156749783916545"/>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385"/>
    <s v="436156534297358336"/>
    <s v="SamKloetstra"/>
    <x v="729"/>
    <s v="Wed Feb 19 15:13:15 +0000 2014"/>
    <d v="2014-02-19T15:13:15"/>
    <m/>
    <s v="en-gb"/>
    <m/>
    <m/>
    <n v="2188868298"/>
    <m/>
    <s v="&lt;a href=&quot;https://twitter.com/download/android&quot; rel=&quot;nofollow&quot;&gt;Twitter for  Android&lt;/a&gt;"/>
    <s v="http://pbs.twimg.com/profile_images/378800000731933565/2d26b7aef811eb99ea0ec5d35b701c28_normal.jpeg"/>
    <n v="236"/>
    <n v="405"/>
    <m/>
    <s v="http://twitter.com/SamKloetstra/statuses/436156534297358336"/>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384"/>
    <s v="436156493537103872"/>
    <s v="mrs_beattie"/>
    <x v="729"/>
    <s v="Wed Feb 19 15:13:06 +0000 2014"/>
    <d v="2014-02-19T15:13:06"/>
    <m/>
    <s v="en"/>
    <m/>
    <m/>
    <n v="870972031"/>
    <m/>
    <s v="&lt;a href=&quot;http://twitter.com/download/iphone&quot; rel=&quot;nofollow&quot;&gt;Twitter for iPhone&lt;/a&gt;"/>
    <s v="http://pbs.twimg.com/profile_images/2700704361/b882084edf7950d56a460795e7dc052c_normal.gif"/>
    <n v="134"/>
    <n v="205"/>
    <m/>
    <s v="http://twitter.com/mrs_beattie/statuses/436156493537103872"/>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383"/>
    <s v="436156450012811264"/>
    <s v="O3atORION"/>
    <x v="729"/>
    <s v="Wed Feb 19 15:12:55 +0000 2014"/>
    <d v="2014-02-19T15:12:55"/>
    <m/>
    <s v="en"/>
    <m/>
    <m/>
    <n v="40576448"/>
    <m/>
    <s v="&lt;a href=&quot;https://about.twitter.com/products/tweetdeck&quot; rel=&quot;nofollow&quot;&gt;TweetDeck&lt;/a&gt;"/>
    <s v="http://pbs.twimg.com/profile_images/2631441533/dd0ebcbc33a90ccdddc419f43d06c8f4_normal.jpeg"/>
    <n v="806"/>
    <n v="1455"/>
    <n v="-18000"/>
    <s v="http://twitter.com/O3atORION/statuses/436156450012811264"/>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382"/>
    <s v="436156448955838465"/>
    <s v="abbaspeaks"/>
    <x v="729"/>
    <s v="Wed Feb 19 15:12:55 +0000 2014"/>
    <d v="2014-02-19T15:12:55"/>
    <m/>
    <s v="en"/>
    <m/>
    <m/>
    <n v="203543496"/>
    <m/>
    <s v="&lt;a href=&quot;https://about.twitter.com/products/tweetdeck&quot; rel=&quot;nofollow&quot;&gt;TweetDeck&lt;/a&gt;"/>
    <s v="http://pbs.twimg.com/profile_images/420650358310838272/SYeVCvzi_normal.jpeg"/>
    <n v="390"/>
    <n v="533"/>
    <n v="-28800"/>
    <s v="http://twitter.com/abbaspeaks/statuses/436156448955838465"/>
    <s v="{&quot;symbols&quot;:[],&quot;urls&quot;:[],&quot;hashtags&quot;:[{&quot;text&quot;:&quot;oers14&quot;,&quot;indices&quot;:[17,24]},{&quot;text&quot;:&quot;OntEd&quot;,&quot;indices&quot;:[118,124]}],&quot;user_mentions&quot;:[{&quot;id&quot;:106539218,&quot;name&quot;:&quot;Annie Kidder&quot;,&quot;indices&quot;:[3,15],&quot;screen_name&quot;:&quot;Anniekidder&quot;,&quot;id_str&quot;:&quot;106539218&quot;}]}"/>
    <s v="RT "/>
    <n v="1"/>
    <s v="RT @Anniekidder: #oers14 OECD data "/>
    <e v="#VALUE!"/>
    <x v="151"/>
  </r>
  <r>
    <n v="120"/>
    <s v="436125361840353280"/>
    <s v="ShastaCH"/>
    <x v="730"/>
    <s v="Wed Feb 19 13:09:23 +0000 2014"/>
    <d v="2014-02-19T13:09:23"/>
    <m/>
    <s v="en"/>
    <m/>
    <m/>
    <n v="129585627"/>
    <m/>
    <s v="&lt;a href=&quot;http://twitter.com/download/iphone&quot; rel=&quot;nofollow&quot;&gt;Twitter for iPhone&lt;/a&gt;"/>
    <s v="http://pbs.twimg.com/profile_images/2272274611/5wd7gucvwq2weh35c02q_normal.jpeg"/>
    <n v="153"/>
    <n v="97"/>
    <n v="-21600"/>
    <s v="http://twitter.com/ShastaCH/statuses/43612536184035328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108"/>
    <s v="435989306751332352"/>
    <s v="HilaryWollis"/>
    <x v="730"/>
    <s v="Wed Feb 19 04:08:45 +0000 2014"/>
    <d v="2014-02-19T04:08:45"/>
    <m/>
    <s v="en"/>
    <m/>
    <m/>
    <n v="607763133"/>
    <m/>
    <s v="&lt;a href=&quot;http://twitter.com/#!/download/ipad&quot; rel=&quot;nofollow&quot;&gt;Twitter for iPad&lt;/a&gt;"/>
    <s v="http://pbs.twimg.com/profile_images/3273559444/7ced3b9ec53774cf668a3741ef4fd3c1_normal.jpeg"/>
    <n v="128"/>
    <n v="156"/>
    <m/>
    <s v="http://twitter.com/HilaryWollis/statuses/43598930675133235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84"/>
    <s v="435970137506598912"/>
    <s v="kimgadsdon"/>
    <x v="730"/>
    <s v="Wed Feb 19 02:52:35 +0000 2014"/>
    <d v="2014-02-19T02:52:35"/>
    <m/>
    <s v="en"/>
    <m/>
    <m/>
    <n v="1059385782"/>
    <m/>
    <s v="&lt;a href=&quot;http://twitter.com/#!/download/ipad&quot; rel=&quot;nofollow&quot;&gt;Twitter for iPad&lt;/a&gt;"/>
    <s v="http://pbs.twimg.com/profile_images/378800000846949046/058d610f5c4a0ffc46be5f1a3bd1a494_normal.jpeg"/>
    <n v="74"/>
    <n v="54"/>
    <n v="-18000"/>
    <s v="http://twitter.com/kimgadsdon/statuses/43597013750659891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81"/>
    <s v="435964391935074305"/>
    <s v="hardyfd"/>
    <x v="730"/>
    <s v="Wed Feb 19 02:29:45 +0000 2014"/>
    <d v="2014-02-19T02:29:45"/>
    <m/>
    <s v="en"/>
    <m/>
    <m/>
    <n v="92572432"/>
    <m/>
    <s v="&lt;a href=&quot;http://twitter.com/download/iphone&quot; rel=&quot;nofollow&quot;&gt;Twitter for iPhone&lt;/a&gt;"/>
    <s v="http://pbs.twimg.com/profile_images/378800000353070568/eb2228730d150bc79fb2a21e0247bb0d_normal.png"/>
    <n v="120"/>
    <n v="121"/>
    <n v="-18000"/>
    <s v="http://twitter.com/hardyfd/statuses/435964391935074305"/>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80"/>
    <s v="435964391935074305"/>
    <s v="hardyfd"/>
    <x v="730"/>
    <s v="Wed Feb 19 02:29:45 +0000 2014"/>
    <d v="2014-02-19T02:29:45"/>
    <m/>
    <s v="en"/>
    <m/>
    <m/>
    <n v="92572432"/>
    <m/>
    <s v="&lt;a href=&quot;http://twitter.com/download/iphone&quot; rel=&quot;nofollow&quot;&gt;Twitter for iPhone&lt;/a&gt;"/>
    <s v="http://pbs.twimg.com/profile_images/378800000353070568/eb2228730d150bc79fb2a21e0247bb0d_normal.png"/>
    <n v="120"/>
    <n v="121"/>
    <n v="-18000"/>
    <s v="http://twitter.com/hardyfd/statuses/435964391935074305"/>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73"/>
    <s v="435952980358365185"/>
    <s v="GeraldtonSteve"/>
    <x v="730"/>
    <s v="Wed Feb 19 01:44:24 +0000 2014"/>
    <d v="2014-02-19T01:44:24"/>
    <m/>
    <s v="en"/>
    <m/>
    <m/>
    <n v="95226372"/>
    <m/>
    <s v="&lt;a href=&quot;https://about.twitter.com/products/tweetdeck&quot; rel=&quot;nofollow&quot;&gt;TweetDeck&lt;/a&gt;"/>
    <s v="http://pbs.twimg.com/profile_images/428590549999030272/eZfbbWKz_normal.jpeg"/>
    <n v="663"/>
    <n v="761"/>
    <n v="-18000"/>
    <s v="http://twitter.com/GeraldtonSteve/statuses/435952980358365185"/>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65"/>
    <s v="435951260609433600"/>
    <s v="giannahelling"/>
    <x v="730"/>
    <s v="Wed Feb 19 01:37:34 +0000 2014"/>
    <d v="2014-02-19T01:37:34"/>
    <m/>
    <s v="en"/>
    <m/>
    <m/>
    <n v="466897873"/>
    <m/>
    <s v="&lt;a href=&quot;http://blackberry.com/twitter&quot; rel=&quot;nofollow&quot;&gt;Twitter for BlackBerry®&lt;/a&gt;"/>
    <s v="http://pbs.twimg.com/profile_images/378800000758246288/011cbb98d5f24fca0c24dd77cdf31fdd_normal.jpeg"/>
    <n v="56"/>
    <n v="123"/>
    <n v="-21600"/>
    <s v="http://twitter.com/giannahelling/statuses/43595126060943360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62"/>
    <s v="435950704906084352"/>
    <s v="DavidSpencerEdu"/>
    <x v="730"/>
    <s v="Wed Feb 19 01:35:22 +0000 2014"/>
    <d v="2014-02-19T01:35:22"/>
    <m/>
    <s v="en"/>
    <m/>
    <m/>
    <n v="998040132"/>
    <m/>
    <s v="&lt;a href=&quot;http://twitter.com/#!/download/ipad&quot; rel=&quot;nofollow&quot;&gt;Twitter for iPad&lt;/a&gt;"/>
    <s v="http://pbs.twimg.com/profile_images/2949478613/a504061c770a09a1f837591a7b42c912_normal.jpeg"/>
    <n v="1096"/>
    <n v="1889"/>
    <n v="-14400"/>
    <s v="http://twitter.com/DavidSpencerEdu/statuses/43595070490608435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resea"/>
    <e v="#VALUE!"/>
    <x v="151"/>
  </r>
  <r>
    <n v="409"/>
    <s v="436167007248326657"/>
    <s v="danielcoo"/>
    <x v="731"/>
    <s v="Wed Feb 19 15:54:52 +0000 2014"/>
    <d v="2014-02-19T15:54:52"/>
    <m/>
    <s v="en"/>
    <m/>
    <m/>
    <n v="70004259"/>
    <m/>
    <s v="&lt;a href=&quot;http://twitter.com/download/iphone&quot; rel=&quot;nofollow&quot;&gt;Twitter for iPhone&lt;/a&gt;"/>
    <s v="http://pbs.twimg.com/profile_images/378800000034307804/62593231996f376f13ec3bda19486016_normal.jpeg"/>
    <n v="55"/>
    <n v="76"/>
    <n v="-18000"/>
    <s v="http://twitter.com/danielcoo/statuses/436167007248326657"/>
    <s v="{&quot;symbols&quot;:[],&quot;urls&quot;:[],&quot;hashtags&quot;:[{&quot;text&quot;:&quot;oers14&quot;,&quot;indices&quot;:[17,24]},{&quot;text&quot;:&quot;OntEd&quot;,&quot;indices&quot;:[139,140]}],&quot;user_mentions&quot;:[{&quot;id&quot;:106539218,&quot;name&quot;:&quot;Annie Kidder&quot;,&quot;indices&quot;:[3,15],&quot;screen_name&quot;:&quot;Anniekidder&quot;,&quot;id_str&quot;:&quot;106539218&quot;}]}"/>
    <s v="RT "/>
    <n v="1"/>
    <s v="RT @Anniekidder: #oers14 OECD says "/>
    <e v="#VALUE!"/>
    <x v="151"/>
  </r>
  <r>
    <n v="306"/>
    <s v="436147214558433281"/>
    <s v="TDSB_Perivol"/>
    <x v="731"/>
    <s v="Wed Feb 19 14:36:13 +0000 2014"/>
    <d v="2014-02-19T14:36:13"/>
    <m/>
    <s v="en"/>
    <m/>
    <m/>
    <n v="328096330"/>
    <m/>
    <s v="web"/>
    <s v="http://pbs.twimg.com/profile_images/1740343078/Bbrd_normal.jpg"/>
    <n v="160"/>
    <n v="250"/>
    <n v="-18000"/>
    <s v="http://twitter.com/TDSB_Perivol/statuses/436147214558433281"/>
    <s v="{&quot;symbols&quot;:[],&quot;urls&quot;:[],&quot;hashtags&quot;:[{&quot;text&quot;:&quot;oers14&quot;,&quot;indices&quot;:[17,24]},{&quot;text&quot;:&quot;OntEd&quot;,&quot;indices&quot;:[139,140]}],&quot;user_mentions&quot;:[{&quot;id&quot;:106539218,&quot;name&quot;:&quot;Annie Kidder&quot;,&quot;indices&quot;:[3,15],&quot;screen_name&quot;:&quot;Anniekidder&quot;,&quot;id_str&quot;:&quot;106539218&quot;}]}"/>
    <s v="RT "/>
    <n v="1"/>
    <s v="RT @Anniekidder: #oers14 OECD says "/>
    <e v="#VALUE!"/>
    <x v="151"/>
  </r>
  <r>
    <n v="87"/>
    <s v="435973840154271744"/>
    <s v="taniasterling"/>
    <x v="732"/>
    <s v="Wed Feb 19 03:07:18 +0000 2014"/>
    <d v="2014-02-19T03:07:18"/>
    <m/>
    <s v="en"/>
    <m/>
    <m/>
    <n v="97134757"/>
    <m/>
    <s v="&lt;a href=&quot;http://twitter.com/download/iphone&quot; rel=&quot;nofollow&quot;&gt;Twitter for iPhone&lt;/a&gt;"/>
    <s v="http://pbs.twimg.com/profile_images/3750217086/388f2b18ac44da8d783f9140c4a6c73c_normal.png"/>
    <n v="1696"/>
    <n v="913"/>
    <n v="-18000"/>
    <s v="http://twitter.com/taniasterling/statuses/43597384015427174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Vita"/>
    <e v="#VALUE!"/>
    <x v="151"/>
  </r>
  <r>
    <n v="82"/>
    <s v="435964471647801344"/>
    <s v="hardyfd"/>
    <x v="732"/>
    <s v="Wed Feb 19 02:30:04 +0000 2014"/>
    <d v="2014-02-19T02:30:04"/>
    <m/>
    <s v="en"/>
    <m/>
    <m/>
    <n v="92572432"/>
    <m/>
    <s v="&lt;a href=&quot;http://twitter.com/download/iphone&quot; rel=&quot;nofollow&quot;&gt;Twitter for iPhone&lt;/a&gt;"/>
    <s v="http://pbs.twimg.com/profile_images/378800000353070568/eb2228730d150bc79fb2a21e0247bb0d_normal.png"/>
    <n v="120"/>
    <n v="121"/>
    <n v="-18000"/>
    <s v="http://twitter.com/hardyfd/statuses/43596447164780134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Vita"/>
    <e v="#VALUE!"/>
    <x v="151"/>
  </r>
  <r>
    <n v="71"/>
    <s v="435952337073352704"/>
    <s v="giannahelling"/>
    <x v="732"/>
    <s v="Wed Feb 19 01:41:51 +0000 2014"/>
    <d v="2014-02-19T01:41:51"/>
    <m/>
    <s v="en"/>
    <m/>
    <m/>
    <n v="466897873"/>
    <m/>
    <s v="&lt;a href=&quot;http://blackberry.com/twitter&quot; rel=&quot;nofollow&quot;&gt;Twitter for BlackBerry®&lt;/a&gt;"/>
    <s v="http://pbs.twimg.com/profile_images/378800000758246288/011cbb98d5f24fca0c24dd77cdf31fdd_normal.jpeg"/>
    <n v="56"/>
    <n v="123"/>
    <n v="-21600"/>
    <s v="http://twitter.com/giannahelling/statuses/43595233707335270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Vita"/>
    <e v="#VALUE!"/>
    <x v="151"/>
  </r>
  <r>
    <n v="68"/>
    <s v="435952048526598144"/>
    <s v="CoteKelli"/>
    <x v="732"/>
    <s v="Wed Feb 19 01:40:42 +0000 2014"/>
    <d v="2014-02-19T01:40:42"/>
    <m/>
    <s v="en"/>
    <m/>
    <m/>
    <n v="839792016"/>
    <m/>
    <s v="&lt;a href=&quot;http://twitter.com/#!/download/ipad&quot; rel=&quot;nofollow&quot;&gt;Twitter for iPad&lt;/a&gt;"/>
    <s v="http://pbs.twimg.com/profile_images/3357451422/73185909d90279ab594cee42169f30ff_normal.jpeg"/>
    <n v="44"/>
    <n v="149"/>
    <m/>
    <s v="http://twitter.com/CoteKelli/statuses/43595204852659814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 Vita"/>
    <e v="#VALUE!"/>
    <x v="151"/>
  </r>
  <r>
    <n v="92"/>
    <s v="435974635734065152"/>
    <s v="taniasterling"/>
    <x v="733"/>
    <s v="Wed Feb 19 03:10:27 +0000 2014"/>
    <d v="2014-02-19T03:10:27"/>
    <m/>
    <s v="en"/>
    <m/>
    <m/>
    <n v="97134757"/>
    <m/>
    <s v="&lt;a href=&quot;http://twitter.com/download/iphone&quot; rel=&quot;nofollow&quot;&gt;Twitter for iPhone&lt;/a&gt;"/>
    <s v="http://pbs.twimg.com/profile_images/3750217086/388f2b18ac44da8d783f9140c4a6c73c_normal.png"/>
    <n v="1696"/>
    <n v="913"/>
    <n v="-18000"/>
    <s v="http://twitter.com/taniasterling/statuses/43597463573406515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s Fra"/>
    <e v="#VALUE!"/>
    <x v="151"/>
  </r>
  <r>
    <n v="53"/>
    <s v="435946817914548224"/>
    <s v="cmorrissette1"/>
    <x v="733"/>
    <s v="Wed Feb 19 01:19:55 +0000 2014"/>
    <d v="2014-02-19T01:19:55"/>
    <m/>
    <s v="fr"/>
    <m/>
    <m/>
    <n v="91436396"/>
    <m/>
    <s v="&lt;a href=&quot;http://twitter.com/#!/download/ipad&quot; rel=&quot;nofollow&quot;&gt;Twitter for iPad&lt;/a&gt;"/>
    <s v="http://pbs.twimg.com/profile_images/1118845406/Qu_bec2007_011_normal.jpg"/>
    <n v="290"/>
    <n v="402"/>
    <n v="-21600"/>
    <s v="http://twitter.com/cmorrissette1/statuses/43594681791454822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s Fra"/>
    <e v="#VALUE!"/>
    <x v="151"/>
  </r>
  <r>
    <n v="52"/>
    <s v="435946401365630976"/>
    <s v="giannahelling"/>
    <x v="733"/>
    <s v="Wed Feb 19 01:18:16 +0000 2014"/>
    <d v="2014-02-19T01:18:16"/>
    <m/>
    <s v="en"/>
    <m/>
    <m/>
    <n v="466897873"/>
    <m/>
    <s v="&lt;a href=&quot;http://blackberry.com/twitter&quot; rel=&quot;nofollow&quot;&gt;Twitter for BlackBerry®&lt;/a&gt;"/>
    <s v="http://pbs.twimg.com/profile_images/378800000758246288/011cbb98d5f24fca0c24dd77cdf31fdd_normal.jpeg"/>
    <n v="56"/>
    <n v="123"/>
    <n v="-21600"/>
    <s v="http://twitter.com/giannahelling/statuses/435946401365630976"/>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OECD's Fra"/>
    <e v="#VALUE!"/>
    <x v="151"/>
  </r>
  <r>
    <n v="370"/>
    <s v="436155285321703424"/>
    <s v="GerriGershon"/>
    <x v="734"/>
    <s v="Wed Feb 19 15:08:18 +0000 2014"/>
    <d v="2014-02-19T15:08:18"/>
    <m/>
    <s v="en"/>
    <m/>
    <m/>
    <n v="50501959"/>
    <m/>
    <s v="&lt;a href=&quot;http://twitter.com/#!/download/ipad&quot; rel=&quot;nofollow&quot;&gt;Twitter for iPad&lt;/a&gt;"/>
    <s v="http://pbs.twimg.com/profile_images/1131057578/GerriGershoncoloursmall_normal.jpg"/>
    <n v="553"/>
    <n v="261"/>
    <n v="-18000"/>
    <s v="http://twitter.com/GerriGershon/statuses/43615528532170342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percentage"/>
    <e v="#VALUE!"/>
    <x v="151"/>
  </r>
  <r>
    <n v="337"/>
    <s v="436150088901988352"/>
    <s v="CathyAbraham"/>
    <x v="734"/>
    <s v="Wed Feb 19 14:47:39 +0000 2014"/>
    <d v="2014-02-19T14:47:39"/>
    <m/>
    <s v="en"/>
    <m/>
    <m/>
    <n v="183725920"/>
    <m/>
    <s v="web"/>
    <s v="http://pbs.twimg.com/profile_images/431629340078391296/gsm7k867_normal.jpeg"/>
    <n v="200"/>
    <n v="497"/>
    <n v="-21600"/>
    <s v="http://twitter.com/CathyAbraham/statuses/43615008890198835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percentage"/>
    <e v="#VALUE!"/>
    <x v="151"/>
  </r>
  <r>
    <n v="333"/>
    <s v="436149835755163649"/>
    <s v="LaurenRamey"/>
    <x v="734"/>
    <s v="Wed Feb 19 14:46:38 +0000 2014"/>
    <d v="2014-02-19T14:46:38"/>
    <m/>
    <s v="en"/>
    <m/>
    <m/>
    <n v="119881191"/>
    <m/>
    <s v="web"/>
    <s v="http://pbs.twimg.com/profile_images/1489911289/picture_normal.jpg"/>
    <n v="452"/>
    <n v="635"/>
    <n v="-36000"/>
    <s v="http://twitter.com/LaurenRamey/statuses/436149835755163649"/>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percentage"/>
    <e v="#VALUE!"/>
    <x v="151"/>
  </r>
  <r>
    <n v="328"/>
    <s v="436149239438000128"/>
    <s v="joeatmars"/>
    <x v="734"/>
    <s v="Wed Feb 19 14:44:16 +0000 2014"/>
    <d v="2014-02-19T14:44:16"/>
    <m/>
    <s v="en"/>
    <m/>
    <m/>
    <n v="16044177"/>
    <m/>
    <s v="&lt;a href=&quot;https://about.twitter.com/products/tweetdeck&quot; rel=&quot;nofollow&quot;&gt;TweetDeck&lt;/a&gt;"/>
    <s v="http://pbs.twimg.com/profile_images/378800000497934428/5acb8283e5ef973c1f11a4bf640b0701_normal.jpeg"/>
    <n v="1264"/>
    <n v="609"/>
    <n v="-18000"/>
    <s v="http://twitter.com/joeatmars/statuses/436149239438000128"/>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percentage"/>
    <e v="#VALUE!"/>
    <x v="151"/>
  </r>
  <r>
    <n v="327"/>
    <s v="436149116498747392"/>
    <s v="giannahelling"/>
    <x v="734"/>
    <s v="Wed Feb 19 14:43:47 +0000 2014"/>
    <d v="2014-02-19T14:43:47"/>
    <m/>
    <s v="en"/>
    <m/>
    <m/>
    <n v="466897873"/>
    <m/>
    <s v="&lt;a href=&quot;http://blackberry.com/twitter&quot; rel=&quot;nofollow&quot;&gt;Twitter for BlackBerry®&lt;/a&gt;"/>
    <s v="http://pbs.twimg.com/profile_images/378800000758246288/011cbb98d5f24fca0c24dd77cdf31fdd_normal.jpeg"/>
    <n v="59"/>
    <n v="127"/>
    <n v="-21600"/>
    <s v="http://twitter.com/giannahelling/statuses/43614911649874739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percentage"/>
    <e v="#VALUE!"/>
    <x v="151"/>
  </r>
  <r>
    <n v="873"/>
    <s v="436303087901220865"/>
    <s v="MrsGascho"/>
    <x v="735"/>
    <s v="Thu Feb 20 00:55:36 +0000 2014"/>
    <d v="2014-02-20T00:55:36"/>
    <m/>
    <s v="en"/>
    <m/>
    <m/>
    <n v="619519495"/>
    <m/>
    <s v="&lt;a href=&quot;http://twitter.com/download/iphone&quot; rel=&quot;nofollow&quot;&gt;Twitter for iPhone&lt;/a&gt;"/>
    <s v="http://pbs.twimg.com/profile_images/2965979464/33e62059c91ef89c355b8dd3242b3b4c_normal.jpeg"/>
    <n v="70"/>
    <n v="132"/>
    <n v="-14400"/>
    <s v="http://twitter.com/MrsGascho/statuses/436303087901220865"/>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751"/>
    <s v="436279864006819840"/>
    <s v="TruDavidJackson"/>
    <x v="735"/>
    <s v="Wed Feb 19 23:23:19 +0000 2014"/>
    <d v="2014-02-19T23:23:19"/>
    <m/>
    <s v="en"/>
    <m/>
    <m/>
    <n v="188847009"/>
    <m/>
    <s v="&lt;a href=&quot;http://twitter.com/#!/download/ipad&quot; rel=&quot;nofollow&quot;&gt;Twitter for iPad&lt;/a&gt;"/>
    <s v="http://pbs.twimg.com/profile_images/1157896957/9652c6c3-4a2e-4e52-855a-4f37cd57e9a0_normal.png"/>
    <n v="1022"/>
    <n v="1989"/>
    <n v="-18000"/>
    <s v="http://twitter.com/TruDavidJackson/statuses/43627986400681984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727"/>
    <s v="436259927208636416"/>
    <s v="LieselKnaack"/>
    <x v="735"/>
    <s v="Wed Feb 19 22:04:06 +0000 2014"/>
    <d v="2014-02-19T22:04:06"/>
    <m/>
    <s v="en-gb"/>
    <m/>
    <m/>
    <n v="1541499920"/>
    <m/>
    <s v="web"/>
    <s v="http://pbs.twimg.com/profile_images/378800000089050419/8cad602be1fcdc01f572daea551ba1c8_normal.jpeg"/>
    <n v="86"/>
    <n v="100"/>
    <n v="-28800"/>
    <s v="http://twitter.com/LieselKnaack/statuses/436259927208636416"/>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485"/>
    <s v="436173397928587265"/>
    <s v="lawvitorleaveit"/>
    <x v="735"/>
    <s v="Wed Feb 19 16:20:16 +0000 2014"/>
    <d v="2014-02-19T16:20:16"/>
    <m/>
    <s v="en"/>
    <m/>
    <m/>
    <n v="24183916"/>
    <m/>
    <s v="&lt;a href=&quot;http://www.twitter.com&quot; rel=&quot;nofollow&quot;&gt;Twitter for BlackBerry&lt;/a&gt;"/>
    <s v="http://pbs.twimg.com/profile_images/378800000040757815/e63c2d10f4545510116ddf108de0b0a2_normal.jpeg"/>
    <n v="434"/>
    <n v="334"/>
    <n v="-18000"/>
    <s v="http://twitter.com/lawvitorleaveit/statuses/436173397928587265"/>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369"/>
    <s v="436155205843841024"/>
    <s v="GerriGershon"/>
    <x v="735"/>
    <s v="Wed Feb 19 15:07:59 +0000 2014"/>
    <d v="2014-02-19T15:07:59"/>
    <m/>
    <s v="en"/>
    <m/>
    <m/>
    <n v="50501959"/>
    <m/>
    <s v="&lt;a href=&quot;http://twitter.com/#!/download/ipad&quot; rel=&quot;nofollow&quot;&gt;Twitter for iPad&lt;/a&gt;"/>
    <s v="http://pbs.twimg.com/profile_images/1131057578/GerriGershoncoloursmall_normal.jpg"/>
    <n v="553"/>
    <n v="261"/>
    <n v="-18000"/>
    <s v="http://twitter.com/GerriGershon/statuses/43615520584384102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351"/>
    <s v="436151295183826944"/>
    <s v="clivepacker"/>
    <x v="735"/>
    <s v="Wed Feb 19 14:52:26 +0000 2014"/>
    <d v="2014-02-19T14:52:26"/>
    <m/>
    <s v="en"/>
    <m/>
    <m/>
    <n v="390882529"/>
    <m/>
    <s v="web"/>
    <s v="http://pbs.twimg.com/profile_images/378800000298850776/e2daa689ffaa83750c66bd67d373d817_normal.jpeg"/>
    <n v="116"/>
    <n v="225"/>
    <n v="-18000"/>
    <s v="http://twitter.com/clivepacker/statuses/43615129518382694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339"/>
    <s v="436150124851781632"/>
    <s v="_DrDi"/>
    <x v="735"/>
    <s v="Wed Feb 19 14:47:47 +0000 2014"/>
    <d v="2014-02-19T14:47:47"/>
    <m/>
    <s v="en"/>
    <m/>
    <m/>
    <n v="298888460"/>
    <m/>
    <s v="&lt;a href=&quot;http://www.twitter.com&quot; rel=&quot;nofollow&quot;&gt;Twitter for BlackBerry&lt;/a&gt;"/>
    <s v="http://pbs.twimg.com/profile_images/3393181171/73f9dff5a8bd9b34ef0dc66f07b43da6_normal.jpeg"/>
    <n v="85"/>
    <n v="125"/>
    <n v="-18000"/>
    <s v="http://twitter.com/_DrDi/statuses/436150124851781632"/>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336"/>
    <s v="436149964314787840"/>
    <s v="O3atORION"/>
    <x v="735"/>
    <s v="Wed Feb 19 14:47:09 +0000 2014"/>
    <d v="2014-02-19T14:47:09"/>
    <m/>
    <s v="en"/>
    <m/>
    <m/>
    <n v="40576448"/>
    <m/>
    <s v="&lt;a href=&quot;https://about.twitter.com/products/tweetdeck&quot; rel=&quot;nofollow&quot;&gt;TweetDeck&lt;/a&gt;"/>
    <s v="http://pbs.twimg.com/profile_images/2631441533/dd0ebcbc33a90ccdddc419f43d06c8f4_normal.jpeg"/>
    <n v="806"/>
    <n v="1455"/>
    <n v="-18000"/>
    <s v="http://twitter.com/O3atORION/statuses/436149964314787840"/>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335"/>
    <s v="436149963840823296"/>
    <s v="abbaspeaks"/>
    <x v="735"/>
    <s v="Wed Feb 19 14:47:09 +0000 2014"/>
    <d v="2014-02-19T14:47:09"/>
    <m/>
    <s v="en"/>
    <m/>
    <m/>
    <n v="203543496"/>
    <m/>
    <s v="&lt;a href=&quot;https://about.twitter.com/products/tweetdeck&quot; rel=&quot;nofollow&quot;&gt;TweetDeck&lt;/a&gt;"/>
    <s v="http://pbs.twimg.com/profile_images/420650358310838272/SYeVCvzi_normal.jpeg"/>
    <n v="390"/>
    <n v="533"/>
    <n v="-28800"/>
    <s v="http://twitter.com/abbaspeaks/statuses/436149963840823296"/>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334"/>
    <s v="436149876917673984"/>
    <s v="candymcewan"/>
    <x v="735"/>
    <s v="Wed Feb 19 14:46:48 +0000 2014"/>
    <d v="2014-02-19T14:46:48"/>
    <m/>
    <s v="en"/>
    <m/>
    <m/>
    <n v="84337876"/>
    <m/>
    <s v="&lt;a href=&quot;http://twitter.com/#!/download/ipad&quot; rel=&quot;nofollow&quot;&gt;Twitter for iPad&lt;/a&gt;"/>
    <s v="http://pbs.twimg.com/profile_images/418561737411928064/bUejaXa5_normal.jpeg"/>
    <n v="182"/>
    <n v="329"/>
    <n v="-18000"/>
    <s v="http://twitter.com/candymcewan/statuses/436149876917673984"/>
    <s v="{&quot;symbols&quot;:[],&quot;urls&quot;:[],&quot;hashtags&quot;:[{&quot;text&quot;:&quot;oers14&quot;,&quot;indices&quot;:[17,24]}],&quot;user_mentions&quot;:[{&quot;id&quot;:106539218,&quot;name&quot;:&quot;Annie Kidder&quot;,&quot;indices&quot;:[3,15],&quot;screen_name&quot;:&quot;Anniekidder&quot;,&quot;id_str&quot;:&quot;106539218&quot;}]}"/>
    <s v="RT "/>
    <n v="1"/>
    <s v="RT @Anniekidder: #oers14 Students o"/>
    <e v="#VALUE!"/>
    <x v="151"/>
  </r>
  <r>
    <n v="1020"/>
    <s v="436507070968262656"/>
    <s v="O3atORION"/>
    <x v="736"/>
    <s v="Thu Feb 20 14:26:10 +0000 2014"/>
    <d v="2014-02-20T14:26:10"/>
    <m/>
    <s v="en"/>
    <m/>
    <m/>
    <n v="40576448"/>
    <m/>
    <s v="&lt;a href=&quot;https://about.twitter.com/products/tweetdeck&quot; rel=&quot;nofollow&quot;&gt;TweetDeck&lt;/a&gt;"/>
    <s v="http://pbs.twimg.com/profile_images/2631441533/dd0ebcbc33a90ccdddc419f43d06c8f4_normal.jpeg"/>
    <n v="815"/>
    <n v="1468"/>
    <n v="-18000"/>
    <s v="http://twitter.com/O3atORION/statuses/436507070968262656"/>
    <s v="{&quot;symbols&quot;:[],&quot;urls&quot;:[],&quot;hashtags&quot;:[{&quot;text&quot;:&quot;oers14&quot;,&quot;indices&quot;:[94,101]}],&quot;user_mentions&quot;:[{&quot;id&quot;:14996156,&quot;name&quot;:&quot;Brenda Courey&quot;,&quot;indices&quot;:[3,16],&quot;screen_name&quot;:&quot;BrendaCourey&quot;,&quot;id_str&quot;:&quot;14996156&quot;}]}"/>
    <s v="RT "/>
    <n v="1"/>
    <s v="RT @BrendaCourey: Allen Luke &amp;amp; "/>
    <e v="#VALUE!"/>
    <x v="151"/>
  </r>
  <r>
    <n v="1019"/>
    <s v="436507070091632641"/>
    <s v="abbaspeaks"/>
    <x v="736"/>
    <s v="Thu Feb 20 14:26:10 +0000 2014"/>
    <d v="2014-02-20T14:26:10"/>
    <m/>
    <s v="en"/>
    <m/>
    <m/>
    <n v="203543496"/>
    <m/>
    <s v="&lt;a href=&quot;https://about.twitter.com/products/tweetdeck&quot; rel=&quot;nofollow&quot;&gt;TweetDeck&lt;/a&gt;"/>
    <s v="http://pbs.twimg.com/profile_images/420650358310838272/SYeVCvzi_normal.jpeg"/>
    <n v="396"/>
    <n v="539"/>
    <n v="-28800"/>
    <s v="http://twitter.com/abbaspeaks/statuses/436507070091632641"/>
    <s v="{&quot;symbols&quot;:[],&quot;urls&quot;:[],&quot;hashtags&quot;:[{&quot;text&quot;:&quot;oers14&quot;,&quot;indices&quot;:[94,101]}],&quot;user_mentions&quot;:[{&quot;id&quot;:14996156,&quot;name&quot;:&quot;Brenda Courey&quot;,&quot;indices&quot;:[3,16],&quot;screen_name&quot;:&quot;BrendaCourey&quot;,&quot;id_str&quot;:&quot;14996156&quot;}]}"/>
    <s v="RT "/>
    <n v="1"/>
    <s v="RT @BrendaCourey: Allen Luke &amp;amp; "/>
    <e v="#VALUE!"/>
    <x v="151"/>
  </r>
  <r>
    <n v="1122"/>
    <s v="436520220186791936"/>
    <s v="abbaspeaks"/>
    <x v="737"/>
    <s v="Thu Feb 20 15:18:25 +0000 2014"/>
    <d v="2014-02-20T15:18:25"/>
    <m/>
    <s v="en"/>
    <m/>
    <m/>
    <n v="203543496"/>
    <m/>
    <s v="&lt;a href=&quot;https://about.twitter.com/products/tweetdeck&quot; rel=&quot;nofollow&quot;&gt;TweetDeck&lt;/a&gt;"/>
    <s v="http://pbs.twimg.com/profile_images/420650358310838272/SYeVCvzi_normal.jpeg"/>
    <n v="397"/>
    <n v="539"/>
    <n v="-28800"/>
    <s v="http://twitter.com/abbaspeaks/statuses/436520220186791936"/>
    <s v="{&quot;symbols&quot;:[],&quot;urls&quot;:[],&quot;hashtags&quot;:[{&quot;text&quot;:&quot;oers14&quot;,&quot;indices&quot;:[100,107]}],&quot;user_mentions&quot;:[{&quot;id&quot;:14996156,&quot;name&quot;:&quot;Brenda Courey&quot;,&quot;indices&quot;:[3,16],&quot;screen_name&quot;:&quot;BrendaCourey&quot;,&quot;id_str&quot;:&quot;14996156&quot;}]}"/>
    <s v="RT "/>
    <n v="1"/>
    <s v="RT @BrendaCourey: Can our teachers "/>
    <e v="#VALUE!"/>
    <x v="151"/>
  </r>
  <r>
    <n v="1196"/>
    <s v="436545410446815232"/>
    <s v="fryed"/>
    <x v="738"/>
    <s v="Thu Feb 20 16:58:31 +0000 2014"/>
    <d v="2014-02-20T16:58:31"/>
    <m/>
    <s v="en-gb"/>
    <m/>
    <m/>
    <n v="13210942"/>
    <m/>
    <s v="&lt;a href=&quot;https://about.twitter.com/products/tweetdeck&quot; rel=&quot;nofollow&quot;&gt;TweetDeck&lt;/a&gt;"/>
    <s v="http://pbs.twimg.com/profile_images/2806567221/6e05b20b1bad900ecf26ad8b9f8f8307_normal.jpeg"/>
    <n v="2792"/>
    <n v="3059"/>
    <n v="-18000"/>
    <s v="http://twitter.com/fryed/statuses/436545410446815232"/>
    <s v="{&quot;symbols&quot;:[],&quot;urls&quot;:[],&quot;hashtags&quot;:[{&quot;text&quot;:&quot;oers14&quot;,&quot;indices&quot;:[93,100]}],&quot;user_mentions&quot;:[{&quot;id&quot;:14996156,&quot;name&quot;:&quot;Brenda Courey&quot;,&quot;indices&quot;:[3,16],&quot;screen_name&quot;:&quot;BrendaCourey&quot;,&quot;id_str&quot;:&quot;14996156&quot;}]}"/>
    <s v="RT "/>
    <n v="1"/>
    <s v="RT @BrendaCourey: How do we give st"/>
    <e v="#VALUE!"/>
    <x v="151"/>
  </r>
  <r>
    <n v="1096"/>
    <s v="436516653690793985"/>
    <s v="abbaspeaks"/>
    <x v="739"/>
    <s v="Thu Feb 20 15:04:14 +0000 2014"/>
    <d v="2014-02-20T15:04:14"/>
    <m/>
    <s v="en"/>
    <m/>
    <m/>
    <n v="203543496"/>
    <m/>
    <s v="&lt;a href=&quot;https://about.twitter.com/products/tweetdeck&quot; rel=&quot;nofollow&quot;&gt;TweetDeck&lt;/a&gt;"/>
    <s v="http://pbs.twimg.com/profile_images/420650358310838272/SYeVCvzi_normal.jpeg"/>
    <n v="397"/>
    <n v="539"/>
    <n v="-28800"/>
    <s v="http://twitter.com/abbaspeaks/statuses/436516653690793985"/>
    <s v="{&quot;symbols&quot;:[],&quot;urls&quot;:[],&quot;hashtags&quot;:[{&quot;text&quot;:&quot;oers14&quot;,&quot;indices&quot;:[79,86]}],&quot;user_mentions&quot;:[{&quot;id&quot;:14996156,&quot;name&quot;:&quot;Brenda Courey&quot;,&quot;indices&quot;:[3,16],&quot;screen_name&quot;:&quot;BrendaCourey&quot;,&quot;id_str&quot;:&quot;14996156&quot;}]}"/>
    <s v="RT "/>
    <n v="1"/>
    <s v="RT @BrendaCourey: knowledge is a gi"/>
    <e v="#VALUE!"/>
    <x v="151"/>
  </r>
  <r>
    <n v="1055"/>
    <s v="436512004304416769"/>
    <s v="ShastaCH"/>
    <x v="740"/>
    <s v="Thu Feb 20 14:45:46 +0000 2014"/>
    <d v="2014-02-20T14:45:46"/>
    <m/>
    <s v="en"/>
    <m/>
    <m/>
    <n v="129585627"/>
    <m/>
    <s v="&lt;a href=&quot;http://twitter.com/download/iphone&quot; rel=&quot;nofollow&quot;&gt;Twitter for iPhone&lt;/a&gt;"/>
    <s v="http://pbs.twimg.com/profile_images/2272274611/5wd7gucvwq2weh35c02q_normal.jpeg"/>
    <n v="160"/>
    <n v="94"/>
    <n v="-21600"/>
    <s v="http://twitter.com/ShastaCH/statuses/436512004304416769"/>
    <s v="{&quot;symbols&quot;:[],&quot;urls&quot;:[],&quot;hashtags&quot;:[{&quot;text&quot;:&quot;oers14&quot;,&quot;indices&quot;:[105,112]}],&quot;user_mentions&quot;:[{&quot;id&quot;:14996156,&quot;name&quot;:&quot;Brenda Courey&quot;,&quot;indices&quot;:[3,16],&quot;screen_name&quot;:&quot;BrendaCourey&quot;,&quot;id_str&quot;:&quot;14996156&quot;}]}"/>
    <s v="RT "/>
    <n v="1"/>
    <s v="RT @BrendaCourey: Love how Luke &amp;am"/>
    <e v="#VALUE!"/>
    <x v="151"/>
  </r>
  <r>
    <n v="1146"/>
    <s v="436525238650937344"/>
    <s v="adrossis"/>
    <x v="741"/>
    <s v="Thu Feb 20 15:38:21 +0000 2014"/>
    <d v="2014-02-20T15:38:21"/>
    <m/>
    <s v="en"/>
    <m/>
    <m/>
    <n v="17095178"/>
    <m/>
    <s v="&lt;a href=&quot;https://about.twitter.com/products/tweetdeck&quot; rel=&quot;nofollow&quot;&gt;TweetDeck&lt;/a&gt;"/>
    <s v="http://pbs.twimg.com/profile_images/378800000573670417/df2d17a095315a2723a8c440dc790591_normal.jpeg"/>
    <n v="303"/>
    <n v="413"/>
    <n v="-18000"/>
    <s v="http://twitter.com/adrossis/statuses/436525238650937344"/>
    <s v="{&quot;symbols&quot;:[],&quot;urls&quot;:[],&quot;hashtags&quot;:[{&quot;text&quot;:&quot;oers14&quot;,&quot;indices&quot;:[93,100]}],&quot;user_mentions&quot;:[{&quot;id&quot;:14996156,&quot;name&quot;:&quot;Brenda Courey&quot;,&quot;indices&quot;:[3,16],&quot;screen_name&quot;:&quot;BrendaCourey&quot;,&quot;id_str&quot;:&quot;14996156&quot;}]}"/>
    <s v="RT "/>
    <n v="1"/>
    <s v="RT @BrendaCourey: Ready to hear abo"/>
    <e v="#VALUE!"/>
    <x v="151"/>
  </r>
  <r>
    <n v="1029"/>
    <s v="436508970719916032"/>
    <s v="nadia_toronto"/>
    <x v="742"/>
    <s v="Thu Feb 20 14:33:43 +0000 2014"/>
    <d v="2014-02-20T14:33:43"/>
    <m/>
    <s v="en"/>
    <m/>
    <m/>
    <n v="459792108"/>
    <m/>
    <s v="&lt;a href=&quot;http://twitter.com/download/android&quot; rel=&quot;nofollow&quot;&gt;Twitter for Android&lt;/a&gt;"/>
    <s v="http://pbs.twimg.com/profile_images/424993491328839680/rHZN0pLX_normal.jpeg"/>
    <n v="187"/>
    <n v="616"/>
    <n v="-21600"/>
    <s v="http://twitter.com/nadia_toronto/statuses/436508970719916032"/>
    <s v="{&quot;symbols&quot;:[],&quot;urls&quot;:[],&quot;hashtags&quot;:[{&quot;text&quot;:&quot;oers14&quot;,&quot;indices&quot;:[16,23]}],&quot;user_mentions&quot;:[{&quot;id&quot;:160170230,&quot;name&quot;:&quot;Cailey Crawford&quot;,&quot;indices&quot;:[3,14],&quot;screen_name&quot;:&quot;caileycraw&quot;,&quot;id_str&quot;:&quot;160170230&quot;}]}"/>
    <s v="RT "/>
    <n v="1"/>
    <s v="RT @caileycraw: #oers14 &quot;Educationa"/>
    <e v="#VALUE!"/>
    <x v="151"/>
  </r>
  <r>
    <n v="1012"/>
    <s v="436505416881963008"/>
    <s v="KNAER_RECRAE"/>
    <x v="742"/>
    <s v="Thu Feb 20 14:19:35 +0000 2014"/>
    <d v="2014-02-20T14:19:35"/>
    <m/>
    <s v="en"/>
    <m/>
    <m/>
    <n v="1020257364"/>
    <m/>
    <s v="web"/>
    <s v="http://pbs.twimg.com/profile_images/2991816416/bfc82e11ecb1ae7933cf18dab2e03eb9_normal.png"/>
    <n v="219"/>
    <n v="288"/>
    <n v="-18000"/>
    <s v="http://twitter.com/KNAER_RECRAE/statuses/436505416881963008"/>
    <s v="{&quot;symbols&quot;:[],&quot;urls&quot;:[],&quot;hashtags&quot;:[{&quot;text&quot;:&quot;oers14&quot;,&quot;indices&quot;:[16,23]}],&quot;user_mentions&quot;:[{&quot;id&quot;:160170230,&quot;name&quot;:&quot;Cailey Crawford&quot;,&quot;indices&quot;:[3,14],&quot;screen_name&quot;:&quot;caileycraw&quot;,&quot;id_str&quot;:&quot;160170230&quot;}]}"/>
    <s v="RT "/>
    <n v="1"/>
    <s v="RT @caileycraw: #oers14 &quot;Educationa"/>
    <e v="#VALUE!"/>
    <x v="151"/>
  </r>
  <r>
    <n v="927"/>
    <s v="436340382247301120"/>
    <s v="ShastaCH"/>
    <x v="743"/>
    <s v="Thu Feb 20 03:23:48 +0000 2014"/>
    <d v="2014-02-20T03:23:48"/>
    <m/>
    <s v="en"/>
    <m/>
    <m/>
    <n v="129585627"/>
    <m/>
    <s v="&lt;a href=&quot;http://twitter.com/download/iphone&quot; rel=&quot;nofollow&quot;&gt;Twitter for iPhone&lt;/a&gt;"/>
    <s v="http://pbs.twimg.com/profile_images/2272274611/5wd7gucvwq2weh35c02q_normal.jpeg"/>
    <n v="158"/>
    <n v="94"/>
    <n v="-21600"/>
    <s v="http://twitter.com/ShastaCH/statuses/436340382247301120"/>
    <s v="{&quot;symbols&quot;:[],&quot;urls&quot;:[],&quot;hashtags&quot;:[{&quot;text&quot;:&quot;OERS14&quot;,&quot;indices&quot;:[139,140]}],&quot;user_mentions&quot;:[{&quot;id&quot;:84337876,&quot;name&quot;:&quot;Candy McEwan&quot;,&quot;indices&quot;:[3,15],&quot;screen_name&quot;:&quot;candymcewan&quot;,&quot;id_str&quot;:&quot;84337876&quot;},{&quot;id&quot;:1020257364,&quot;name&quot;:&quot;KNAER-RECRAE&quot;,&quot;indices&quot;:[17,30],&quot;screen_name&quot;:&quot;KNAER_RECRAE&quot;,&quot;id_str&quot;:&quot;1020257364&quot;}]}"/>
    <s v="RT "/>
    <n v="1"/>
    <s v="RT @candymcewan: @KNAER_RECRAE Than"/>
    <e v="#VALUE!"/>
    <x v="151"/>
  </r>
  <r>
    <n v="477"/>
    <s v="436172858449215488"/>
    <s v="westernulibsEDU"/>
    <x v="743"/>
    <s v="Wed Feb 19 16:18:07 +0000 2014"/>
    <d v="2014-02-19T16:18:07"/>
    <m/>
    <s v="en"/>
    <m/>
    <m/>
    <n v="154564397"/>
    <m/>
    <s v="web"/>
    <s v="http://pbs.twimg.com/profile_images/2199429935/7081182551_b2863e1cca_m_normal.jpg"/>
    <n v="1213"/>
    <n v="2001"/>
    <n v="-18000"/>
    <s v="http://twitter.com/westernulibsEDU/statuses/436172858449215488"/>
    <s v="{&quot;symbols&quot;:[],&quot;urls&quot;:[],&quot;hashtags&quot;:[{&quot;text&quot;:&quot;OERS14&quot;,&quot;indices&quot;:[139,140]}],&quot;user_mentions&quot;:[{&quot;id&quot;:84337876,&quot;name&quot;:&quot;Candy McEwan&quot;,&quot;indices&quot;:[3,15],&quot;screen_name&quot;:&quot;candymcewan&quot;,&quot;id_str&quot;:&quot;84337876&quot;},{&quot;id&quot;:1020257364,&quot;name&quot;:&quot;KNAER-RECRAE&quot;,&quot;indices&quot;:[17,30],&quot;screen_name&quot;:&quot;KNAER_RECRAE&quot;,&quot;id_str&quot;:&quot;1020257364&quot;}]}"/>
    <s v="RT "/>
    <n v="1"/>
    <s v="RT @candymcewan: @KNAER_RECRAE Than"/>
    <e v="#VALUE!"/>
    <x v="151"/>
  </r>
  <r>
    <n v="469"/>
    <s v="436172450401763328"/>
    <s v="KNAER_RECRAE"/>
    <x v="743"/>
    <s v="Wed Feb 19 16:16:30 +0000 2014"/>
    <d v="2014-02-19T16:16:30"/>
    <m/>
    <s v="en"/>
    <m/>
    <m/>
    <n v="1020257364"/>
    <m/>
    <s v="&lt;a href=&quot;http://twitter.com/download/android&quot; rel=&quot;nofollow&quot;&gt;Twitter for Android&lt;/a&gt;"/>
    <s v="http://pbs.twimg.com/profile_images/2991816416/bfc82e11ecb1ae7933cf18dab2e03eb9_normal.png"/>
    <n v="204"/>
    <n v="266"/>
    <n v="-18000"/>
    <s v="http://twitter.com/KNAER_RECRAE/statuses/436172450401763328"/>
    <s v="{&quot;symbols&quot;:[],&quot;urls&quot;:[],&quot;hashtags&quot;:[{&quot;text&quot;:&quot;OERS14&quot;,&quot;indices&quot;:[139,140]}],&quot;user_mentions&quot;:[{&quot;id&quot;:84337876,&quot;name&quot;:&quot;Candy McEwan&quot;,&quot;indices&quot;:[3,15],&quot;screen_name&quot;:&quot;candymcewan&quot;,&quot;id_str&quot;:&quot;84337876&quot;},{&quot;id&quot;:1020257364,&quot;name&quot;:&quot;KNAER-RECRAE&quot;,&quot;indices&quot;:[17,30],&quot;screen_name&quot;:&quot;KNAER_RECRAE&quot;,&quot;id_str&quot;:&quot;1020257364&quot;}]}"/>
    <s v="RT "/>
    <n v="1"/>
    <s v="RT @candymcewan: @KNAER_RECRAE Than"/>
    <e v="#VALUE!"/>
    <x v="151"/>
  </r>
  <r>
    <n v="423"/>
    <s v="436168540518117376"/>
    <s v="krushowy"/>
    <x v="744"/>
    <s v="Wed Feb 19 16:00:58 +0000 2014"/>
    <d v="2014-02-19T16:00:58"/>
    <m/>
    <s v="en"/>
    <m/>
    <m/>
    <n v="37935496"/>
    <m/>
    <s v="&lt;a href=&quot;https://about.twitter.com/products/tweetdeck&quot; rel=&quot;nofollow&quot;&gt;TweetDeck&lt;/a&gt;"/>
    <s v="http://pbs.twimg.com/profile_images/1753004594/kris.work_normal.jpg"/>
    <n v="3601"/>
    <n v="2333"/>
    <n v="-18000"/>
    <s v="http://twitter.com/krushowy/statuses/436168540518117376"/>
    <s v="{&quot;symbols&quot;:[],&quot;urls&quot;:[],&quot;hashtags&quot;:[{&quot;text&quot;:&quot;OERS14&quot;,&quot;indices&quot;:[123,130]},{&quot;text&quot;:&quot;studentwellbeing&quot;,&quot;indices&quot;:[131,140]}],&quot;user_mentions&quot;:[{&quot;id&quot;:84337876,&quot;name&quot;:&quot;Candy McEwan&quot;,&quot;indices&quot;:[3,15],&quot;screen_name&quot;:&quot;candymcewan&quot;,&quot;id_str&quot;:&quot;84337876&quot;}]}"/>
    <s v="RT "/>
    <n v="1"/>
    <s v="RT @candymcewan: Bruce Ferguson, Si"/>
    <e v="#VALUE!"/>
    <x v="151"/>
  </r>
  <r>
    <n v="1078"/>
    <s v="436514664202371072"/>
    <s v="brandy_doan"/>
    <x v="745"/>
    <s v="Thu Feb 20 14:56:20 +0000 2014"/>
    <d v="2014-02-20T14:56:20"/>
    <m/>
    <s v="en"/>
    <m/>
    <m/>
    <n v="2180447343"/>
    <m/>
    <s v="web"/>
    <s v="http://pbs.twimg.com/profile_images/378800000738874344/b3997fc9d21243d2987d25ddc75fe680_normal.png"/>
    <n v="226"/>
    <n v="392"/>
    <n v="-18000"/>
    <s v="http://twitter.com/brandy_doan/statuses/436514664202371072"/>
    <s v="{&quot;symbols&quot;:[],&quot;urls&quot;:[],&quot;hashtags&quot;:[{&quot;text&quot;:&quot;OERS14&quot;,&quot;indices&quot;:[137,140]}],&quot;user_mentions&quot;:[{&quot;id&quot;:84337876,&quot;name&quot;:&quot;Candy McEwan&quot;,&quot;indices&quot;:[3,15],&quot;screen_name&quot;:&quot;candymcewan&quot;,&quot;id_str&quot;:&quot;84337876&quot;}]}"/>
    <s v="RT "/>
    <n v="1"/>
    <s v="RT @candymcewan: Hearing from Allan"/>
    <e v="#VALUE!"/>
    <x v="151"/>
  </r>
  <r>
    <n v="1077"/>
    <s v="436514627590316033"/>
    <s v="KNAER_RECRAE"/>
    <x v="745"/>
    <s v="Thu Feb 20 14:56:11 +0000 2014"/>
    <d v="2014-02-20T14:56:11"/>
    <m/>
    <s v="en"/>
    <m/>
    <m/>
    <n v="1020257364"/>
    <m/>
    <s v="web"/>
    <s v="http://pbs.twimg.com/profile_images/2991816416/bfc82e11ecb1ae7933cf18dab2e03eb9_normal.png"/>
    <n v="221"/>
    <n v="288"/>
    <n v="-18000"/>
    <s v="http://twitter.com/KNAER_RECRAE/statuses/436514627590316033"/>
    <s v="{&quot;symbols&quot;:[],&quot;urls&quot;:[],&quot;hashtags&quot;:[{&quot;text&quot;:&quot;OERS14&quot;,&quot;indices&quot;:[137,140]}],&quot;user_mentions&quot;:[{&quot;id&quot;:84337876,&quot;name&quot;:&quot;Candy McEwan&quot;,&quot;indices&quot;:[3,15],&quot;screen_name&quot;:&quot;candymcewan&quot;,&quot;id_str&quot;:&quot;84337876&quot;}]}"/>
    <s v="RT "/>
    <n v="1"/>
    <s v="RT @candymcewan: Hearing from Allan"/>
    <e v="#VALUE!"/>
    <x v="151"/>
  </r>
  <r>
    <n v="37"/>
    <s v="435892635341844480"/>
    <s v="PamelaOsmond"/>
    <x v="746"/>
    <s v="Tue Feb 18 21:44:37 +0000 2014"/>
    <d v="2014-02-18T21:44:37"/>
    <m/>
    <s v="en"/>
    <m/>
    <m/>
    <n v="2292838064"/>
    <m/>
    <s v="web"/>
    <s v="http://pbs.twimg.com/profile_images/423476679353196544/9JYfmEBv_normal.jpeg"/>
    <n v="20"/>
    <n v="82"/>
    <m/>
    <s v="http://twitter.com/PamelaOsmond/statuses/435892635341844480"/>
    <s v="{&quot;symbols&quot;:[],&quot;urls&quot;:[],&quot;hashtags&quot;:[{&quot;text&quot;:&quot;OERS14&quot;,&quot;indices&quot;:[30,37]},{&quot;text&quot;:&quot;KMb&quot;,&quot;indices&quot;:[117,121]}],&quot;user_mentions&quot;:[{&quot;id&quot;:300645437,&quot;name&quot;:&quot;Carol Campbell&quot;,&quot;indices&quot;:[3,18],&quot;screen_name&quot;:&quot;CarolCampbell4&quot;,&quot;id_str&quot;:&quot;300645437&quot;},{&quot;id&quot;:1020257364,&quot;name&quot;:&quot;KNAER-RECRAE&quot;,&quot;indices&quot;:[53,66],&quot;screen_name&quot;:&quot;KNAER_RECRAE&quot;,&quot;id_str&quot;:&quot;1020257364&quot;},{&quot;id&quot;:636460073,&quot;name&quot;:&quot;Katina Pollock&quot;,&quot;indices&quot;:[143,144],&quot;screen_name&quot;:&quot;DrKatinaPollock&quot;,&quot;id_str&quot;:&quot;636460073&quot;},{&quot;id&quot;:129585627,&quot;name&quot;:&quot;Shasta Carr-Harris&quot;,&quot;indices&quot;:[143,144],&quot;screen_name&quot;:&quot;ShastaCH&quot;,&quot;id_str&quot;:&quot;129585627&quot;},{&quot;id&quot;:120129298,&quot;name&quot;:&quot;OISE News&quot;,&quot;indices&quot;:[143,144],&quot;screen_name&quot;:&quot;OISENews&quot;,&quot;id_str&quot;:&quot;120129298&quot;}]}"/>
    <s v="RT "/>
    <n v="1"/>
    <s v="RT @CarolCampbell4: Attending #OERS"/>
    <e v="#VALUE!"/>
    <x v="151"/>
  </r>
  <r>
    <n v="1134"/>
    <s v="436521604647256064"/>
    <s v="SkLitNet"/>
    <x v="747"/>
    <s v="Thu Feb 20 15:23:55 +0000 2014"/>
    <d v="2014-02-20T15:23:55"/>
    <m/>
    <s v="en"/>
    <m/>
    <m/>
    <n v="300432927"/>
    <m/>
    <s v="&lt;a href=&quot;http://www.hootsuite.com&quot; rel=&quot;nofollow&quot;&gt;HootSuite&lt;/a&gt;"/>
    <s v="http://pbs.twimg.com/profile_images/1533117994/SLN_Logo_FINAL_Aug2011_normal.png"/>
    <n v="1926"/>
    <n v="1991"/>
    <n v="-21600"/>
    <s v="http://twitter.com/SkLitNet/statuses/436521604647256064"/>
    <s v="{&quot;symbols&quot;:[],&quot;urls&quot;:[],&quot;hashtags&quot;:[{&quot;text&quot;:&quot;OERS14&quot;,&quot;indices&quot;:[99,106]},{&quot;text&quot;:&quot;KMb&quot;,&quot;indices&quot;:[121,125]}],&quot;user_mentions&quot;:[{&quot;id&quot;:300645437,&quot;name&quot;:&quot;Carol Campbell&quot;,&quot;indices&quot;:[3,18],&quot;screen_name&quot;:&quot;CarolCampbell4&quot;,&quot;id_str&quot;:&quot;300645437&quot;},{&quot;id&quot;:229533294,&quot;name&quot;:&quot;Susan Drake&quot;,&quot;indices&quot;:[42,54],&quot;screen_name&quot;:&quot;susanmdrake&quot;,&quot;id_str&quot;:&quot;229533294&quot;},{&quot;id&quot;:1020257364,&quot;name&quot;:&quot;KNAER-RECRAE&quot;,&quot;indices&quot;:[107,120],&quot;screen_name&quot;:&quot;KNAER_RECRAE&quot;,&quot;id_str&quot;:&quot;1020257364&quot;}]}"/>
    <s v="RT "/>
    <n v="1"/>
    <s v="RT @CarolCampbell4: Completely agre"/>
    <e v="#VALUE!"/>
    <x v="151"/>
  </r>
  <r>
    <n v="1133"/>
    <s v="436521604647256064"/>
    <s v="SkLitNet"/>
    <x v="747"/>
    <s v="Thu Feb 20 15:23:55 +0000 2014"/>
    <d v="2014-02-20T15:23:55"/>
    <m/>
    <s v="en"/>
    <m/>
    <m/>
    <n v="300432927"/>
    <m/>
    <s v="&lt;a href=&quot;http://www.hootsuite.com&quot; rel=&quot;nofollow&quot;&gt;HootSuite&lt;/a&gt;"/>
    <s v="http://pbs.twimg.com/profile_images/1533117994/SLN_Logo_FINAL_Aug2011_normal.png"/>
    <n v="1926"/>
    <n v="1991"/>
    <n v="-21600"/>
    <s v="http://twitter.com/SkLitNet/statuses/436521604647256064"/>
    <s v="{&quot;symbols&quot;:[],&quot;urls&quot;:[],&quot;hashtags&quot;:[{&quot;text&quot;:&quot;OERS14&quot;,&quot;indices&quot;:[99,106]},{&quot;text&quot;:&quot;KMb&quot;,&quot;indices&quot;:[121,125]}],&quot;user_mentions&quot;:[{&quot;id&quot;:300645437,&quot;name&quot;:&quot;Carol Campbell&quot;,&quot;indices&quot;:[3,18],&quot;screen_name&quot;:&quot;CarolCampbell4&quot;,&quot;id_str&quot;:&quot;300645437&quot;},{&quot;id&quot;:229533294,&quot;name&quot;:&quot;Susan Drake&quot;,&quot;indices&quot;:[42,54],&quot;screen_name&quot;:&quot;susanmdrake&quot;,&quot;id_str&quot;:&quot;229533294&quot;},{&quot;id&quot;:1020257364,&quot;name&quot;:&quot;KNAER-RECRAE&quot;,&quot;indices&quot;:[107,120],&quot;screen_name&quot;:&quot;KNAER_RECRAE&quot;,&quot;id_str&quot;:&quot;1020257364&quot;}]}"/>
    <s v="RT "/>
    <n v="1"/>
    <s v="RT @CarolCampbell4: Completely agre"/>
    <e v="#VALUE!"/>
    <x v="151"/>
  </r>
  <r>
    <n v="991"/>
    <s v="436499388756545538"/>
    <s v="westernulibsEDU"/>
    <x v="747"/>
    <s v="Thu Feb 20 13:55:38 +0000 2014"/>
    <d v="2014-02-20T13:55:38"/>
    <m/>
    <s v="en"/>
    <m/>
    <m/>
    <n v="154564397"/>
    <m/>
    <s v="web"/>
    <s v="http://pbs.twimg.com/profile_images/2199429935/7081182551_b2863e1cca_m_normal.jpg"/>
    <n v="1216"/>
    <n v="2001"/>
    <n v="-18000"/>
    <s v="http://twitter.com/westernulibsEDU/statuses/436499388756545538"/>
    <s v="{&quot;symbols&quot;:[],&quot;urls&quot;:[],&quot;hashtags&quot;:[{&quot;text&quot;:&quot;OERS14&quot;,&quot;indices&quot;:[99,106]},{&quot;text&quot;:&quot;KMb&quot;,&quot;indices&quot;:[121,125]}],&quot;user_mentions&quot;:[{&quot;id&quot;:300645437,&quot;name&quot;:&quot;Carol Campbell&quot;,&quot;indices&quot;:[3,18],&quot;screen_name&quot;:&quot;CarolCampbell4&quot;,&quot;id_str&quot;:&quot;300645437&quot;},{&quot;id&quot;:229533294,&quot;name&quot;:&quot;Susan Drake&quot;,&quot;indices&quot;:[42,54],&quot;screen_name&quot;:&quot;susanmdrake&quot;,&quot;id_str&quot;:&quot;229533294&quot;},{&quot;id&quot;:1020257364,&quot;name&quot;:&quot;KNAER-RECRAE&quot;,&quot;indices&quot;:[107,120],&quot;screen_name&quot;:&quot;KNAER_RECRAE&quot;,&quot;id_str&quot;:&quot;1020257364&quot;}]}"/>
    <s v="RT "/>
    <n v="1"/>
    <s v="RT @CarolCampbell4: Completely agre"/>
    <e v="#VALUE!"/>
    <x v="151"/>
  </r>
  <r>
    <n v="863"/>
    <s v="436300157831741441"/>
    <s v="DrKatinaPollock"/>
    <x v="747"/>
    <s v="Thu Feb 20 00:43:58 +0000 2014"/>
    <d v="2014-02-20T00:43:58"/>
    <m/>
    <s v="en"/>
    <m/>
    <m/>
    <n v="636460073"/>
    <m/>
    <s v="&lt;a href=&quot;http://twitter.com/download/iphone&quot; rel=&quot;nofollow&quot;&gt;Twitter for iPhone&lt;/a&gt;"/>
    <s v="http://pbs.twimg.com/profile_images/378800000769246947/3a548e76741de390217e1421e5ba48af_normal.jpeg"/>
    <n v="152"/>
    <n v="299"/>
    <n v="-18000"/>
    <s v="http://twitter.com/DrKatinaPollock/statuses/436300157831741441"/>
    <s v="{&quot;symbols&quot;:[],&quot;urls&quot;:[],&quot;hashtags&quot;:[{&quot;text&quot;:&quot;OERS14&quot;,&quot;indices&quot;:[99,106]},{&quot;text&quot;:&quot;KMb&quot;,&quot;indices&quot;:[121,125]}],&quot;user_mentions&quot;:[{&quot;id&quot;:300645437,&quot;name&quot;:&quot;Carol Campbell&quot;,&quot;indices&quot;:[3,18],&quot;screen_name&quot;:&quot;CarolCampbell4&quot;,&quot;id_str&quot;:&quot;300645437&quot;},{&quot;id&quot;:229533294,&quot;name&quot;:&quot;Susan Drake&quot;,&quot;indices&quot;:[42,54],&quot;screen_name&quot;:&quot;susanmdrake&quot;,&quot;id_str&quot;:&quot;229533294&quot;},{&quot;id&quot;:1020257364,&quot;name&quot;:&quot;KNAER-RECRAE&quot;,&quot;indices&quot;:[107,120],&quot;screen_name&quot;:&quot;KNAER_RECRAE&quot;,&quot;id_str&quot;:&quot;1020257364&quot;}]}"/>
    <s v="RT "/>
    <n v="1"/>
    <s v="RT @CarolCampbell4: Completely agre"/>
    <e v="#VALUE!"/>
    <x v="151"/>
  </r>
  <r>
    <n v="573"/>
    <s v="436191355711148033"/>
    <s v="O3atORION"/>
    <x v="747"/>
    <s v="Wed Feb 19 17:31:37 +0000 2014"/>
    <d v="2014-02-19T17:31:37"/>
    <m/>
    <s v="en"/>
    <m/>
    <m/>
    <n v="40576448"/>
    <m/>
    <s v="&lt;a href=&quot;https://about.twitter.com/products/tweetdeck&quot; rel=&quot;nofollow&quot;&gt;TweetDeck&lt;/a&gt;"/>
    <s v="http://pbs.twimg.com/profile_images/2631441533/dd0ebcbc33a90ccdddc419f43d06c8f4_normal.jpeg"/>
    <n v="808"/>
    <n v="1457"/>
    <n v="-18000"/>
    <s v="http://twitter.com/O3atORION/statuses/436191355711148033"/>
    <s v="{&quot;symbols&quot;:[],&quot;urls&quot;:[],&quot;hashtags&quot;:[{&quot;text&quot;:&quot;OERS14&quot;,&quot;indices&quot;:[99,106]},{&quot;text&quot;:&quot;KMb&quot;,&quot;indices&quot;:[121,125]}],&quot;user_mentions&quot;:[{&quot;id&quot;:300645437,&quot;name&quot;:&quot;Carol Campbell&quot;,&quot;indices&quot;:[3,18],&quot;screen_name&quot;:&quot;CarolCampbell4&quot;,&quot;id_str&quot;:&quot;300645437&quot;},{&quot;id&quot;:229533294,&quot;name&quot;:&quot;Susan Drake&quot;,&quot;indices&quot;:[42,54],&quot;screen_name&quot;:&quot;susanmdrake&quot;,&quot;id_str&quot;:&quot;229533294&quot;},{&quot;id&quot;:1020257364,&quot;name&quot;:&quot;KNAER-RECRAE&quot;,&quot;indices&quot;:[107,120],&quot;screen_name&quot;:&quot;KNAER_RECRAE&quot;,&quot;id_str&quot;:&quot;1020257364&quot;}]}"/>
    <s v="RT "/>
    <n v="1"/>
    <s v="RT @CarolCampbell4: Completely agre"/>
    <e v="#VALUE!"/>
    <x v="151"/>
  </r>
  <r>
    <n v="202"/>
    <s v="436139527782936577"/>
    <s v="KNAER_RECRAE"/>
    <x v="748"/>
    <s v="Wed Feb 19 14:05:41 +0000 2014"/>
    <d v="2014-02-19T14:05:41"/>
    <m/>
    <s v="en"/>
    <m/>
    <m/>
    <n v="1020257364"/>
    <m/>
    <s v="&lt;a href=&quot;http://twitter.com/download/android&quot; rel=&quot;nofollow&quot;&gt;Twitter for Android&lt;/a&gt;"/>
    <s v="http://pbs.twimg.com/profile_images/2991816416/bfc82e11ecb1ae7933cf18dab2e03eb9_normal.png"/>
    <n v="198"/>
    <n v="247"/>
    <n v="-18000"/>
    <s v="http://twitter.com/KNAER_RECRAE/statuses/436139527782936577"/>
    <s v="{&quot;symbols&quot;:[],&quot;urls&quot;:[],&quot;hashtags&quot;:[{&quot;text&quot;:&quot;oers14&quot;,&quot;indices&quot;:[139,140]}],&quot;user_mentions&quot;:[{&quot;id&quot;:300645437,&quot;name&quot;:&quot;Carol Campbell&quot;,&quot;indices&quot;:[3,18],&quot;screen_name&quot;:&quot;CarolCampbell4&quot;,&quot;id_str&quot;:&quot;300645437&quot;},{&quot;id&quot;:636460073,&quot;name&quot;:&quot;Katina Pollock&quot;,&quot;indices&quot;:[39,55],&quot;screen_name&quot;:&quot;DrKatinaPollock&quot;,&quot;id_str&quot;:&quot;636460073&quot;},{&quot;id&quot;:1020257364,&quot;name&quot;:&quot;KNAER-RECRAE&quot;,&quot;indices&quot;:[61,74],&quot;screen_name&quot;:&quot;KNAER_RECRAE&quot;,&quot;id_str&quot;:&quot;1020257364&quot;}]}"/>
    <s v="RT "/>
    <n v="1"/>
    <s v="RT @CarolCampbell4: Congratulations"/>
    <e v="#VALUE!"/>
    <x v="151"/>
  </r>
  <r>
    <n v="91"/>
    <s v="435974565517205504"/>
    <s v="taniasterling"/>
    <x v="749"/>
    <s v="Wed Feb 19 03:10:11 +0000 2014"/>
    <d v="2014-02-19T03:10:11"/>
    <m/>
    <s v="en"/>
    <m/>
    <m/>
    <n v="97134757"/>
    <m/>
    <s v="&lt;a href=&quot;http://twitter.com/download/iphone&quot; rel=&quot;nofollow&quot;&gt;Twitter for iPhone&lt;/a&gt;"/>
    <s v="http://pbs.twimg.com/profile_images/3750217086/388f2b18ac44da8d783f9140c4a6c73c_normal.png"/>
    <n v="1696"/>
    <n v="913"/>
    <n v="-18000"/>
    <s v="http://twitter.com/taniasterling/statuses/435974565517205504"/>
    <s v="{&quot;symbols&quot;:[],&quot;urls&quot;:[],&quot;hashtags&quot;:[{&quot;text&quot;:&quot;OERS14&quot;,&quot;indices&quot;:[126,133]},{&quot;text&quot;:&quot;tllp&quot;,&quot;indices&quot;:[143,144]}],&quot;user_mentions&quot;:[{&quot;id&quot;:300645437,&quot;name&quot;:&quot;Carol Campbell&quot;,&quot;indices&quot;:[3,18],&quot;screen_name&quot;:&quot;CarolCampbell4&quot;,&quot;id_str&quot;:&quot;300645437&quot;},{&quot;id&quot;:1173268963,&quot;name&quot;:&quot;Lindy Amato&quot;,&quot;indices&quot;:[143,144],&quot;screen_name&quot;:&quot;LindyAmato&quot;,&quot;id_str&quot;:&quot;1173268963&quot;}]}"/>
    <s v="RT "/>
    <n v="1"/>
    <s v="RT @CarolCampbell4: Discussing use "/>
    <e v="#VALUE!"/>
    <x v="151"/>
  </r>
  <r>
    <n v="920"/>
    <s v="436335822250319872"/>
    <s v="ShastaCH"/>
    <x v="750"/>
    <s v="Thu Feb 20 03:05:41 +0000 2014"/>
    <d v="2014-02-20T03:05:41"/>
    <m/>
    <s v="en"/>
    <m/>
    <m/>
    <n v="129585627"/>
    <m/>
    <s v="&lt;a href=&quot;http://twitter.com/download/iphone&quot; rel=&quot;nofollow&quot;&gt;Twitter for iPhone&lt;/a&gt;"/>
    <s v="http://pbs.twimg.com/profile_images/2272274611/5wd7gucvwq2weh35c02q_normal.jpeg"/>
    <n v="158"/>
    <n v="99"/>
    <n v="-21600"/>
    <s v="http://twitter.com/ShastaCH/statuses/436335822250319872"/>
    <s v="{&quot;symbols&quot;:[],&quot;urls&quot;:[],&quot;hashtags&quot;:[{&quot;text&quot;:&quot;OERS14&quot;,&quot;indices&quot;:[49,56]}],&quot;user_mentions&quot;:[{&quot;id&quot;:300645437,&quot;name&quot;:&quot;Carol Campbell&quot;,&quot;indices&quot;:[3,18],&quot;screen_name&quot;:&quot;CarolCampbell4&quot;,&quot;id_str&quot;:&quot;300645437&quot;}]}"/>
    <s v="RT "/>
    <n v="1"/>
    <s v="RT @CarolCampbell4: Doris McWhorter"/>
    <e v="#VALUE!"/>
    <x v="151"/>
  </r>
  <r>
    <n v="371"/>
    <s v="436155385733341184"/>
    <s v="GerriGershon"/>
    <x v="750"/>
    <s v="Wed Feb 19 15:08:42 +0000 2014"/>
    <d v="2014-02-19T15:08:42"/>
    <m/>
    <s v="en"/>
    <m/>
    <m/>
    <n v="50501959"/>
    <m/>
    <s v="&lt;a href=&quot;http://twitter.com/#!/download/ipad&quot; rel=&quot;nofollow&quot;&gt;Twitter for iPad&lt;/a&gt;"/>
    <s v="http://pbs.twimg.com/profile_images/1131057578/GerriGershoncoloursmall_normal.jpg"/>
    <n v="553"/>
    <n v="261"/>
    <n v="-18000"/>
    <s v="http://twitter.com/GerriGershon/statuses/436155385733341184"/>
    <s v="{&quot;symbols&quot;:[],&quot;urls&quot;:[],&quot;hashtags&quot;:[{&quot;text&quot;:&quot;OERS14&quot;,&quot;indices&quot;:[49,56]}],&quot;user_mentions&quot;:[{&quot;id&quot;:300645437,&quot;name&quot;:&quot;Carol Campbell&quot;,&quot;indices&quot;:[3,18],&quot;screen_name&quot;:&quot;CarolCampbell4&quot;,&quot;id_str&quot;:&quot;300645437&quot;}]}"/>
    <s v="RT "/>
    <n v="1"/>
    <s v="RT @CarolCampbell4: Doris McWhorter"/>
    <e v="#VALUE!"/>
    <x v="151"/>
  </r>
  <r>
    <n v="142"/>
    <s v="436131401285779456"/>
    <s v="IainBro"/>
    <x v="751"/>
    <s v="Wed Feb 19 13:33:23 +0000 2014"/>
    <d v="2014-02-19T13:33:23"/>
    <m/>
    <s v="en"/>
    <m/>
    <m/>
    <n v="36917863"/>
    <m/>
    <s v="&lt;a href=&quot;http://www.hootsuite.com&quot; rel=&quot;nofollow&quot;&gt;HootSuite&lt;/a&gt;"/>
    <s v="http://pbs.twimg.com/profile_images/775826037/S7300148_normal.JPG"/>
    <n v="23"/>
    <n v="16"/>
    <n v="-21600"/>
    <s v="http://twitter.com/IainBro/statuses/436131401285779456"/>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30"/>
    <s v="436129164114939904"/>
    <s v="eorourke75"/>
    <x v="751"/>
    <s v="Wed Feb 19 13:24:30 +0000 2014"/>
    <d v="2014-02-19T13:24:30"/>
    <m/>
    <s v="en"/>
    <m/>
    <m/>
    <n v="1855623037"/>
    <m/>
    <s v="&lt;a href=&quot;http://twitter.com/#!/download/ipad&quot; rel=&quot;nofollow&quot;&gt;Twitter for iPad&lt;/a&gt;"/>
    <s v="http://abs.twimg.com/sticky/default_profile_images/default_profile_2_normal.png"/>
    <n v="21"/>
    <n v="40"/>
    <m/>
    <s v="http://twitter.com/eorourke75/statuses/436129164114939904"/>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27"/>
    <s v="436126728243933184"/>
    <s v="JulesLilly"/>
    <x v="751"/>
    <s v="Wed Feb 19 13:14:49 +0000 2014"/>
    <d v="2014-02-19T13:14:49"/>
    <m/>
    <s v="en"/>
    <m/>
    <m/>
    <n v="107670954"/>
    <m/>
    <s v="&lt;a href=&quot;http://itunes.apple.com/us/app/twitter/id409789998?mt=12&quot; rel=&quot;nofollow&quot;&gt;Twitter for Mac&lt;/a&gt;"/>
    <s v="http://pbs.twimg.com/profile_images/3490190038/36b5b2bfd36039742acb1e0992b1a97d_normal.jpeg"/>
    <n v="484"/>
    <n v="1023"/>
    <m/>
    <s v="http://twitter.com/JulesLilly/statuses/436126728243933184"/>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26"/>
    <s v="436126441571614720"/>
    <s v="alatalite"/>
    <x v="751"/>
    <s v="Wed Feb 19 13:13:41 +0000 2014"/>
    <d v="2014-02-19T13:13:41"/>
    <m/>
    <s v="en"/>
    <m/>
    <m/>
    <n v="19142553"/>
    <m/>
    <s v="&lt;a href=&quot;http://twitter.com/download/iphone&quot; rel=&quot;nofollow&quot;&gt;Twitter for iPhone&lt;/a&gt;"/>
    <s v="http://pbs.twimg.com/profile_images/1337276593/image_normal.jpg"/>
    <n v="5479"/>
    <n v="1164"/>
    <m/>
    <s v="http://twitter.com/alatalite/statuses/436126441571614720"/>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25"/>
    <s v="436126441571614720"/>
    <s v="alatalite"/>
    <x v="751"/>
    <s v="Wed Feb 19 13:13:41 +0000 2014"/>
    <d v="2014-02-19T13:13:41"/>
    <m/>
    <s v="en"/>
    <m/>
    <m/>
    <n v="19142553"/>
    <m/>
    <s v="&lt;a href=&quot;http://twitter.com/download/iphone&quot; rel=&quot;nofollow&quot;&gt;Twitter for iPhone&lt;/a&gt;"/>
    <s v="http://pbs.twimg.com/profile_images/1337276593/image_normal.jpg"/>
    <n v="5479"/>
    <n v="1164"/>
    <m/>
    <s v="http://twitter.com/alatalite/statuses/436126441571614720"/>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24"/>
    <s v="436126003664932864"/>
    <s v="annemariepetras"/>
    <x v="751"/>
    <s v="Wed Feb 19 13:11:56 +0000 2014"/>
    <d v="2014-02-19T13:11:56"/>
    <m/>
    <s v="en"/>
    <m/>
    <m/>
    <n v="1175598865"/>
    <m/>
    <s v="&lt;a href=&quot;http://twitter.com/#!/download/ipad&quot; rel=&quot;nofollow&quot;&gt;Twitter for iPad&lt;/a&gt;"/>
    <s v="http://pbs.twimg.com/profile_images/3494629493/e3c6bbe439edae00e31f6a24695a8686_normal.jpeg"/>
    <n v="13"/>
    <n v="20"/>
    <m/>
    <s v="http://twitter.com/annemariepetras/statuses/436126003664932864"/>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19"/>
    <s v="436125360607211520"/>
    <s v="ShastaCH"/>
    <x v="751"/>
    <s v="Wed Feb 19 13:09:23 +0000 2014"/>
    <d v="2014-02-19T13:09:23"/>
    <m/>
    <s v="en"/>
    <m/>
    <m/>
    <n v="129585627"/>
    <m/>
    <s v="&lt;a href=&quot;http://twitter.com/download/iphone&quot; rel=&quot;nofollow&quot;&gt;Twitter for iPhone&lt;/a&gt;"/>
    <s v="http://pbs.twimg.com/profile_images/2272274611/5wd7gucvwq2weh35c02q_normal.jpeg"/>
    <n v="153"/>
    <n v="97"/>
    <n v="-21600"/>
    <s v="http://twitter.com/ShastaCH/statuses/436125360607211520"/>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05"/>
    <s v="435978776510754816"/>
    <s v="SandraFobert"/>
    <x v="751"/>
    <s v="Wed Feb 19 03:26:55 +0000 2014"/>
    <d v="2014-02-19T03:26:55"/>
    <m/>
    <s v="en"/>
    <m/>
    <m/>
    <n v="621988772"/>
    <m/>
    <s v="&lt;a href=&quot;http://twitter.com/download/iphone&quot; rel=&quot;nofollow&quot;&gt;Twitter for iPhone&lt;/a&gt;"/>
    <s v="http://pbs.twimg.com/profile_images/378800000657669405/ecb66f7832478bd88c453290ec09eef0_normal.jpeg"/>
    <n v="54"/>
    <n v="150"/>
    <m/>
    <s v="http://twitter.com/SandraFobert/statuses/435978776510754816"/>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00"/>
    <s v="435975953001365506"/>
    <s v="HeidiSiwak"/>
    <x v="751"/>
    <s v="Wed Feb 19 03:15:41 +0000 2014"/>
    <d v="2014-02-19T03:15:41"/>
    <m/>
    <s v="en"/>
    <m/>
    <m/>
    <n v="211949928"/>
    <m/>
    <s v="&lt;a href=&quot;http://twitter.com/download/iphone&quot; rel=&quot;nofollow&quot;&gt;Twitter for iPhone&lt;/a&gt;"/>
    <s v="http://pbs.twimg.com/profile_images/378800000353065787/e82f69a48d30d57e0b0438acbcef31dc_normal.jpeg"/>
    <n v="4029"/>
    <n v="1274"/>
    <n v="-32400"/>
    <s v="http://twitter.com/HeidiSiwak/statuses/435975953001365506"/>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95"/>
    <s v="435975316201541632"/>
    <s v="drcathybruce"/>
    <x v="751"/>
    <s v="Wed Feb 19 03:13:10 +0000 2014"/>
    <d v="2014-02-19T03:13:10"/>
    <m/>
    <s v="en"/>
    <m/>
    <m/>
    <n v="1264968134"/>
    <m/>
    <s v="&lt;a href=&quot;http://twitter.com/download/iphone&quot; rel=&quot;nofollow&quot;&gt;Twitter for iPhone&lt;/a&gt;"/>
    <s v="http://pbs.twimg.com/profile_images/432644858201657344/yt5yBNO9_normal.png"/>
    <n v="582"/>
    <n v="373"/>
    <m/>
    <s v="http://twitter.com/drcathybruce/statuses/435975316201541632"/>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94"/>
    <s v="435975316201541632"/>
    <s v="drcathybruce"/>
    <x v="751"/>
    <s v="Wed Feb 19 03:13:10 +0000 2014"/>
    <d v="2014-02-19T03:13:10"/>
    <m/>
    <s v="en"/>
    <m/>
    <m/>
    <n v="1264968134"/>
    <m/>
    <s v="&lt;a href=&quot;http://twitter.com/download/iphone&quot; rel=&quot;nofollow&quot;&gt;Twitter for iPhone&lt;/a&gt;"/>
    <s v="http://pbs.twimg.com/profile_images/432644858201657344/yt5yBNO9_normal.png"/>
    <n v="582"/>
    <n v="373"/>
    <m/>
    <s v="http://twitter.com/drcathybruce/statuses/435975316201541632"/>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86"/>
    <s v="435973459873890304"/>
    <s v="taniasterling"/>
    <x v="751"/>
    <s v="Wed Feb 19 03:05:47 +0000 2014"/>
    <d v="2014-02-19T03:05:47"/>
    <m/>
    <s v="en"/>
    <m/>
    <m/>
    <n v="97134757"/>
    <m/>
    <s v="&lt;a href=&quot;http://twitter.com/download/iphone&quot; rel=&quot;nofollow&quot;&gt;Twitter for iPhone&lt;/a&gt;"/>
    <s v="http://pbs.twimg.com/profile_images/3750217086/388f2b18ac44da8d783f9140c4a6c73c_normal.png"/>
    <n v="1696"/>
    <n v="913"/>
    <n v="-18000"/>
    <s v="http://twitter.com/taniasterling/statuses/435973459873890304"/>
    <s v="{&quot;symbols&quot;:[],&quot;urls&quot;:[],&quot;hashtags&quot;:[{&quot;text&quot;:&quot;oers14&quot;,&quot;indices&quot;:[104,111]}],&quot;user_mentions&quot;:[{&quot;id&quot;:300645437,&quot;name&quot;:&quot;Carol Campbell&quot;,&quot;indices&quot;:[3,18],&quot;screen_name&quot;:&quot;CarolCampbell4&quot;,&quot;id_str&quot;:&quot;300645437&quot;}]}"/>
    <s v="RT "/>
    <n v="1"/>
    <s v="RT @CarolCampbell4: Future PISA tes"/>
    <e v="#VALUE!"/>
    <x v="151"/>
  </r>
  <r>
    <n v="1244"/>
    <s v="436565193309433856"/>
    <s v="CheyRatnam"/>
    <x v="752"/>
    <s v="Thu Feb 20 18:17:07 +0000 2014"/>
    <d v="2014-02-20T18:17:07"/>
    <m/>
    <s v="en"/>
    <m/>
    <m/>
    <n v="490451340"/>
    <m/>
    <s v="&lt;a href=&quot;http://twitter.com/download/android&quot; rel=&quot;nofollow&quot;&gt;Twitter for Android&lt;/a&gt;"/>
    <s v="http://pbs.twimg.com/profile_images/2194358975/167567_497916399444_506294444_5790367_995096_n_normal.jpg"/>
    <n v="644"/>
    <n v="546"/>
    <n v="-18000"/>
    <s v="http://twitter.com/CheyRatnam/statuses/436565193309433856"/>
    <s v="{&quot;symbols&quot;:[],&quot;urls&quot;:[],&quot;hashtags&quot;:[{&quot;text&quot;:&quot;AtRisk&quot;,&quot;indices&quot;:[66,73]},{&quot;text&quot;:&quot;youth&quot;,&quot;indices&quot;:[74,80]},{&quot;text&quot;:&quot;Potential&quot;,&quot;indices&quot;:[95,105]},{&quot;text&quot;:&quot;OERS14&quot;,&quot;indices&quot;:[143,144]}],&quot;user_mentions&quot;:[{&quot;id&quot;:300645437,&quot;name&quot;:&quot;Carol Campbell&quot;,&quot;indices&quot;:[3,18],&quot;screen_name&quot;:&quot;CarolCampbell4&quot;,&quot;id_str&quot;:&quot;300645437&quot;},{&quot;id&quot;:490451340,&quot;name&quot;:&quot;Cheyanne Ratnam &quot;,&quot;indices&quot;:[34,45],&quot;screen_name&quot;:&quot;CheyRatnam&quot;,&quot;id_str&quot;:&quot;490451340&quot;}]}"/>
    <s v="RT "/>
    <n v="1"/>
    <s v="RT @CarolCampbell4: Good point RT @"/>
    <e v="#VALUE!"/>
    <x v="151"/>
  </r>
  <r>
    <n v="1256"/>
    <s v="436567752715681792"/>
    <s v="DrKatinaPollock"/>
    <x v="753"/>
    <s v="Thu Feb 20 18:27:18 +0000 2014"/>
    <d v="2014-02-20T18:27:18"/>
    <m/>
    <s v="en"/>
    <m/>
    <m/>
    <n v="636460073"/>
    <m/>
    <s v="&lt;a href=&quot;http://twitter.com/#!/download/ipad&quot; rel=&quot;nofollow&quot;&gt;Twitter for iPad&lt;/a&gt;"/>
    <s v="http://pbs.twimg.com/profile_images/378800000769246947/3a548e76741de390217e1421e5ba48af_normal.jpeg"/>
    <n v="154"/>
    <n v="302"/>
    <n v="-18000"/>
    <s v="http://twitter.com/DrKatinaPollock/statuses/436567752715681792"/>
    <s v="{&quot;symbols&quot;:[],&quot;urls&quot;:[],&quot;hashtags&quot;:[{&quot;text&quot;:&quot;OERS14&quot;,&quot;indices&quot;:[86,93]}],&quot;user_mentions&quot;:[{&quot;id&quot;:300645437,&quot;name&quot;:&quot;Carol Campbell&quot;,&quot;indices&quot;:[3,18],&quot;screen_name&quot;:&quot;CarolCampbell4&quot;,&quot;id_str&quot;:&quot;300645437&quot;},{&quot;id&quot;:1020257364,&quot;name&quot;:&quot;KNAER-RECRAE&quot;,&quot;indices&quot;:[100,113],&quot;screen_name&quot;:&quot;KNAER_RECRAE&quot;,&quot;id_str&quot;:&quot;1020257364&quot;},{&quot;id&quot;:120129298,&quot;name&quot;:&quot;OISE News&quot;,&quot;indices&quot;:[114,123],&quot;screen_name&quot;:&quot;OISENews&quot;,&quot;id_str&quot;:&quot;120129298&quot;}]}"/>
    <s v="RT "/>
    <n v="1"/>
    <s v="RT @CarolCampbell4: Graham Clyne: &quot;"/>
    <e v="#VALUE!"/>
    <x v="151"/>
  </r>
  <r>
    <n v="962"/>
    <s v="436466854987452417"/>
    <s v="OISENews"/>
    <x v="754"/>
    <s v="Thu Feb 20 11:46:22 +0000 2014"/>
    <d v="2014-02-20T11:46:22"/>
    <m/>
    <s v="en"/>
    <m/>
    <m/>
    <n v="120129298"/>
    <m/>
    <s v="web"/>
    <s v="http://pbs.twimg.com/profile_images/378800000483716901/60cd288ab1fab8f218956809a7735be6_normal.jpeg"/>
    <n v="3682"/>
    <n v="1403"/>
    <n v="-18000"/>
    <s v="http://twitter.com/OISENews/statuses/436466854987452417"/>
    <s v="{&quot;symbols&quot;:[],&quot;urls&quot;:[],&quot;hashtags&quot;:[{&quot;text&quot;:&quot;OERS14&quot;,&quot;indices&quot;:[91,98]}],&quot;user_mentions&quot;:[{&quot;id&quot;:300645437,&quot;name&quot;:&quot;Carol Campbell&quot;,&quot;indices&quot;:[3,18],&quot;screen_name&quot;:&quot;CarolCampbell4&quot;,&quot;id_str&quot;:&quot;300645437&quot;},{&quot;id&quot;:120129298,&quot;name&quot;:&quot;OISE News&quot;,&quot;indices&quot;:[24,33],&quot;screen_name&quot;:&quot;OISENews&quot;,&quot;id_str&quot;:&quot;120129298&quot;},{&quot;id&quot;:30002337,&quot;name&quot;:&quot;Chris Conley&quot;,&quot;indices&quot;:[56,69],&quot;screen_name&quot;:&quot;ResearchChat&quot;,&quot;id_str&quot;:&quot;30002337&quot;},{&quot;id&quot;:40576448,&quot;name&quot;:&quot;O3 Collaboration&quot;,&quot;indices&quot;:[108,118],&quot;screen_name&quot;:&quot;O3atORION&quot;,&quot;id_str&quot;:&quot;40576448&quot;},{&quot;id&quot;:203543496,&quot;name&quot;:&quot;/-\\ l i @bbas&quot;,&quot;indices&quot;:[120,131],&quot;screen_name&quot;:&quot;abbaspeaks&quot;,&quot;id_str&quot;:&quot;203543496&quot;},{&quot;id&quot;:300645437,&quot;name&quot;:&quot;Carol Campbell&quot;,&quot;indices&quot;:[136,140],&quot;screen_name&quot;:&quot;CarolCampbell4&quot;,&quot;id_str&quot;:&quot;300645437&quot;}]}"/>
    <s v="RT "/>
    <n v="1"/>
    <s v="RT @CarolCampbell4: Hey @OISENews I"/>
    <e v="#VALUE!"/>
    <x v="151"/>
  </r>
  <r>
    <n v="934"/>
    <s v="436341414901723136"/>
    <s v="O3atORION"/>
    <x v="754"/>
    <s v="Thu Feb 20 03:27:54 +0000 2014"/>
    <d v="2014-02-20T03:27:54"/>
    <m/>
    <s v="en"/>
    <m/>
    <m/>
    <n v="40576448"/>
    <m/>
    <s v="&lt;a href=&quot;http://twitter.com/download/android&quot; rel=&quot;nofollow&quot;&gt;Twitter for Android&lt;/a&gt;"/>
    <s v="http://pbs.twimg.com/profile_images/2631441533/dd0ebcbc33a90ccdddc419f43d06c8f4_normal.jpeg"/>
    <n v="812"/>
    <n v="1466"/>
    <n v="-18000"/>
    <s v="http://twitter.com/O3atORION/statuses/436341414901723136"/>
    <s v="{&quot;symbols&quot;:[],&quot;urls&quot;:[],&quot;hashtags&quot;:[{&quot;text&quot;:&quot;OERS14&quot;,&quot;indices&quot;:[91,98]}],&quot;user_mentions&quot;:[{&quot;id&quot;:300645437,&quot;name&quot;:&quot;Carol Campbell&quot;,&quot;indices&quot;:[3,18],&quot;screen_name&quot;:&quot;CarolCampbell4&quot;,&quot;id_str&quot;:&quot;300645437&quot;},{&quot;id&quot;:120129298,&quot;name&quot;:&quot;OISE News&quot;,&quot;indices&quot;:[24,33],&quot;screen_name&quot;:&quot;OISENews&quot;,&quot;id_str&quot;:&quot;120129298&quot;},{&quot;id&quot;:30002337,&quot;name&quot;:&quot;Chris Conley&quot;,&quot;indices&quot;:[56,69],&quot;screen_name&quot;:&quot;ResearchChat&quot;,&quot;id_str&quot;:&quot;30002337&quot;},{&quot;id&quot;:40576448,&quot;name&quot;:&quot;O3 Collaboration&quot;,&quot;indices&quot;:[108,118],&quot;screen_name&quot;:&quot;O3atORION&quot;,&quot;id_str&quot;:&quot;40576448&quot;},{&quot;id&quot;:203543496,&quot;name&quot;:&quot;/-\\ l i @bbas&quot;,&quot;indices&quot;:[120,131],&quot;screen_name&quot;:&quot;abbaspeaks&quot;,&quot;id_str&quot;:&quot;203543496&quot;},{&quot;id&quot;:300645437,&quot;name&quot;:&quot;Carol Campbell&quot;,&quot;indices&quot;:[136,140],&quot;screen_name&quot;:&quot;CarolCampbell4&quot;,&quot;id_str&quot;:&quot;300645437&quot;}]}"/>
    <s v="RT "/>
    <n v="1"/>
    <s v="RT @CarolCampbell4: Hey @OISENews I"/>
    <e v="#VALUE!"/>
    <x v="151"/>
  </r>
  <r>
    <n v="932"/>
    <s v="436341334236876800"/>
    <s v="abbaspeaks"/>
    <x v="754"/>
    <s v="Thu Feb 20 03:27:35 +0000 2014"/>
    <d v="2014-02-20T03:27:35"/>
    <m/>
    <s v="en"/>
    <m/>
    <m/>
    <n v="203543496"/>
    <m/>
    <s v="&lt;a href=&quot;http://twitter.com/download/android&quot; rel=&quot;nofollow&quot;&gt;Twitter for Android&lt;/a&gt;"/>
    <s v="http://pbs.twimg.com/profile_images/420650358310838272/SYeVCvzi_normal.jpeg"/>
    <n v="392"/>
    <n v="539"/>
    <n v="-28800"/>
    <s v="http://twitter.com/abbaspeaks/statuses/436341334236876800"/>
    <s v="{&quot;symbols&quot;:[],&quot;urls&quot;:[],&quot;hashtags&quot;:[{&quot;text&quot;:&quot;OERS14&quot;,&quot;indices&quot;:[91,98]}],&quot;user_mentions&quot;:[{&quot;id&quot;:300645437,&quot;name&quot;:&quot;Carol Campbell&quot;,&quot;indices&quot;:[3,18],&quot;screen_name&quot;:&quot;CarolCampbell4&quot;,&quot;id_str&quot;:&quot;300645437&quot;},{&quot;id&quot;:120129298,&quot;name&quot;:&quot;OISE News&quot;,&quot;indices&quot;:[24,33],&quot;screen_name&quot;:&quot;OISENews&quot;,&quot;id_str&quot;:&quot;120129298&quot;},{&quot;id&quot;:30002337,&quot;name&quot;:&quot;Chris Conley&quot;,&quot;indices&quot;:[56,69],&quot;screen_name&quot;:&quot;ResearchChat&quot;,&quot;id_str&quot;:&quot;30002337&quot;},{&quot;id&quot;:40576448,&quot;name&quot;:&quot;O3 Collaboration&quot;,&quot;indices&quot;:[108,118],&quot;screen_name&quot;:&quot;O3atORION&quot;,&quot;id_str&quot;:&quot;40576448&quot;},{&quot;id&quot;:203543496,&quot;name&quot;:&quot;/-\\ l i @bbas&quot;,&quot;indices&quot;:[120,131],&quot;screen_name&quot;:&quot;abbaspeaks&quot;,&quot;id_str&quot;:&quot;203543496&quot;},{&quot;id&quot;:300645437,&quot;name&quot;:&quot;Carol Campbell&quot;,&quot;indices&quot;:[136,140],&quot;screen_name&quot;:&quot;CarolCampbell4&quot;,&quot;id_str&quot;:&quot;300645437&quot;}]}"/>
    <s v="RT "/>
    <n v="1"/>
    <s v="RT @CarolCampbell4: Hey @OISENews I"/>
    <e v="#VALUE!"/>
    <x v="151"/>
  </r>
  <r>
    <n v="190"/>
    <s v="436137288884817920"/>
    <s v="KNAER_RECRAE"/>
    <x v="755"/>
    <s v="Wed Feb 19 13:56:47 +0000 2014"/>
    <d v="2014-02-19T13:56:47"/>
    <m/>
    <s v="en"/>
    <m/>
    <m/>
    <n v="1020257364"/>
    <m/>
    <s v="&lt;a href=&quot;http://twitter.com/download/android&quot; rel=&quot;nofollow&quot;&gt;Twitter for Android&lt;/a&gt;"/>
    <s v="http://pbs.twimg.com/profile_images/2991816416/bfc82e11ecb1ae7933cf18dab2e03eb9_normal.png"/>
    <n v="198"/>
    <n v="247"/>
    <n v="-18000"/>
    <s v="http://twitter.com/KNAER_RECRAE/statuses/436137288884817920"/>
    <s v="{&quot;symbols&quot;:[],&quot;urls&quot;:[],&quot;hashtags&quot;:[{&quot;text&quot;:&quot;OERS14&quot;,&quot;indices&quot;:[127,134]},{&quot;text&quot;:&quot;OntEd&quot;,&quot;indices&quot;:[135,141]}],&quot;media&quot;:[{&quot;sizes&quot;:{&quot;small&quot;:{&quot;w&quot;:340,&quot;resize&quot;:&quot;fit&quot;,&quot;h&quot;:253},&quot;thumb&quot;:{&quot;w&quot;:150,&quot;resize&quot;:&quot;crop&quot;,&quot;h&quot;:150},&quot;medium&quot;:{&quot;w&quot;:599,&quot;resize&quot;:&quot;fit&quot;,&quot;h&quot;:447},&quot;large&quot;:{&quot;w&quot;:1024,&quot;resize&quot;:&quot;fit&quot;,&quot;h&quot;:764}},&quot;id&quot;:436135177404690432,&quot;media_url_https&quot;:&quot;https://pbs.twimg.com/media/Bg12ohNCMAAhGgw.jpg&quot;,&quot;media_url&quot;:&quot;http://pbs.twimg.com/media/Bg12ohNCMAAhGgw.jpg&quot;,&quot;expanded_url&quot;:&quot;http://twitter.com/CarolCampbell4/status/436135177580843009/photo/1&quot;,&quot;indices&quot;:[143,144],&quot;id_str&quot;:&quot;436135177404690432&quot;,&quot;type&quot;:&quot;photo&quot;,&quot;display_url&quot;:&quot;pic.twitter.com/Pvv6Dl3TOc&quot;,&quot;url&quot;:&quot;http://t.co/Pvv6Dl3TOc&quot;}],&quot;user_mentions&quot;:[{&quot;id&quot;:300645437,&quot;name&quot;:&quot;Carol Campbell&quot;,&quot;indices&quot;:[3,18],&quot;screen_name&quot;:&quot;CarolCampbell4&quot;,&quot;id_str&quot;:&quot;300645437&quot;}]}"/>
    <s v="RT "/>
    <n v="1"/>
    <s v="RT @CarolCampbell4: Minister Sandal"/>
    <e v="#VALUE!"/>
    <x v="151"/>
  </r>
  <r>
    <n v="114"/>
    <s v="436106823460847616"/>
    <s v="researchimpact"/>
    <x v="756"/>
    <s v="Wed Feb 19 11:55:43 +0000 2014"/>
    <d v="2014-02-19T11:55:43"/>
    <m/>
    <s v="en"/>
    <m/>
    <m/>
    <n v="37030356"/>
    <m/>
    <s v="&lt;a href=&quot;http://blackberry.com/twitter&quot; rel=&quot;nofollow&quot;&gt;Twitter for BlackBerry®&lt;/a&gt;"/>
    <s v="http://pbs.twimg.com/profile_images/206842793/RI_static_normal.GIF"/>
    <n v="4808"/>
    <n v="937"/>
    <n v="-18000"/>
    <s v="http://twitter.com/researchimpact/statuses/436106823460847616"/>
    <s v="{&quot;symbols&quot;:[],&quot;urls&quot;:[],&quot;hashtags&quot;:[{&quot;text&quot;:&quot;OERS14&quot;,&quot;indices&quot;:[87,94]}],&quot;user_mentions&quot;:[{&quot;id&quot;:300645437,&quot;name&quot;:&quot;Carol Campbell&quot;,&quot;indices&quot;:[3,18],&quot;screen_name&quot;:&quot;CarolCampbell4&quot;,&quot;id_str&quot;:&quot;300645437&quot;},{&quot;id&quot;:636460073,&quot;name&quot;:&quot;Katina Pollock&quot;,&quot;indices&quot;:[33,49],&quot;screen_name&quot;:&quot;DrKatinaPollock&quot;,&quot;id_str&quot;:&quot;636460073&quot;},{&quot;id&quot;:120129298,&quot;name&quot;:&quot;OISE News&quot;,&quot;indices&quot;:[118,127],&quot;screen_name&quot;:&quot;OISENews&quot;,&quot;id_str&quot;:&quot;120129298&quot;},{&quot;id&quot;:68163264,&quot;name&quot;:&quot;Western - Fac of Ed&quot;,&quot;indices&quot;:[128,140],&quot;screen_name&quot;:&quot;westernuEdu&quot;,&quot;id_str&quot;:&quot;68163264&quot;}]}"/>
    <s v="RT "/>
    <n v="1"/>
    <s v="RT @CarolCampbell4: See you soon @D"/>
    <e v="#VALUE!"/>
    <x v="151"/>
  </r>
  <r>
    <n v="1070"/>
    <s v="436513672957923328"/>
    <s v="KNAER_RECRAE"/>
    <x v="757"/>
    <s v="Thu Feb 20 14:52:24 +0000 2014"/>
    <d v="2014-02-20T14:52:24"/>
    <m/>
    <s v="en"/>
    <m/>
    <m/>
    <n v="1020257364"/>
    <m/>
    <s v="web"/>
    <s v="http://pbs.twimg.com/profile_images/2991816416/bfc82e11ecb1ae7933cf18dab2e03eb9_normal.png"/>
    <n v="221"/>
    <n v="288"/>
    <n v="-18000"/>
    <s v="http://twitter.com/KNAER_RECRAE/statuses/436513672957923328"/>
    <s v="{&quot;symbols&quot;:[],&quot;urls&quot;:[{&quot;expanded_url&quot;:&quot;https://www.facebook.com/OISEUofT&quot;,&quot;indices&quot;:[139,140],&quot;display_url&quot;:&quot;facebook.com/OISEUofT&quot;,&quot;url&quot;:&quot;https://t.co/964LP4wkq4&quot;}],&quot;hashtags&quot;:[{&quot;text&quot;:&quot;OERS14&quot;,&quot;indices&quot;:[121,128]},{&quot;text&quot;:&quot;UofT&quot;,&quot;indices&quot;:[139,140]}],&quot;user_mentions&quot;:[{&quot;id&quot;:300645437,&quot;name&quot;:&quot;Carol Campbell&quot;,&quot;indices&quot;:[3,18],&quot;screen_name&quot;:&quot;CarolCampbell4&quot;,&quot;id_str&quot;:&quot;300645437&quot;},{&quot;id&quot;:30002337,&quot;name&quot;:&quot;Chris Conley&quot;,&quot;indices&quot;:[27,40],&quot;screen_name&quot;:&quot;ResearchChat&quot;,&quot;id_str&quot;:&quot;30002337&quot;},{&quot;id&quot;:120129298,&quot;name&quot;:&quot;OISE News&quot;,&quot;indices&quot;:[43,52],&quot;screen_name&quot;:&quot;OISENews&quot;,&quot;id_str&quot;:&quot;120129298&quot;},{&quot;id&quot;:300645437,&quot;name&quot;:&quot;Carol Campbell&quot;,&quot;indices&quot;:[79,94],&quot;screen_name&quot;:&quot;CarolCampbell4&quot;,&quot;id_str&quot;:&quot;300645437&quot;}]}"/>
    <s v="RT "/>
    <n v="1"/>
    <s v="RT @CarolCampbell4: Thanks @Researc"/>
    <e v="#VALUE!"/>
    <x v="151"/>
  </r>
  <r>
    <n v="1317"/>
    <s v="436625522865356800"/>
    <s v="KNAER_RECRAE"/>
    <x v="758"/>
    <s v="Thu Feb 20 22:16:51 +0000 2014"/>
    <d v="2014-02-20T22:16:51"/>
    <m/>
    <s v="en"/>
    <m/>
    <m/>
    <n v="1020257364"/>
    <m/>
    <s v="&lt;a href=&quot;http://twitter.com/download/android&quot; rel=&quot;nofollow&quot;&gt;Twitter for Android&lt;/a&gt;"/>
    <s v="http://pbs.twimg.com/profile_images/2991816416/bfc82e11ecb1ae7933cf18dab2e03eb9_normal.png"/>
    <n v="221"/>
    <n v="291"/>
    <n v="-18000"/>
    <s v="http://twitter.com/KNAER_RECRAE/statuses/436625522865356800"/>
    <s v="{&quot;symbols&quot;:[],&quot;urls&quot;:[],&quot;hashtags&quot;:[{&quot;text&quot;:&quot;oers14&quot;,&quot;indices&quot;:[39,46]}],&quot;user_mentions&quot;:[{&quot;id&quot;:300645437,&quot;name&quot;:&quot;Carol Campbell&quot;,&quot;indices&quot;:[3,18],&quot;screen_name&quot;:&quot;CarolCampbell4&quot;,&quot;id_str&quot;:&quot;300645437&quot;},{&quot;id&quot;:179555829,&quot;name&quot;:&quot;OntarioEDU&quot;,&quot;indices&quot;:[54,65],&quot;screen_name&quot;:&quot;OntarioEDU&quot;,&quot;id_str&quot;:&quot;179555829&quot;},{&quot;id&quot;:1020257364,&quot;name&quot;:&quot;KNAER-RECRAE&quot;,&quot;indices&quot;:[67,80],&quot;screen_name&quot;:&quot;KNAER_RECRAE&quot;,&quot;id_str&quot;:&quot;1020257364&quot;},{&quot;id&quot;:120129298,&quot;name&quot;:&quot;OISE News&quot;,&quot;indices&quot;:[87,96],&quot;screen_name&quot;:&quot;OISENews&quot;,&quot;id_str&quot;:&quot;120129298&quot;}]}"/>
    <s v="RT "/>
    <n v="1"/>
    <s v="RT @CarolCampbell4: Thoroughly enjo"/>
    <e v="#VALUE!"/>
    <x v="151"/>
  </r>
  <r>
    <n v="1316"/>
    <s v="436625330267504641"/>
    <s v="jenpaziuk"/>
    <x v="758"/>
    <s v="Thu Feb 20 22:16:05 +0000 2014"/>
    <d v="2014-02-20T22:16:05"/>
    <m/>
    <s v="en"/>
    <m/>
    <m/>
    <n v="1887006290"/>
    <m/>
    <s v="&lt;a href=&quot;http://www.twitter.com&quot; rel=&quot;nofollow&quot;&gt;Twitter for BlackBerry&lt;/a&gt;"/>
    <s v="http://pbs.twimg.com/profile_images/378800000800270699/b7fc0ea2ce1819ede35fa619b3830f69_normal.jpeg"/>
    <n v="10"/>
    <n v="52"/>
    <m/>
    <s v="http://twitter.com/jenpaziuk/statuses/436625330267504641"/>
    <s v="{&quot;symbols&quot;:[],&quot;urls&quot;:[],&quot;hashtags&quot;:[{&quot;text&quot;:&quot;oers14&quot;,&quot;indices&quot;:[39,46]}],&quot;user_mentions&quot;:[{&quot;id&quot;:300645437,&quot;name&quot;:&quot;Carol Campbell&quot;,&quot;indices&quot;:[3,18],&quot;screen_name&quot;:&quot;CarolCampbell4&quot;,&quot;id_str&quot;:&quot;300645437&quot;},{&quot;id&quot;:179555829,&quot;name&quot;:&quot;OntarioEDU&quot;,&quot;indices&quot;:[54,65],&quot;screen_name&quot;:&quot;OntarioEDU&quot;,&quot;id_str&quot;:&quot;179555829&quot;},{&quot;id&quot;:1020257364,&quot;name&quot;:&quot;KNAER-RECRAE&quot;,&quot;indices&quot;:[67,80],&quot;screen_name&quot;:&quot;KNAER_RECRAE&quot;,&quot;id_str&quot;:&quot;1020257364&quot;},{&quot;id&quot;:120129298,&quot;name&quot;:&quot;OISE News&quot;,&quot;indices&quot;:[87,96],&quot;screen_name&quot;:&quot;OISENews&quot;,&quot;id_str&quot;:&quot;120129298&quot;}]}"/>
    <s v="RT "/>
    <n v="1"/>
    <s v="RT @CarolCampbell4: Thoroughly enjo"/>
    <e v="#VALUE!"/>
    <x v="151"/>
  </r>
  <r>
    <n v="1315"/>
    <s v="436625330267504641"/>
    <s v="jenpaziuk"/>
    <x v="758"/>
    <s v="Thu Feb 20 22:16:05 +0000 2014"/>
    <d v="2014-02-20T22:16:05"/>
    <m/>
    <s v="en"/>
    <m/>
    <m/>
    <n v="1887006290"/>
    <m/>
    <s v="&lt;a href=&quot;http://www.twitter.com&quot; rel=&quot;nofollow&quot;&gt;Twitter for BlackBerry&lt;/a&gt;"/>
    <s v="http://pbs.twimg.com/profile_images/378800000800270699/b7fc0ea2ce1819ede35fa619b3830f69_normal.jpeg"/>
    <n v="10"/>
    <n v="52"/>
    <m/>
    <s v="http://twitter.com/jenpaziuk/statuses/436625330267504641"/>
    <s v="{&quot;symbols&quot;:[],&quot;urls&quot;:[],&quot;hashtags&quot;:[{&quot;text&quot;:&quot;oers14&quot;,&quot;indices&quot;:[39,46]}],&quot;user_mentions&quot;:[{&quot;id&quot;:300645437,&quot;name&quot;:&quot;Carol Campbell&quot;,&quot;indices&quot;:[3,18],&quot;screen_name&quot;:&quot;CarolCampbell4&quot;,&quot;id_str&quot;:&quot;300645437&quot;},{&quot;id&quot;:179555829,&quot;name&quot;:&quot;OntarioEDU&quot;,&quot;indices&quot;:[54,65],&quot;screen_name&quot;:&quot;OntarioEDU&quot;,&quot;id_str&quot;:&quot;179555829&quot;},{&quot;id&quot;:1020257364,&quot;name&quot;:&quot;KNAER-RECRAE&quot;,&quot;indices&quot;:[67,80],&quot;screen_name&quot;:&quot;KNAER_RECRAE&quot;,&quot;id_str&quot;:&quot;1020257364&quot;},{&quot;id&quot;:120129298,&quot;name&quot;:&quot;OISE News&quot;,&quot;indices&quot;:[87,96],&quot;screen_name&quot;:&quot;OISENews&quot;,&quot;id_str&quot;:&quot;120129298&quot;}]}"/>
    <s v="RT "/>
    <n v="1"/>
    <s v="RT @CarolCampbell4: Thoroughly enjo"/>
    <e v="#VALUE!"/>
    <x v="151"/>
  </r>
  <r>
    <n v="982"/>
    <s v="436498095577509888"/>
    <s v="KNAER_RECRAE"/>
    <x v="759"/>
    <s v="Thu Feb 20 13:50:30 +0000 2014"/>
    <d v="2014-02-20T13:50:30"/>
    <m/>
    <s v="en"/>
    <m/>
    <m/>
    <n v="1020257364"/>
    <m/>
    <s v="web"/>
    <s v="http://pbs.twimg.com/profile_images/2991816416/bfc82e11ecb1ae7933cf18dab2e03eb9_normal.png"/>
    <n v="217"/>
    <n v="288"/>
    <n v="-18000"/>
    <s v="http://twitter.com/KNAER_RECRAE/statuses/436498095577509888"/>
    <s v="{&quot;symbols&quot;:[],&quot;urls&quot;:[],&quot;hashtags&quot;:[{&quot;text&quot;:&quot;OERS14&quot;,&quot;indices&quot;:[100,107]}],&quot;user_mentions&quot;:[{&quot;id&quot;:300645437,&quot;name&quot;:&quot;Carol Campbell&quot;,&quot;indices&quot;:[3,18],&quot;screen_name&quot;:&quot;CarolCampbell4&quot;,&quot;id_str&quot;:&quot;300645437&quot;},{&quot;id&quot;:120129298,&quot;name&quot;:&quot;OISE News&quot;,&quot;indices&quot;:[27,36],&quot;screen_name&quot;:&quot;OISENews&quot;,&quot;id_str&quot;:&quot;120129298&quot;},{&quot;id&quot;:300645437,&quot;name&quot;:&quot;Carol Campbell&quot;,&quot;indices&quot;:[38,53],&quot;screen_name&quot;:&quot;CarolCampbell4&quot;,&quot;id_str&quot;:&quot;300645437&quot;},{&quot;id&quot;:30002337,&quot;name&quot;:&quot;Chris Conley&quot;,&quot;indices&quot;:[54,67],&quot;screen_name&quot;:&quot;ResearchChat&quot;,&quot;id_str&quot;:&quot;30002337&quot;},{&quot;id&quot;:40576448,&quot;name&quot;:&quot;O3 Collaboration&quot;,&quot;indices&quot;:[68,78],&quot;screen_name&quot;:&quot;O3atORION&quot;,&quot;id_str&quot;:&quot;40576448&quot;},{&quot;id&quot;:203543496,&quot;name&quot;:&quot;/-\\ l i @bbas&quot;,&quot;indices&quot;:[79,90],&quot;screen_name&quot;:&quot;abbaspeaks&quot;,&quot;id_str&quot;:&quot;203543496&quot;}]}"/>
    <s v="RT "/>
    <n v="1"/>
    <s v="RT @CarolCampbell4: Thx RT @OISENew"/>
    <e v="#VALUE!"/>
    <x v="151"/>
  </r>
  <r>
    <n v="919"/>
    <s v="436335518998364160"/>
    <s v="ShastaCH"/>
    <x v="760"/>
    <s v="Thu Feb 20 03:04:29 +0000 2014"/>
    <d v="2014-02-20T03:04:29"/>
    <m/>
    <s v="en"/>
    <m/>
    <m/>
    <n v="129585627"/>
    <m/>
    <s v="&lt;a href=&quot;http://twitter.com/download/iphone&quot; rel=&quot;nofollow&quot;&gt;Twitter for iPhone&lt;/a&gt;"/>
    <s v="http://pbs.twimg.com/profile_images/2272274611/5wd7gucvwq2weh35c02q_normal.jpeg"/>
    <n v="158"/>
    <n v="99"/>
    <n v="-21600"/>
    <s v="http://twitter.com/ShastaCH/statuses/436335518998364160"/>
    <s v="{&quot;symbols&quot;:[],&quot;urls&quot;:[],&quot;hashtags&quot;:[{&quot;text&quot;:&quot;KMb&quot;,&quot;indices&quot;:[38,42]},{&quot;text&quot;:&quot;OERS14&quot;,&quot;indices&quot;:[91,98]}],&quot;user_mentions&quot;:[{&quot;id&quot;:300645437,&quot;name&quot;:&quot;Carol Campbell&quot;,&quot;indices&quot;:[3,18],&quot;screen_name&quot;:&quot;CarolCampbell4&quot;,&quot;id_str&quot;:&quot;300645437&quot;},{&quot;id&quot;:30002337,&quot;name&quot;:&quot;Chris Conley&quot;,&quot;indices&quot;:[56,69],&quot;screen_name&quot;:&quot;ResearchChat&quot;,&quot;id_str&quot;:&quot;30002337&quot;},{&quot;id&quot;:40576448,&quot;name&quot;:&quot;O3 Collaboration&quot;,&quot;indices&quot;:[108,118],&quot;screen_name&quot;:&quot;O3atORION&quot;,&quot;id_str&quot;:&quot;40576448&quot;},{&quot;id&quot;:203543496,&quot;name&quot;:&quot;/-\\ l i @bbas&quot;,&quot;indices&quot;:[120,131],&quot;screen_name&quot;:&quot;abbaspeaks&quot;,&quot;id_str&quot;:&quot;203543496&quot;},{&quot;id&quot;:300645437,&quot;name&quot;:&quot;Carol Campbell&quot;,&quot;indices&quot;:[136,140],&quot;screen_name&quot;:&quot;CarolCampbell4&quot;,&quot;id_str&quot;:&quot;300645437&quot;}]}"/>
    <s v="RT "/>
    <n v="1"/>
    <s v="RT @CarolCampbell4: Yay Twittersphe"/>
    <e v="#VALUE!"/>
    <x v="151"/>
  </r>
  <r>
    <n v="842"/>
    <s v="436296442424999936"/>
    <s v="PamelaOsmond"/>
    <x v="760"/>
    <s v="Thu Feb 20 00:29:12 +0000 2014"/>
    <d v="2014-02-20T00:29:12"/>
    <m/>
    <s v="en"/>
    <m/>
    <m/>
    <n v="2292838064"/>
    <m/>
    <s v="web"/>
    <s v="http://pbs.twimg.com/profile_images/423476679353196544/9JYfmEBv_normal.jpeg"/>
    <n v="20"/>
    <n v="57"/>
    <m/>
    <s v="http://twitter.com/PamelaOsmond/statuses/436296442424999936"/>
    <s v="{&quot;symbols&quot;:[],&quot;urls&quot;:[],&quot;hashtags&quot;:[{&quot;text&quot;:&quot;KMb&quot;,&quot;indices&quot;:[38,42]},{&quot;text&quot;:&quot;OERS14&quot;,&quot;indices&quot;:[91,98]}],&quot;user_mentions&quot;:[{&quot;id&quot;:300645437,&quot;name&quot;:&quot;Carol Campbell&quot;,&quot;indices&quot;:[3,18],&quot;screen_name&quot;:&quot;CarolCampbell4&quot;,&quot;id_str&quot;:&quot;300645437&quot;},{&quot;id&quot;:30002337,&quot;name&quot;:&quot;Chris Conley&quot;,&quot;indices&quot;:[56,69],&quot;screen_name&quot;:&quot;ResearchChat&quot;,&quot;id_str&quot;:&quot;30002337&quot;},{&quot;id&quot;:40576448,&quot;name&quot;:&quot;O3 Collaboration&quot;,&quot;indices&quot;:[108,118],&quot;screen_name&quot;:&quot;O3atORION&quot;,&quot;id_str&quot;:&quot;40576448&quot;},{&quot;id&quot;:203543496,&quot;name&quot;:&quot;/-\\ l i @bbas&quot;,&quot;indices&quot;:[120,131],&quot;screen_name&quot;:&quot;abbaspeaks&quot;,&quot;id_str&quot;:&quot;203543496&quot;},{&quot;id&quot;:300645437,&quot;name&quot;:&quot;Carol Campbell&quot;,&quot;indices&quot;:[136,140],&quot;screen_name&quot;:&quot;CarolCampbell4&quot;,&quot;id_str&quot;:&quot;300645437&quot;}]}"/>
    <s v="RT "/>
    <n v="1"/>
    <s v="RT @CarolCampbell4: Yay Twittersphe"/>
    <e v="#VALUE!"/>
    <x v="151"/>
  </r>
  <r>
    <n v="1282"/>
    <s v="436577851270529024"/>
    <s v="OfficialAnnaHo"/>
    <x v="761"/>
    <s v="Thu Feb 20 19:07:25 +0000 2014"/>
    <d v="2014-02-20T19:07:25"/>
    <m/>
    <s v="en"/>
    <m/>
    <m/>
    <n v="25238739"/>
    <m/>
    <s v="web"/>
    <s v="http://pbs.twimg.com/profile_images/434370028931014658/NDyAbDFg_normal.jpeg"/>
    <n v="257"/>
    <n v="330"/>
    <n v="-18000"/>
    <s v="http://twitter.com/OfficialAnnaHo/statuses/436577851270529024"/>
    <s v="{&quot;symbols&quot;:[],&quot;urls&quot;:[],&quot;hashtags&quot;:[{&quot;text&quot;:&quot;AtRisk&quot;,&quot;indices&quot;:[35,42]},{&quot;text&quot;:&quot;youth&quot;,&quot;indices&quot;:[43,49]},{&quot;text&quot;:&quot;Potential&quot;,&quot;indices&quot;:[70,80]},{&quot;text&quot;:&quot;language&quot;,&quot;indices&quot;:[143,144]},{&quot;text&quot;:&quot;OERS14&quot;,&quot;indices&quot;:[143,144]}],&quot;user_mentions&quot;:[{&quot;id&quot;:490451340,&quot;name&quot;:&quot;Cheyanne Ratnam &quot;,&quot;indices&quot;:[3,14],&quot;screen_name&quot;:&quot;CheyRatnam&quot;,&quot;id_str&quot;:&quot;490451340&quot;}]}"/>
    <s v="RT "/>
    <n v="1"/>
    <s v="RT @CheyRatnam: I don't like this &quot;"/>
    <e v="#VALUE!"/>
    <x v="151"/>
  </r>
  <r>
    <n v="1243"/>
    <s v="436565008525578241"/>
    <s v="CarolCampbell4"/>
    <x v="761"/>
    <s v="Thu Feb 20 18:16:23 +0000 2014"/>
    <d v="2014-02-20T18:16:23"/>
    <m/>
    <s v="en"/>
    <m/>
    <m/>
    <n v="300645437"/>
    <m/>
    <s v="&lt;a href=&quot;http://twitter.com/#!/download/ipad&quot; rel=&quot;nofollow&quot;&gt;Twitter for iPad&lt;/a&gt;"/>
    <s v="http://pbs.twimg.com/profile_images/3691905443/d17541206d2df83dd49f40e17076abbc_normal.jpeg"/>
    <n v="753"/>
    <n v="318"/>
    <n v="-18000"/>
    <s v="http://twitter.com/CarolCampbell4/statuses/436565008525578241"/>
    <s v="{&quot;symbols&quot;:[],&quot;urls&quot;:[],&quot;hashtags&quot;:[{&quot;text&quot;:&quot;AtRisk&quot;,&quot;indices&quot;:[35,42]},{&quot;text&quot;:&quot;youth&quot;,&quot;indices&quot;:[43,49]},{&quot;text&quot;:&quot;Potential&quot;,&quot;indices&quot;:[70,80]},{&quot;text&quot;:&quot;language&quot;,&quot;indices&quot;:[143,144]},{&quot;text&quot;:&quot;OERS14&quot;,&quot;indices&quot;:[143,144]}],&quot;user_mentions&quot;:[{&quot;id&quot;:490451340,&quot;name&quot;:&quot;Cheyanne Ratnam &quot;,&quot;indices&quot;:[3,14],&quot;screen_name&quot;:&quot;CheyRatnam&quot;,&quot;id_str&quot;:&quot;490451340&quot;}]}"/>
    <s v="RT "/>
    <n v="1"/>
    <s v="RT @CheyRatnam: I don't like this &quot;"/>
    <e v="#VALUE!"/>
    <x v="151"/>
  </r>
  <r>
    <n v="121"/>
    <s v="436125389791182848"/>
    <s v="ShastaCH"/>
    <x v="762"/>
    <s v="Wed Feb 19 13:09:30 +0000 2014"/>
    <d v="2014-02-19T13:09:30"/>
    <m/>
    <s v="en"/>
    <m/>
    <m/>
    <n v="129585627"/>
    <m/>
    <s v="&lt;a href=&quot;http://twitter.com/download/iphone&quot; rel=&quot;nofollow&quot;&gt;Twitter for iPhone&lt;/a&gt;"/>
    <s v="http://pbs.twimg.com/profile_images/2272274611/5wd7gucvwq2weh35c02q_normal.jpeg"/>
    <n v="153"/>
    <n v="97"/>
    <n v="-21600"/>
    <s v="http://twitter.com/ShastaCH/statuses/436125389791182848"/>
    <s v="{&quot;symbols&quot;:[],&quot;urls&quot;:[],&quot;hashtags&quot;:[{&quot;text&quot;:&quot;OERS14&quot;,&quot;indices&quot;:[19,26]}],&quot;user_mentions&quot;:[{&quot;id&quot;:91436396,&quot;name&quot;:&quot;Carole Morrissette&quot;,&quot;indices&quot;:[3,17],&quot;screen_name&quot;:&quot;cmorrissette1&quot;,&quot;id_str&quot;:&quot;91436396&quot;}]}"/>
    <s v="RT "/>
    <n v="1"/>
    <s v="RT @cmorrissette1: #OERS14 Avvisati"/>
    <e v="#VALUE!"/>
    <x v="151"/>
  </r>
  <r>
    <n v="90"/>
    <s v="435974467030761472"/>
    <s v="taniasterling"/>
    <x v="762"/>
    <s v="Wed Feb 19 03:09:47 +0000 2014"/>
    <d v="2014-02-19T03:09:47"/>
    <m/>
    <s v="en"/>
    <m/>
    <m/>
    <n v="97134757"/>
    <m/>
    <s v="&lt;a href=&quot;http://twitter.com/download/iphone&quot; rel=&quot;nofollow&quot;&gt;Twitter for iPhone&lt;/a&gt;"/>
    <s v="http://pbs.twimg.com/profile_images/3750217086/388f2b18ac44da8d783f9140c4a6c73c_normal.png"/>
    <n v="1696"/>
    <n v="913"/>
    <n v="-18000"/>
    <s v="http://twitter.com/taniasterling/statuses/435974467030761472"/>
    <s v="{&quot;symbols&quot;:[],&quot;urls&quot;:[],&quot;hashtags&quot;:[{&quot;text&quot;:&quot;OERS14&quot;,&quot;indices&quot;:[19,26]}],&quot;user_mentions&quot;:[{&quot;id&quot;:91436396,&quot;name&quot;:&quot;Carole Morrissette&quot;,&quot;indices&quot;:[3,17],&quot;screen_name&quot;:&quot;cmorrissette1&quot;,&quot;id_str&quot;:&quot;91436396&quot;}]}"/>
    <s v="RT "/>
    <n v="1"/>
    <s v="RT @cmorrissette1: #OERS14 Avvisati"/>
    <e v="#VALUE!"/>
    <x v="151"/>
  </r>
  <r>
    <n v="118"/>
    <s v="436125253899526144"/>
    <s v="ShastaCH"/>
    <x v="763"/>
    <s v="Wed Feb 19 13:08:58 +0000 2014"/>
    <d v="2014-02-19T13:08:58"/>
    <m/>
    <s v="en"/>
    <m/>
    <m/>
    <n v="129585627"/>
    <m/>
    <s v="&lt;a href=&quot;http://twitter.com/download/iphone&quot; rel=&quot;nofollow&quot;&gt;Twitter for iPhone&lt;/a&gt;"/>
    <s v="http://pbs.twimg.com/profile_images/2272274611/5wd7gucvwq2weh35c02q_normal.jpeg"/>
    <n v="153"/>
    <n v="97"/>
    <n v="-21600"/>
    <s v="http://twitter.com/ShastaCH/statuses/436125253899526144"/>
    <s v="{&quot;symbols&quot;:[],&quot;urls&quot;:[],&quot;hashtags&quot;:[{&quot;text&quot;:&quot;oers14&quot;,&quot;indices&quot;:[35,42]}],&quot;user_mentions&quot;:[{&quot;id&quot;:91436396,&quot;name&quot;:&quot;Carole Morrissette&quot;,&quot;indices&quot;:[3,17],&quot;screen_name&quot;:&quot;cmorrissette1&quot;,&quot;id_str&quot;:&quot;91436396&quot;},{&quot;id&quot;:91436396,&quot;name&quot;:&quot;Carole Morrissette&quot;,&quot;indices&quot;:[19,33],&quot;screen_name&quot;:&quot;cmorrissette1&quot;,&quot;id_str&quot;:&quot;91436396&quot;}]}"/>
    <s v="RT "/>
    <n v="1"/>
    <s v="RT @cmorrissette1: @cmorrissette1: "/>
    <e v="#VALUE!"/>
    <x v="151"/>
  </r>
  <r>
    <n v="88"/>
    <s v="435974040360996864"/>
    <s v="taniasterling"/>
    <x v="763"/>
    <s v="Wed Feb 19 03:08:05 +0000 2014"/>
    <d v="2014-02-19T03:08:05"/>
    <m/>
    <s v="en"/>
    <m/>
    <m/>
    <n v="97134757"/>
    <m/>
    <s v="&lt;a href=&quot;http://twitter.com/download/iphone&quot; rel=&quot;nofollow&quot;&gt;Twitter for iPhone&lt;/a&gt;"/>
    <s v="http://pbs.twimg.com/profile_images/3750217086/388f2b18ac44da8d783f9140c4a6c73c_normal.png"/>
    <n v="1696"/>
    <n v="913"/>
    <n v="-18000"/>
    <s v="http://twitter.com/taniasterling/statuses/435974040360996864"/>
    <s v="{&quot;symbols&quot;:[],&quot;urls&quot;:[],&quot;hashtags&quot;:[{&quot;text&quot;:&quot;oers14&quot;,&quot;indices&quot;:[35,42]}],&quot;user_mentions&quot;:[{&quot;id&quot;:91436396,&quot;name&quot;:&quot;Carole Morrissette&quot;,&quot;indices&quot;:[3,17],&quot;screen_name&quot;:&quot;cmorrissette1&quot;,&quot;id_str&quot;:&quot;91436396&quot;},{&quot;id&quot;:91436396,&quot;name&quot;:&quot;Carole Morrissette&quot;,&quot;indices&quot;:[19,33],&quot;screen_name&quot;:&quot;cmorrissette1&quot;,&quot;id_str&quot;:&quot;91436396&quot;}]}"/>
    <s v="RT "/>
    <n v="1"/>
    <s v="RT @cmorrissette1: @cmorrissette1: "/>
    <e v="#VALUE!"/>
    <x v="151"/>
  </r>
  <r>
    <n v="17"/>
    <s v="435758880295907328"/>
    <s v="ShastaCH"/>
    <x v="764"/>
    <s v="Tue Feb 18 12:53:07 +0000 2014"/>
    <d v="2014-02-18T12:53:07"/>
    <m/>
    <s v="en"/>
    <m/>
    <m/>
    <n v="129585627"/>
    <m/>
    <s v="&lt;a href=&quot;http://twitter.com/download/iphone&quot; rel=&quot;nofollow&quot;&gt;Twitter for iPhone&lt;/a&gt;"/>
    <s v="http://pbs.twimg.com/profile_images/2272274611/5wd7gucvwq2weh35c02q_normal.jpeg"/>
    <n v="149"/>
    <n v="97"/>
    <n v="-21600"/>
    <s v="http://twitter.com/ShastaCH/statuses/435758880295907328"/>
    <s v="{&quot;symbols&quot;:[],&quot;urls&quot;:[],&quot;hashtags&quot;:[{&quot;text&quot;:&quot;oers14&quot;,&quot;indices&quot;:[17,24]}],&quot;user_mentions&quot;:[{&quot;id&quot;:30171986,&quot;name&quot;:&quot;Dana S&quot;,&quot;indices&quot;:[3,15],&quot;screen_name&quot;:&quot;DanaStClair&quot;,&quot;id_str&quot;:&quot;30171986&quot;}]}"/>
    <s v="RT "/>
    <n v="1"/>
    <s v="RT @DanaStClair: #oers14 today is t"/>
    <e v="#VALUE!"/>
    <x v="151"/>
  </r>
  <r>
    <n v="1073"/>
    <s v="436513783691743232"/>
    <s v="KNAER_RECRAE"/>
    <x v="765"/>
    <s v="Thu Feb 20 14:52:50 +0000 2014"/>
    <d v="2014-02-20T14:52:50"/>
    <m/>
    <s v="en"/>
    <m/>
    <m/>
    <n v="1020257364"/>
    <m/>
    <s v="web"/>
    <s v="http://pbs.twimg.com/profile_images/2991816416/bfc82e11ecb1ae7933cf18dab2e03eb9_normal.png"/>
    <n v="221"/>
    <n v="288"/>
    <n v="-18000"/>
    <s v="http://twitter.com/KNAER_RECRAE/statuses/436513783691743232"/>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Jean Phillip"/>
    <e v="#VALUE!"/>
    <x v="151"/>
  </r>
  <r>
    <n v="1063"/>
    <s v="436512684041728000"/>
    <s v="abbaspeaks"/>
    <x v="765"/>
    <s v="Thu Feb 20 14:48:28 +0000 2014"/>
    <d v="2014-02-20T14:48:28"/>
    <m/>
    <s v="en"/>
    <m/>
    <m/>
    <n v="203543496"/>
    <m/>
    <s v="&lt;a href=&quot;https://about.twitter.com/products/tweetdeck&quot; rel=&quot;nofollow&quot;&gt;TweetDeck&lt;/a&gt;"/>
    <s v="http://pbs.twimg.com/profile_images/420650358310838272/SYeVCvzi_normal.jpeg"/>
    <n v="397"/>
    <n v="539"/>
    <n v="-28800"/>
    <s v="http://twitter.com/abbaspeaks/statuses/436512684041728000"/>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Jean Phillip"/>
    <e v="#VALUE!"/>
    <x v="151"/>
  </r>
  <r>
    <n v="1017"/>
    <s v="436506515520778240"/>
    <s v="KNAER_RECRAE"/>
    <x v="766"/>
    <s v="Thu Feb 20 14:23:57 +0000 2014"/>
    <d v="2014-02-20T14:23:57"/>
    <m/>
    <s v="en"/>
    <m/>
    <m/>
    <n v="1020257364"/>
    <m/>
    <s v="web"/>
    <s v="http://pbs.twimg.com/profile_images/2991816416/bfc82e11ecb1ae7933cf18dab2e03eb9_normal.png"/>
    <n v="219"/>
    <n v="288"/>
    <n v="-18000"/>
    <s v="http://twitter.com/KNAER_RECRAE/statuses/436506515520778240"/>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Allan Luke &amp;a"/>
    <e v="#VALUE!"/>
    <x v="151"/>
  </r>
  <r>
    <n v="1054"/>
    <s v="436511843448655872"/>
    <s v="ShastaCH"/>
    <x v="767"/>
    <s v="Thu Feb 20 14:45:08 +0000 2014"/>
    <d v="2014-02-20T14:45:08"/>
    <m/>
    <s v="en"/>
    <m/>
    <m/>
    <n v="129585627"/>
    <m/>
    <s v="&lt;a href=&quot;http://twitter.com/download/iphone&quot; rel=&quot;nofollow&quot;&gt;Twitter for iPhone&lt;/a&gt;"/>
    <s v="http://pbs.twimg.com/profile_images/2272274611/5wd7gucvwq2weh35c02q_normal.jpeg"/>
    <n v="160"/>
    <n v="94"/>
    <n v="-21600"/>
    <s v="http://twitter.com/ShastaCH/statuses/436511843448655872"/>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Allan Lyke: a"/>
    <e v="#VALUE!"/>
    <x v="151"/>
  </r>
  <r>
    <n v="1255"/>
    <s v="436567719677132802"/>
    <s v="DrKatinaPollock"/>
    <x v="768"/>
    <s v="Thu Feb 20 18:27:10 +0000 2014"/>
    <d v="2014-02-20T18:27:10"/>
    <m/>
    <s v="en"/>
    <m/>
    <m/>
    <n v="636460073"/>
    <m/>
    <s v="&lt;a href=&quot;http://twitter.com/#!/download/ipad&quot; rel=&quot;nofollow&quot;&gt;Twitter for iPad&lt;/a&gt;"/>
    <s v="http://pbs.twimg.com/profile_images/378800000769246947/3a548e76741de390217e1421e5ba48af_normal.jpeg"/>
    <n v="154"/>
    <n v="302"/>
    <n v="-18000"/>
    <s v="http://twitter.com/DrKatinaPollock/statuses/436567719677132802"/>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Graham Clyne,"/>
    <e v="#VALUE!"/>
    <x v="151"/>
  </r>
  <r>
    <n v="1139"/>
    <s v="436522254609154048"/>
    <s v="abbaspeaks"/>
    <x v="769"/>
    <s v="Thu Feb 20 15:26:30 +0000 2014"/>
    <d v="2014-02-20T15:26:30"/>
    <m/>
    <s v="en"/>
    <m/>
    <m/>
    <n v="203543496"/>
    <m/>
    <s v="&lt;a href=&quot;https://about.twitter.com/products/tweetdeck&quot; rel=&quot;nofollow&quot;&gt;TweetDeck&lt;/a&gt;"/>
    <s v="http://pbs.twimg.com/profile_images/420650358310838272/SYeVCvzi_normal.jpeg"/>
    <n v="397"/>
    <n v="539"/>
    <n v="-28800"/>
    <s v="http://twitter.com/abbaspeaks/statuses/436522254609154048"/>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Luke: increas"/>
    <e v="#VALUE!"/>
    <x v="151"/>
  </r>
  <r>
    <n v="1127"/>
    <s v="436520644831113216"/>
    <s v="BrendaCourey"/>
    <x v="769"/>
    <s v="Thu Feb 20 15:20:06 +0000 2014"/>
    <d v="2014-02-20T15:20:06"/>
    <m/>
    <s v="en"/>
    <m/>
    <m/>
    <n v="14996156"/>
    <m/>
    <s v="&lt;a href=&quot;https://about.twitter.com/products/tweetdeck&quot; rel=&quot;nofollow&quot;&gt;TweetDeck&lt;/a&gt;"/>
    <s v="http://pbs.twimg.com/profile_images/1490028863/Brenda1_normal.jpg"/>
    <n v="206"/>
    <n v="104"/>
    <n v="-18000"/>
    <s v="http://twitter.com/BrendaCourey/statuses/436520644831113216"/>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Luke: increas"/>
    <e v="#VALUE!"/>
    <x v="151"/>
  </r>
  <r>
    <n v="449"/>
    <s v="436171127157981184"/>
    <s v="KNAER_RECRAE"/>
    <x v="770"/>
    <s v="Wed Feb 19 16:11:15 +0000 2014"/>
    <d v="2014-02-19T16:11:15"/>
    <m/>
    <s v="en"/>
    <m/>
    <m/>
    <n v="1020257364"/>
    <m/>
    <s v="&lt;a href=&quot;http://twitter.com/download/android&quot; rel=&quot;nofollow&quot;&gt;Twitter for Android&lt;/a&gt;"/>
    <s v="http://pbs.twimg.com/profile_images/2991816416/bfc82e11ecb1ae7933cf18dab2e03eb9_normal.png"/>
    <n v="202"/>
    <n v="258"/>
    <n v="-18000"/>
    <s v="http://twitter.com/KNAER_RECRAE/statuses/436171127157981184"/>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re. indicator"/>
    <e v="#VALUE!"/>
    <x v="151"/>
  </r>
  <r>
    <n v="377"/>
    <s v="436156326180167680"/>
    <s v="OhMissAcosta"/>
    <x v="771"/>
    <s v="Wed Feb 19 15:12:26 +0000 2014"/>
    <d v="2014-02-19T15:12:26"/>
    <m/>
    <s v="en"/>
    <m/>
    <m/>
    <n v="317175652"/>
    <m/>
    <s v="web"/>
    <s v="http://pbs.twimg.com/profile_images/2288215422/hpsgpfs8m7eeqnaprzjq_normal.jpeg"/>
    <n v="125"/>
    <n v="250"/>
    <n v="-18000"/>
    <s v="http://twitter.com/OhMissAcosta/statuses/436156326180167680"/>
    <s v="{&quot;symbols&quot;:[],&quot;urls&quot;:[],&quot;hashtags&quot;:[{&quot;text&quot;:&quot;OERS14&quot;,&quot;indices&quot;:[14,21]}],&quot;user_mentions&quot;:[{&quot;id&quot;:513860172,&quot;name&quot;:&quot;Deborah Berrill &quot;,&quot;indices&quot;:[3,12],&quot;screen_name&quot;:&quot;dberrill&quot;,&quot;id_str&quot;:&quot;513860172&quot;}]}"/>
    <s v="RT "/>
    <n v="1"/>
    <s v="RT @dberrill: #OERS14 re. Parental "/>
    <e v="#VALUE!"/>
    <x v="151"/>
  </r>
  <r>
    <n v="946"/>
    <s v="436345418235281408"/>
    <s v="CarolCampbell4"/>
    <x v="772"/>
    <s v="Thu Feb 20 03:43:49 +0000 2014"/>
    <d v="2014-02-20T03:43:49"/>
    <m/>
    <s v="en"/>
    <m/>
    <m/>
    <n v="300645437"/>
    <m/>
    <s v="&lt;a href=&quot;http://twitter.com/#!/download/ipad&quot; rel=&quot;nofollow&quot;&gt;Twitter for iPad&lt;/a&gt;"/>
    <s v="http://pbs.twimg.com/profile_images/3691905443/d17541206d2df83dd49f40e17076abbc_normal.jpeg"/>
    <n v="748"/>
    <n v="318"/>
    <n v="-18000"/>
    <s v="http://twitter.com/CarolCampbell4/statuses/436345418235281408"/>
    <s v="{&quot;symbols&quot;:[],&quot;urls&quot;:[],&quot;hashtags&quot;:[{&quot;text&quot;:&quot;OERS14&quot;,&quot;indices&quot;:[18,25]},{&quot;text&quot;:&quot;knaer&quot;,&quot;indices&quot;:[26,32]}],&quot;user_mentions&quot;:[{&quot;id&quot;:1264968134,&quot;name&quot;:&quot;Cathy Bruce&quot;,&quot;indices&quot;:[3,16],&quot;screen_name&quot;:&quot;drcathybruce&quot;,&quot;id_str&quot;:&quot;1264968134&quot;}]}"/>
    <s v="RT "/>
    <n v="1"/>
    <s v="RT @drcathybruce: #OERS14 #knaer kn"/>
    <e v="#VALUE!"/>
    <x v="151"/>
  </r>
  <r>
    <n v="941"/>
    <s v="436342051635212288"/>
    <s v="clake04"/>
    <x v="772"/>
    <s v="Thu Feb 20 03:30:26 +0000 2014"/>
    <d v="2014-02-20T03:30:26"/>
    <m/>
    <s v="en"/>
    <m/>
    <m/>
    <n v="45987904"/>
    <m/>
    <s v="&lt;a href=&quot;http://twitter.com/download/android&quot; rel=&quot;nofollow&quot;&gt;Twitter for Android&lt;/a&gt;"/>
    <s v="http://pbs.twimg.com/profile_images/378800000755387472/cb42e4cdd721b749ee83a18066b55327_normal.jpeg"/>
    <n v="75"/>
    <n v="72"/>
    <n v="-21600"/>
    <s v="http://twitter.com/clake04/statuses/436342051635212288"/>
    <s v="{&quot;symbols&quot;:[],&quot;urls&quot;:[],&quot;hashtags&quot;:[{&quot;text&quot;:&quot;OERS14&quot;,&quot;indices&quot;:[18,25]},{&quot;text&quot;:&quot;knaer&quot;,&quot;indices&quot;:[26,32]}],&quot;user_mentions&quot;:[{&quot;id&quot;:1264968134,&quot;name&quot;:&quot;Cathy Bruce&quot;,&quot;indices&quot;:[3,16],&quot;screen_name&quot;:&quot;drcathybruce&quot;,&quot;id_str&quot;:&quot;1264968134&quot;}]}"/>
    <s v="RT "/>
    <n v="1"/>
    <s v="RT @drcathybruce: #OERS14 #knaer kn"/>
    <e v="#VALUE!"/>
    <x v="151"/>
  </r>
  <r>
    <n v="767"/>
    <s v="436282949399744512"/>
    <s v="jillott1"/>
    <x v="773"/>
    <s v="Wed Feb 19 23:35:35 +0000 2014"/>
    <d v="2014-02-19T23:35:35"/>
    <m/>
    <s v="en"/>
    <m/>
    <m/>
    <n v="305016060"/>
    <m/>
    <s v="&lt;a href=&quot;http://twitter.com/#!/download/ipad&quot; rel=&quot;nofollow&quot;&gt;Twitter for iPad&lt;/a&gt;"/>
    <s v="http://pbs.twimg.com/profile_images/378800000144926908/09258f402b55f9dd50694f342b5002ac_normal.jpeg"/>
    <n v="307"/>
    <n v="376"/>
    <n v="-18000"/>
    <s v="http://twitter.com/jillott1/statuses/436282949399744512"/>
    <s v="{&quot;symbols&quot;:[],&quot;urls&quot;:[],&quot;hashtags&quot;:[{&quot;text&quot;:&quot;OERS14&quot;,&quot;indices&quot;:[18,25]}],&quot;user_mentions&quot;:[{&quot;id&quot;:1264968134,&quot;name&quot;:&quot;Cathy Bruce&quot;,&quot;indices&quot;:[3,16],&quot;screen_name&quot;:&quot;drcathybruce&quot;,&quot;id_str&quot;:&quot;1264968134&quot;},{&quot;id&quot;:14128528,&quot;name&quot;:&quot;Don Tapscott&quot;,&quot;indices&quot;:[26,36],&quot;screen_name&quot;:&quot;dtapscott&quot;,&quot;id_str&quot;:&quot;14128528&quot;}]}"/>
    <s v="RT "/>
    <n v="1"/>
    <s v="RT @drcathybruce: #OERS14 @dtapscot"/>
    <e v="#VALUE!"/>
    <x v="151"/>
  </r>
  <r>
    <n v="735"/>
    <s v="436270252280672256"/>
    <s v="lizdavis2"/>
    <x v="773"/>
    <s v="Wed Feb 19 22:45:08 +0000 2014"/>
    <d v="2014-02-19T22:45:08"/>
    <m/>
    <s v="en"/>
    <m/>
    <m/>
    <n v="260539614"/>
    <m/>
    <s v="&lt;a href=&quot;http://blackberry.com/twitter&quot; rel=&quot;nofollow&quot;&gt;Twitter for BlackBerry®&lt;/a&gt;"/>
    <s v="http://pbs.twimg.com/profile_images/378800000817785122/14120c777ec24fcda3de59727ce34ee8_normal.jpeg"/>
    <n v="938"/>
    <n v="1145"/>
    <n v="-18000"/>
    <s v="http://twitter.com/lizdavis2/statuses/436270252280672256"/>
    <s v="{&quot;symbols&quot;:[],&quot;urls&quot;:[],&quot;hashtags&quot;:[{&quot;text&quot;:&quot;OERS14&quot;,&quot;indices&quot;:[18,25]}],&quot;user_mentions&quot;:[{&quot;id&quot;:1264968134,&quot;name&quot;:&quot;Cathy Bruce&quot;,&quot;indices&quot;:[3,16],&quot;screen_name&quot;:&quot;drcathybruce&quot;,&quot;id_str&quot;:&quot;1264968134&quot;},{&quot;id&quot;:14128528,&quot;name&quot;:&quot;Don Tapscott&quot;,&quot;indices&quot;:[26,36],&quot;screen_name&quot;:&quot;dtapscott&quot;,&quot;id_str&quot;:&quot;14128528&quot;}]}"/>
    <s v="RT "/>
    <n v="1"/>
    <s v="RT @drcathybruce: #OERS14 @dtapscot"/>
    <e v="#VALUE!"/>
    <x v="151"/>
  </r>
  <r>
    <n v="734"/>
    <s v="436269896523988992"/>
    <s v="O3atORION"/>
    <x v="773"/>
    <s v="Wed Feb 19 22:43:43 +0000 2014"/>
    <d v="2014-02-19T22:43:43"/>
    <m/>
    <s v="en"/>
    <m/>
    <m/>
    <n v="40576448"/>
    <m/>
    <s v="&lt;a href=&quot;https://about.twitter.com/products/tweetdeck&quot; rel=&quot;nofollow&quot;&gt;TweetDeck&lt;/a&gt;"/>
    <s v="http://pbs.twimg.com/profile_images/2631441533/dd0ebcbc33a90ccdddc419f43d06c8f4_normal.jpeg"/>
    <n v="810"/>
    <n v="1460"/>
    <n v="-18000"/>
    <s v="http://twitter.com/O3atORION/statuses/436269896523988992"/>
    <s v="{&quot;symbols&quot;:[],&quot;urls&quot;:[],&quot;hashtags&quot;:[{&quot;text&quot;:&quot;OERS14&quot;,&quot;indices&quot;:[18,25]}],&quot;user_mentions&quot;:[{&quot;id&quot;:1264968134,&quot;name&quot;:&quot;Cathy Bruce&quot;,&quot;indices&quot;:[3,16],&quot;screen_name&quot;:&quot;drcathybruce&quot;,&quot;id_str&quot;:&quot;1264968134&quot;},{&quot;id&quot;:14128528,&quot;name&quot;:&quot;Don Tapscott&quot;,&quot;indices&quot;:[26,36],&quot;screen_name&quot;:&quot;dtapscott&quot;,&quot;id_str&quot;:&quot;14128528&quot;}]}"/>
    <s v="RT "/>
    <n v="1"/>
    <s v="RT @drcathybruce: #OERS14 @dtapscot"/>
    <e v="#VALUE!"/>
    <x v="151"/>
  </r>
  <r>
    <n v="733"/>
    <s v="436269895450251264"/>
    <s v="abbaspeaks"/>
    <x v="773"/>
    <s v="Wed Feb 19 22:43:43 +0000 2014"/>
    <d v="2014-02-19T22:43:43"/>
    <m/>
    <s v="en"/>
    <m/>
    <m/>
    <n v="203543496"/>
    <m/>
    <s v="&lt;a href=&quot;https://about.twitter.com/products/tweetdeck&quot; rel=&quot;nofollow&quot;&gt;TweetDeck&lt;/a&gt;"/>
    <s v="http://pbs.twimg.com/profile_images/420650358310838272/SYeVCvzi_normal.jpeg"/>
    <n v="391"/>
    <n v="537"/>
    <n v="-28800"/>
    <s v="http://twitter.com/abbaspeaks/statuses/436269895450251264"/>
    <s v="{&quot;symbols&quot;:[],&quot;urls&quot;:[],&quot;hashtags&quot;:[{&quot;text&quot;:&quot;OERS14&quot;,&quot;indices&quot;:[18,25]}],&quot;user_mentions&quot;:[{&quot;id&quot;:1264968134,&quot;name&quot;:&quot;Cathy Bruce&quot;,&quot;indices&quot;:[3,16],&quot;screen_name&quot;:&quot;drcathybruce&quot;,&quot;id_str&quot;:&quot;1264968134&quot;},{&quot;id&quot;:14128528,&quot;name&quot;:&quot;Don Tapscott&quot;,&quot;indices&quot;:[26,36],&quot;screen_name&quot;:&quot;dtapscott&quot;,&quot;id_str&quot;:&quot;14128528&quot;}]}"/>
    <s v="RT "/>
    <n v="1"/>
    <s v="RT @drcathybruce: #OERS14 @dtapscot"/>
    <e v="#VALUE!"/>
    <x v="151"/>
  </r>
  <r>
    <n v="1306"/>
    <s v="436594707649810432"/>
    <s v="i2Learn"/>
    <x v="774"/>
    <s v="Thu Feb 20 20:14:24 +0000 2014"/>
    <d v="2014-02-20T20:14:24"/>
    <m/>
    <s v="en"/>
    <m/>
    <m/>
    <n v="2222609227"/>
    <m/>
    <s v="web"/>
    <s v="http://pbs.twimg.com/profile_images/416769781530779648/YW6e5sCB_normal.jpeg"/>
    <n v="324"/>
    <n v="271"/>
    <m/>
    <s v="http://twitter.com/i2Learn/statuses/436594707649810432"/>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746"/>
    <s v="436276167801176064"/>
    <s v="Errs5"/>
    <x v="774"/>
    <s v="Wed Feb 19 23:08:38 +0000 2014"/>
    <d v="2014-02-19T23:08:38"/>
    <m/>
    <s v="en"/>
    <m/>
    <m/>
    <n v="110054603"/>
    <m/>
    <s v="&lt;a href=&quot;http://twitter.com/download/iphone&quot; rel=&quot;nofollow&quot;&gt;Twitter for iPhone&lt;/a&gt;"/>
    <s v="http://abs.twimg.com/sticky/default_profile_images/default_profile_1_normal.png"/>
    <m/>
    <n v="13"/>
    <m/>
    <s v="http://twitter.com/Errs5/statuses/436276167801176064"/>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499"/>
    <s v="436177006271946752"/>
    <s v="momherman"/>
    <x v="774"/>
    <s v="Wed Feb 19 16:34:36 +0000 2014"/>
    <d v="2014-02-19T16:34:36"/>
    <m/>
    <s v="en"/>
    <m/>
    <m/>
    <n v="183051250"/>
    <m/>
    <s v="&lt;a href=&quot;http://twitter.com/#!/download/ipad&quot; rel=&quot;nofollow&quot;&gt;Twitter for iPad&lt;/a&gt;"/>
    <s v="http://pbs.twimg.com/profile_images/378800000698909554/a8f5b0e4ca5daaec4edc26f3c1610786_normal.jpeg"/>
    <n v="18"/>
    <n v="49"/>
    <m/>
    <s v="http://twitter.com/momherman/statuses/436177006271946752"/>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478"/>
    <s v="436172908520431616"/>
    <s v="LynneCharette"/>
    <x v="774"/>
    <s v="Wed Feb 19 16:18:19 +0000 2014"/>
    <d v="2014-02-19T16:18:19"/>
    <m/>
    <s v="en"/>
    <m/>
    <m/>
    <n v="886967161"/>
    <m/>
    <s v="&lt;a href=&quot;http://twitter.com/#!/download/ipad&quot; rel=&quot;nofollow&quot;&gt;Twitter for iPad&lt;/a&gt;"/>
    <s v="http://pbs.twimg.com/profile_images/378800000822455537/56b9bb5ebb481cf2e8577eb02667f58c_normal.jpeg"/>
    <n v="234"/>
    <n v="387"/>
    <n v="-14400"/>
    <s v="http://twitter.com/LynneCharette/statuses/436172908520431616"/>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412"/>
    <s v="436167452729171968"/>
    <s v="AngelaMercier1"/>
    <x v="774"/>
    <s v="Wed Feb 19 15:56:39 +0000 2014"/>
    <d v="2014-02-19T15:56:39"/>
    <m/>
    <s v="en"/>
    <m/>
    <m/>
    <n v="1604709252"/>
    <m/>
    <s v="&lt;a href=&quot;http://twitter.com/#!/download/ipad&quot; rel=&quot;nofollow&quot;&gt;Twitter for iPad&lt;/a&gt;"/>
    <s v="http://pbs.twimg.com/profile_images/378800000154019604/304f42b27398bef4e3b832726c76c7c8_normal.jpeg"/>
    <n v="372"/>
    <n v="577"/>
    <m/>
    <s v="http://twitter.com/AngelaMercier1/statuses/436167452729171968"/>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393"/>
    <s v="436157762276302848"/>
    <s v="eorourke75"/>
    <x v="774"/>
    <s v="Wed Feb 19 15:18:08 +0000 2014"/>
    <d v="2014-02-19T15:18:08"/>
    <m/>
    <s v="en"/>
    <m/>
    <m/>
    <n v="1855623037"/>
    <m/>
    <s v="&lt;a href=&quot;http://twitter.com/#!/download/ipad&quot; rel=&quot;nofollow&quot;&gt;Twitter for iPad&lt;/a&gt;"/>
    <s v="http://abs.twimg.com/sticky/default_profile_images/default_profile_2_normal.png"/>
    <n v="21"/>
    <n v="40"/>
    <m/>
    <s v="http://twitter.com/eorourke75/statuses/436157762276302848"/>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390"/>
    <s v="436157067535978496"/>
    <s v="annemariepetras"/>
    <x v="774"/>
    <s v="Wed Feb 19 15:15:22 +0000 2014"/>
    <d v="2014-02-19T15:15:22"/>
    <m/>
    <s v="en"/>
    <m/>
    <m/>
    <n v="1175598865"/>
    <m/>
    <s v="&lt;a href=&quot;http://twitter.com/#!/download/ipad&quot; rel=&quot;nofollow&quot;&gt;Twitter for iPad&lt;/a&gt;"/>
    <s v="http://pbs.twimg.com/profile_images/3494629493/e3c6bbe439edae00e31f6a24695a8686_normal.jpeg"/>
    <n v="13"/>
    <n v="20"/>
    <m/>
    <s v="http://twitter.com/annemariepetras/statuses/436157067535978496"/>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387"/>
    <s v="436156726136799232"/>
    <s v="edumaingirl"/>
    <x v="774"/>
    <s v="Wed Feb 19 15:14:01 +0000 2014"/>
    <d v="2014-02-19T15:14:01"/>
    <m/>
    <s v="en"/>
    <m/>
    <m/>
    <n v="199013017"/>
    <m/>
    <s v="&lt;a href=&quot;http://twitter.com/download/iphone&quot; rel=&quot;nofollow&quot;&gt;Twitter for iPhone&lt;/a&gt;"/>
    <s v="http://pbs.twimg.com/profile_images/1170448791/Photo_147_normal.jpg"/>
    <n v="260"/>
    <n v="484"/>
    <n v="-18000"/>
    <s v="http://twitter.com/edumaingirl/statuses/436156726136799232"/>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342"/>
    <s v="436150642034216960"/>
    <s v="pauldhondt"/>
    <x v="774"/>
    <s v="Wed Feb 19 14:49:51 +0000 2014"/>
    <d v="2014-02-19T14:49:51"/>
    <m/>
    <s v="en"/>
    <m/>
    <m/>
    <n v="285724042"/>
    <m/>
    <s v="&lt;a href=&quot;http://twitter.com/#!/download/ipad&quot; rel=&quot;nofollow&quot;&gt;Twitter for iPad&lt;/a&gt;"/>
    <s v="http://pbs.twimg.com/profile_images/3597554140/9d17900f8c92b17beae6e2ef7532065b_normal.jpeg"/>
    <n v="143"/>
    <n v="161"/>
    <m/>
    <s v="http://twitter.com/pauldhondt/statuses/436150642034216960"/>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314"/>
    <s v="436148309376630784"/>
    <s v="brandy_doan"/>
    <x v="774"/>
    <s v="Wed Feb 19 14:40:34 +0000 2014"/>
    <d v="2014-02-19T14:40:34"/>
    <m/>
    <s v="en"/>
    <m/>
    <m/>
    <n v="2180447343"/>
    <m/>
    <s v="web"/>
    <s v="http://pbs.twimg.com/profile_images/378800000738874344/b3997fc9d21243d2987d25ddc75fe680_normal.png"/>
    <n v="219"/>
    <n v="381"/>
    <n v="-18000"/>
    <s v="http://twitter.com/brandy_doan/statuses/436148309376630784"/>
    <s v="{&quot;symbols&quot;:[],&quot;urls&quot;:[],&quot;hashtags&quot;:[{&quot;text&quot;:&quot;OERS14&quot;,&quot;indices&quot;:[18,25]},{&quot;text&quot;:&quot;PISA&quot;,&quot;indices&quot;:[107,112]}],&quot;user_mentions&quot;:[{&quot;id&quot;:1264968134,&quot;name&quot;:&quot;Cathy Bruce&quot;,&quot;indices&quot;:[3,16],&quot;screen_name&quot;:&quot;drcathybruce&quot;,&quot;id_str&quot;:&quot;1264968134&quot;}]}"/>
    <s v="RT "/>
    <n v="1"/>
    <s v="RT @drcathybruce: #OERS14 Student e"/>
    <e v="#VALUE!"/>
    <x v="151"/>
  </r>
  <r>
    <n v="906"/>
    <s v="436332158601281537"/>
    <s v="MonicaRohel"/>
    <x v="775"/>
    <s v="Thu Feb 20 02:51:08 +0000 2014"/>
    <d v="2014-02-20T02:51:08"/>
    <m/>
    <s v="en"/>
    <m/>
    <m/>
    <n v="370410280"/>
    <m/>
    <s v="web"/>
    <s v="http://abs.twimg.com/sticky/default_profile_images/default_profile_2_normal.png"/>
    <n v="48"/>
    <n v="109"/>
    <n v="-14400"/>
    <s v="http://twitter.com/MonicaRohel/statuses/436332158601281537"/>
    <s v="{&quot;symbols&quot;:[],&quot;urls&quot;:[],&quot;hashtags&quot;:[{&quot;text&quot;:&quot;OERS14&quot;,&quot;indices&quot;:[18,25]}],&quot;user_mentions&quot;:[{&quot;id&quot;:1264968134,&quot;name&quot;:&quot;Cathy Bruce&quot;,&quot;indices&quot;:[3,16],&quot;screen_name&quot;:&quot;drcathybruce&quot;,&quot;id_str&quot;:&quot;1264968134&quot;}]}"/>
    <s v="RT "/>
    <n v="1"/>
    <s v="RT @drcathybruce: #OERS14 Summary o"/>
    <e v="#VALUE!"/>
    <x v="151"/>
  </r>
  <r>
    <n v="175"/>
    <s v="436135404975034369"/>
    <s v="jiimaanike"/>
    <x v="775"/>
    <s v="Wed Feb 19 13:49:18 +0000 2014"/>
    <d v="2014-02-19T13:49:18"/>
    <m/>
    <s v="en"/>
    <m/>
    <m/>
    <n v="1297344402"/>
    <m/>
    <s v="&lt;a href=&quot;http://www.twitter.com&quot; rel=&quot;nofollow&quot;&gt;Twitter for BlackBerry&lt;/a&gt;"/>
    <s v="http://pbs.twimg.com/profile_images/3426469614/437d2aa1124e18c257ca8dcbbac843a0_normal.jpeg"/>
    <n v="37"/>
    <n v="67"/>
    <m/>
    <s v="http://twitter.com/jiimaanike/statuses/436135404975034369"/>
    <s v="{&quot;symbols&quot;:[],&quot;urls&quot;:[],&quot;hashtags&quot;:[{&quot;text&quot;:&quot;OERS14&quot;,&quot;indices&quot;:[18,25]}],&quot;user_mentions&quot;:[{&quot;id&quot;:1264968134,&quot;name&quot;:&quot;Cathy Bruce&quot;,&quot;indices&quot;:[3,16],&quot;screen_name&quot;:&quot;drcathybruce&quot;,&quot;id_str&quot;:&quot;1264968134&quot;}]}"/>
    <s v="RT "/>
    <n v="1"/>
    <s v="RT @drcathybruce: #OERS14 Summary o"/>
    <e v="#VALUE!"/>
    <x v="151"/>
  </r>
  <r>
    <n v="931"/>
    <s v="436341283712684032"/>
    <s v="CarolCampbell4"/>
    <x v="776"/>
    <s v="Thu Feb 20 03:27:23 +0000 2014"/>
    <d v="2014-02-20T03:27:23"/>
    <m/>
    <s v="en"/>
    <m/>
    <m/>
    <n v="300645437"/>
    <m/>
    <s v="&lt;a href=&quot;http://twitter.com/#!/download/ipad&quot; rel=&quot;nofollow&quot;&gt;Twitter for iPad&lt;/a&gt;"/>
    <s v="http://pbs.twimg.com/profile_images/3691905443/d17541206d2df83dd49f40e17076abbc_normal.jpeg"/>
    <n v="748"/>
    <n v="318"/>
    <n v="-18000"/>
    <s v="http://twitter.com/CarolCampbell4/statuses/436341283712684032"/>
    <s v="{&quot;symbols&quot;:[],&quot;urls&quot;:[],&quot;hashtags&quot;:[{&quot;text&quot;:&quot;OERS14&quot;,&quot;indices&quot;:[139,140]}],&quot;user_mentions&quot;:[{&quot;id&quot;:1264968134,&quot;name&quot;:&quot;Cathy Bruce&quot;,&quot;indices&quot;:[3,16],&quot;screen_name&quot;:&quot;drcathybruce&quot;,&quot;id_str&quot;:&quot;1264968134&quot;},{&quot;id&quot;:300645437,&quot;name&quot;:&quot;Carol Campbell&quot;,&quot;indices&quot;:[18,33],&quot;screen_name&quot;:&quot;CarolCampbell4&quot;,&quot;id_str&quot;:&quot;300645437&quot;},{&quot;id&quot;:1020257364,&quot;name&quot;:&quot;KNAER-RECRAE&quot;,&quot;indices&quot;:[34,47],&quot;screen_name&quot;:&quot;KNAER_RECRAE&quot;,&quot;id_str&quot;:&quot;1020257364&quot;},{&quot;id&quot;:129585627,&quot;name&quot;:&quot;Shasta Carr-Harris&quot;,&quot;indices&quot;:[50,59],&quot;screen_name&quot;:&quot;ShastaCH&quot;,&quot;id_str&quot;:&quot;129585627&quot;},{&quot;id&quot;:636460073,&quot;name&quot;:&quot;Katina Pollock&quot;,&quot;indices&quot;:[60,76],&quot;screen_name&quot;:&quot;DrKatinaPollock&quot;,&quot;id_str&quot;:&quot;636460073&quot;}]}"/>
    <s v="RT "/>
    <n v="1"/>
    <s v="RT @drcathybruce: @CarolCampbell4 @"/>
    <e v="#VALUE!"/>
    <x v="151"/>
  </r>
  <r>
    <n v="911"/>
    <s v="436334208550592513"/>
    <s v="ShastaCH"/>
    <x v="776"/>
    <s v="Thu Feb 20 02:59:16 +0000 2014"/>
    <d v="2014-02-20T02:59:16"/>
    <m/>
    <s v="en"/>
    <m/>
    <m/>
    <n v="129585627"/>
    <m/>
    <s v="&lt;a href=&quot;http://twitter.com/download/iphone&quot; rel=&quot;nofollow&quot;&gt;Twitter for iPhone&lt;/a&gt;"/>
    <s v="http://pbs.twimg.com/profile_images/2272274611/5wd7gucvwq2weh35c02q_normal.jpeg"/>
    <n v="158"/>
    <n v="99"/>
    <n v="-21600"/>
    <s v="http://twitter.com/ShastaCH/statuses/436334208550592513"/>
    <s v="{&quot;symbols&quot;:[],&quot;urls&quot;:[],&quot;hashtags&quot;:[{&quot;text&quot;:&quot;OERS14&quot;,&quot;indices&quot;:[139,140]}],&quot;user_mentions&quot;:[{&quot;id&quot;:1264968134,&quot;name&quot;:&quot;Cathy Bruce&quot;,&quot;indices&quot;:[3,16],&quot;screen_name&quot;:&quot;drcathybruce&quot;,&quot;id_str&quot;:&quot;1264968134&quot;},{&quot;id&quot;:300645437,&quot;name&quot;:&quot;Carol Campbell&quot;,&quot;indices&quot;:[18,33],&quot;screen_name&quot;:&quot;CarolCampbell4&quot;,&quot;id_str&quot;:&quot;300645437&quot;},{&quot;id&quot;:1020257364,&quot;name&quot;:&quot;KNAER-RECRAE&quot;,&quot;indices&quot;:[34,47],&quot;screen_name&quot;:&quot;KNAER_RECRAE&quot;,&quot;id_str&quot;:&quot;1020257364&quot;},{&quot;id&quot;:129585627,&quot;name&quot;:&quot;Shasta Carr-Harris&quot;,&quot;indices&quot;:[50,59],&quot;screen_name&quot;:&quot;ShastaCH&quot;,&quot;id_str&quot;:&quot;129585627&quot;},{&quot;id&quot;:636460073,&quot;name&quot;:&quot;Katina Pollock&quot;,&quot;indices&quot;:[60,76],&quot;screen_name&quot;:&quot;DrKatinaPollock&quot;,&quot;id_str&quot;:&quot;636460073&quot;}]}"/>
    <s v="RT "/>
    <n v="1"/>
    <s v="RT @drcathybruce: @CarolCampbell4 @"/>
    <e v="#VALUE!"/>
    <x v="151"/>
  </r>
  <r>
    <n v="742"/>
    <s v="436274406298370049"/>
    <s v="abbaspeaks"/>
    <x v="776"/>
    <s v="Wed Feb 19 23:01:38 +0000 2014"/>
    <d v="2014-02-19T23:01:38"/>
    <m/>
    <s v="en"/>
    <m/>
    <m/>
    <n v="203543496"/>
    <m/>
    <s v="&lt;a href=&quot;https://about.twitter.com/products/tweetdeck&quot; rel=&quot;nofollow&quot;&gt;TweetDeck&lt;/a&gt;"/>
    <s v="http://pbs.twimg.com/profile_images/420650358310838272/SYeVCvzi_normal.jpeg"/>
    <n v="391"/>
    <n v="537"/>
    <n v="-28800"/>
    <s v="http://twitter.com/abbaspeaks/statuses/436274406298370049"/>
    <s v="{&quot;symbols&quot;:[],&quot;urls&quot;:[],&quot;hashtags&quot;:[{&quot;text&quot;:&quot;OERS14&quot;,&quot;indices&quot;:[139,140]}],&quot;user_mentions&quot;:[{&quot;id&quot;:1264968134,&quot;name&quot;:&quot;Cathy Bruce&quot;,&quot;indices&quot;:[3,16],&quot;screen_name&quot;:&quot;drcathybruce&quot;,&quot;id_str&quot;:&quot;1264968134&quot;},{&quot;id&quot;:300645437,&quot;name&quot;:&quot;Carol Campbell&quot;,&quot;indices&quot;:[18,33],&quot;screen_name&quot;:&quot;CarolCampbell4&quot;,&quot;id_str&quot;:&quot;300645437&quot;},{&quot;id&quot;:1020257364,&quot;name&quot;:&quot;KNAER-RECRAE&quot;,&quot;indices&quot;:[34,47],&quot;screen_name&quot;:&quot;KNAER_RECRAE&quot;,&quot;id_str&quot;:&quot;1020257364&quot;},{&quot;id&quot;:129585627,&quot;name&quot;:&quot;Shasta Carr-Harris&quot;,&quot;indices&quot;:[50,59],&quot;screen_name&quot;:&quot;ShastaCH&quot;,&quot;id_str&quot;:&quot;129585627&quot;},{&quot;id&quot;:636460073,&quot;name&quot;:&quot;Katina Pollock&quot;,&quot;indices&quot;:[60,76],&quot;screen_name&quot;:&quot;DrKatinaPollock&quot;,&quot;id_str&quot;:&quot;636460073&quot;}]}"/>
    <s v="RT "/>
    <n v="1"/>
    <s v="RT @drcathybruce: @CarolCampbell4 @"/>
    <e v="#VALUE!"/>
    <x v="151"/>
  </r>
  <r>
    <n v="741"/>
    <s v="436274406298370048"/>
    <s v="O3atORION"/>
    <x v="776"/>
    <s v="Wed Feb 19 23:01:38 +0000 2014"/>
    <d v="2014-02-19T23:01:38"/>
    <m/>
    <s v="en"/>
    <m/>
    <m/>
    <n v="40576448"/>
    <m/>
    <s v="&lt;a href=&quot;https://about.twitter.com/products/tweetdeck&quot; rel=&quot;nofollow&quot;&gt;TweetDeck&lt;/a&gt;"/>
    <s v="http://pbs.twimg.com/profile_images/2631441533/dd0ebcbc33a90ccdddc419f43d06c8f4_normal.jpeg"/>
    <n v="810"/>
    <n v="1460"/>
    <n v="-18000"/>
    <s v="http://twitter.com/O3atORION/statuses/436274406298370048"/>
    <s v="{&quot;symbols&quot;:[],&quot;urls&quot;:[],&quot;hashtags&quot;:[{&quot;text&quot;:&quot;OERS14&quot;,&quot;indices&quot;:[139,140]}],&quot;user_mentions&quot;:[{&quot;id&quot;:1264968134,&quot;name&quot;:&quot;Cathy Bruce&quot;,&quot;indices&quot;:[3,16],&quot;screen_name&quot;:&quot;drcathybruce&quot;,&quot;id_str&quot;:&quot;1264968134&quot;},{&quot;id&quot;:300645437,&quot;name&quot;:&quot;Carol Campbell&quot;,&quot;indices&quot;:[18,33],&quot;screen_name&quot;:&quot;CarolCampbell4&quot;,&quot;id_str&quot;:&quot;300645437&quot;},{&quot;id&quot;:1020257364,&quot;name&quot;:&quot;KNAER-RECRAE&quot;,&quot;indices&quot;:[34,47],&quot;screen_name&quot;:&quot;KNAER_RECRAE&quot;,&quot;id_str&quot;:&quot;1020257364&quot;},{&quot;id&quot;:129585627,&quot;name&quot;:&quot;Shasta Carr-Harris&quot;,&quot;indices&quot;:[50,59],&quot;screen_name&quot;:&quot;ShastaCH&quot;,&quot;id_str&quot;:&quot;129585627&quot;},{&quot;id&quot;:636460073,&quot;name&quot;:&quot;Katina Pollock&quot;,&quot;indices&quot;:[60,76],&quot;screen_name&quot;:&quot;DrKatinaPollock&quot;,&quot;id_str&quot;:&quot;636460073&quot;}]}"/>
    <s v="RT "/>
    <n v="1"/>
    <s v="RT @drcathybruce: @CarolCampbell4 @"/>
    <e v="#VALUE!"/>
    <x v="151"/>
  </r>
  <r>
    <n v="783"/>
    <s v="436285965741457408"/>
    <s v="mh2dodick"/>
    <x v="777"/>
    <s v="Wed Feb 19 23:47:34 +0000 2014"/>
    <d v="2014-02-19T23:47:34"/>
    <m/>
    <s v="en"/>
    <m/>
    <m/>
    <n v="518612445"/>
    <m/>
    <s v="&lt;a href=&quot;https://about.twitter.com/products/tweetdeck&quot; rel=&quot;nofollow&quot;&gt;TweetDeck&lt;/a&gt;"/>
    <s v="http://pbs.twimg.com/profile_images/3046603134/5c20a44a6cd1fef3a573c1ae999021a3_normal.jpeg"/>
    <n v="222"/>
    <n v="567"/>
    <n v="-18000"/>
    <s v="http://twitter.com/mh2dodick/statuses/436285965741457408"/>
    <s v="{&quot;symbols&quot;:[],&quot;urls&quot;:[],&quot;hashtags&quot;:[{&quot;text&quot;:&quot;oers14&quot;,&quot;indices&quot;:[125,132]}],&quot;user_mentions&quot;:[{&quot;id&quot;:1264968134,&quot;name&quot;:&quot;Cathy Bruce&quot;,&quot;indices&quot;:[3,16],&quot;screen_name&quot;:&quot;drcathybruce&quot;,&quot;id_str&quot;:&quot;1264968134&quot;},{&quot;id&quot;:121959456,&quot;name&quot;:&quot;Amani &quot;,&quot;indices&quot;:[19,33],&quot;screen_name&quot;:&quot;AmaniElrofaie&quot;,&quot;id_str&quot;:&quot;121959456&quot;},{&quot;id&quot;:14128528,&quot;name&quot;:&quot;Don Tapscott&quot;,&quot;indices&quot;:[134,140],&quot;screen_name&quot;:&quot;dtapscott&quot;,&quot;id_str&quot;:&quot;14128528&quot;}]}"/>
    <s v="RT "/>
    <n v="1"/>
    <s v="RT @drcathybruce: “@AmaniElrofaie: "/>
    <e v="#VALUE!"/>
    <x v="151"/>
  </r>
  <r>
    <n v="978"/>
    <s v="436496955691122689"/>
    <s v="eorourke75"/>
    <x v="778"/>
    <s v="Thu Feb 20 13:45:58 +0000 2014"/>
    <d v="2014-02-20T13:45:58"/>
    <m/>
    <s v="en"/>
    <m/>
    <m/>
    <n v="1855623037"/>
    <m/>
    <s v="&lt;a href=&quot;http://twitter.com/#!/download/ipad&quot; rel=&quot;nofollow&quot;&gt;Twitter for iPad&lt;/a&gt;"/>
    <s v="http://abs.twimg.com/sticky/default_profile_images/default_profile_2_normal.png"/>
    <n v="21"/>
    <n v="40"/>
    <m/>
    <s v="http://twitter.com/eorourke75/statuses/436496955691122689"/>
    <s v="{&quot;symbols&quot;:[],&quot;urls&quot;:[{&quot;expanded_url&quot;:&quot;http://www.tmerc.ca&quot;,&quot;indices&quot;:[143,144],&quot;display_url&quot;:&quot;tmerc.ca&quot;,&quot;url&quot;:&quot;http://t.co/viXs5qOe6z&quot;}],&quot;hashtags&quot;:[{&quot;text&quot;:&quot;OERS14&quot;,&quot;indices&quot;:[43,50]}],&quot;user_mentions&quot;:[{&quot;id&quot;:1264968134,&quot;name&quot;:&quot;Cathy Bruce&quot;,&quot;indices&quot;:[3,16],&quot;screen_name&quot;:&quot;drcathybruce&quot;,&quot;id_str&quot;:&quot;1264968134&quot;},{&quot;id&quot;:30002337,&quot;name&quot;:&quot;Chris Conley&quot;,&quot;indices&quot;:[19,32],&quot;screen_name&quot;:&quot;ResearchChat&quot;,&quot;id_str&quot;:&quot;30002337&quot;}]}"/>
    <s v="RT "/>
    <n v="1"/>
    <s v="RT @drcathybruce: “@ResearchChat: T"/>
    <e v="#VALUE!"/>
    <x v="151"/>
  </r>
  <r>
    <n v="782"/>
    <s v="436285770899660800"/>
    <s v="jillott1"/>
    <x v="778"/>
    <s v="Wed Feb 19 23:46:48 +0000 2014"/>
    <d v="2014-02-19T23:46:48"/>
    <m/>
    <s v="en"/>
    <m/>
    <m/>
    <n v="305016060"/>
    <m/>
    <s v="&lt;a href=&quot;http://twitter.com/#!/download/ipad&quot; rel=&quot;nofollow&quot;&gt;Twitter for iPad&lt;/a&gt;"/>
    <s v="http://pbs.twimg.com/profile_images/378800000144926908/09258f402b55f9dd50694f342b5002ac_normal.jpeg"/>
    <n v="307"/>
    <n v="376"/>
    <n v="-18000"/>
    <s v="http://twitter.com/jillott1/statuses/436285770899660800"/>
    <s v="{&quot;symbols&quot;:[],&quot;urls&quot;:[{&quot;expanded_url&quot;:&quot;http://www.tmerc.ca&quot;,&quot;indices&quot;:[143,144],&quot;display_url&quot;:&quot;tmerc.ca&quot;,&quot;url&quot;:&quot;http://t.co/viXs5qOe6z&quot;}],&quot;hashtags&quot;:[{&quot;text&quot;:&quot;OERS14&quot;,&quot;indices&quot;:[43,50]}],&quot;user_mentions&quot;:[{&quot;id&quot;:1264968134,&quot;name&quot;:&quot;Cathy Bruce&quot;,&quot;indices&quot;:[3,16],&quot;screen_name&quot;:&quot;drcathybruce&quot;,&quot;id_str&quot;:&quot;1264968134&quot;},{&quot;id&quot;:30002337,&quot;name&quot;:&quot;Chris Conley&quot;,&quot;indices&quot;:[19,32],&quot;screen_name&quot;:&quot;ResearchChat&quot;,&quot;id_str&quot;:&quot;30002337&quot;}]}"/>
    <s v="RT "/>
    <n v="1"/>
    <s v="RT @drcathybruce: “@ResearchChat: T"/>
    <e v="#VALUE!"/>
    <x v="151"/>
  </r>
  <r>
    <n v="97"/>
    <s v="435975502822924289"/>
    <s v="CarolCampbell4"/>
    <x v="779"/>
    <s v="Wed Feb 19 03:13:54 +0000 2014"/>
    <d v="2014-02-19T03:13:54"/>
    <m/>
    <s v="en"/>
    <m/>
    <m/>
    <n v="300645437"/>
    <m/>
    <s v="&lt;a href=&quot;http://twitter.com/#!/download/ipad&quot; rel=&quot;nofollow&quot;&gt;Twitter for iPad&lt;/a&gt;"/>
    <s v="http://pbs.twimg.com/profile_images/3691905443/d17541206d2df83dd49f40e17076abbc_normal.jpeg"/>
    <n v="741"/>
    <n v="317"/>
    <n v="-18000"/>
    <s v="http://twitter.com/CarolCampbell4/statuses/435975502822924289"/>
    <s v="{&quot;symbols&quot;:[],&quot;urls&quot;:[],&quot;hashtags&quot;:[{&quot;text&quot;:&quot;OERS14&quot;,&quot;indices&quot;:[37,44]}],&quot;user_mentions&quot;:[{&quot;id&quot;:1264968134,&quot;name&quot;:&quot;Cathy Bruce&quot;,&quot;indices&quot;:[3,16],&quot;screen_name&quot;:&quot;drcathybruce&quot;,&quot;id_str&quot;:&quot;1264968134&quot;},{&quot;id&quot;:1020257364,&quot;name&quot;:&quot;KNAER-RECRAE&quot;,&quot;indices&quot;:[45,58],&quot;screen_name&quot;:&quot;KNAER_RECRAE&quot;,&quot;id_str&quot;:&quot;1020257364&quot;},{&quot;id&quot;:14128528,&quot;name&quot;:&quot;Don Tapscott&quot;,&quot;indices&quot;:[59,69],&quot;screen_name&quot;:&quot;dtapscott&quot;,&quot;id_str&quot;:&quot;14128528&quot;}]}"/>
    <s v="RT "/>
    <n v="1"/>
    <s v="RT @drcathybruce: Looking forward t"/>
    <e v="#VALUE!"/>
    <x v="151"/>
  </r>
  <r>
    <n v="96"/>
    <s v="435975417909227520"/>
    <s v="taniasterling"/>
    <x v="779"/>
    <s v="Wed Feb 19 03:13:34 +0000 2014"/>
    <d v="2014-02-19T03:13:34"/>
    <m/>
    <s v="en"/>
    <m/>
    <m/>
    <n v="97134757"/>
    <m/>
    <s v="&lt;a href=&quot;http://twitter.com/download/iphone&quot; rel=&quot;nofollow&quot;&gt;Twitter for iPhone&lt;/a&gt;"/>
    <s v="http://pbs.twimg.com/profile_images/3750217086/388f2b18ac44da8d783f9140c4a6c73c_normal.png"/>
    <n v="1696"/>
    <n v="913"/>
    <n v="-18000"/>
    <s v="http://twitter.com/taniasterling/statuses/435975417909227520"/>
    <s v="{&quot;symbols&quot;:[],&quot;urls&quot;:[],&quot;hashtags&quot;:[{&quot;text&quot;:&quot;OERS14&quot;,&quot;indices&quot;:[37,44]}],&quot;user_mentions&quot;:[{&quot;id&quot;:1264968134,&quot;name&quot;:&quot;Cathy Bruce&quot;,&quot;indices&quot;:[3,16],&quot;screen_name&quot;:&quot;drcathybruce&quot;,&quot;id_str&quot;:&quot;1264968134&quot;},{&quot;id&quot;:1020257364,&quot;name&quot;:&quot;KNAER-RECRAE&quot;,&quot;indices&quot;:[45,58],&quot;screen_name&quot;:&quot;KNAER_RECRAE&quot;,&quot;id_str&quot;:&quot;1020257364&quot;},{&quot;id&quot;:14128528,&quot;name&quot;:&quot;Don Tapscott&quot;,&quot;indices&quot;:[59,69],&quot;screen_name&quot;:&quot;dtapscott&quot;,&quot;id_str&quot;:&quot;14128528&quot;}]}"/>
    <s v="RT "/>
    <n v="1"/>
    <s v="RT @drcathybruce: Looking forward t"/>
    <e v="#VALUE!"/>
    <x v="151"/>
  </r>
  <r>
    <n v="16"/>
    <s v="435758814491443200"/>
    <s v="ShastaCH"/>
    <x v="779"/>
    <s v="Tue Feb 18 12:52:52 +0000 2014"/>
    <d v="2014-02-18T12:52:52"/>
    <m/>
    <s v="en"/>
    <m/>
    <m/>
    <n v="129585627"/>
    <m/>
    <s v="&lt;a href=&quot;http://twitter.com/download/iphone&quot; rel=&quot;nofollow&quot;&gt;Twitter for iPhone&lt;/a&gt;"/>
    <s v="http://pbs.twimg.com/profile_images/2272274611/5wd7gucvwq2weh35c02q_normal.jpeg"/>
    <n v="149"/>
    <n v="97"/>
    <n v="-21600"/>
    <s v="http://twitter.com/ShastaCH/statuses/435758814491443200"/>
    <s v="{&quot;symbols&quot;:[],&quot;urls&quot;:[],&quot;hashtags&quot;:[{&quot;text&quot;:&quot;OERS14&quot;,&quot;indices&quot;:[37,44]}],&quot;user_mentions&quot;:[{&quot;id&quot;:1264968134,&quot;name&quot;:&quot;Cathy Bruce&quot;,&quot;indices&quot;:[3,16],&quot;screen_name&quot;:&quot;drcathybruce&quot;,&quot;id_str&quot;:&quot;1264968134&quot;},{&quot;id&quot;:1020257364,&quot;name&quot;:&quot;KNAER-RECRAE&quot;,&quot;indices&quot;:[45,58],&quot;screen_name&quot;:&quot;KNAER_RECRAE&quot;,&quot;id_str&quot;:&quot;1020257364&quot;},{&quot;id&quot;:14128528,&quot;name&quot;:&quot;Don Tapscott&quot;,&quot;indices&quot;:[59,69],&quot;screen_name&quot;:&quot;dtapscott&quot;,&quot;id_str&quot;:&quot;14128528&quot;}]}"/>
    <s v="RT "/>
    <n v="1"/>
    <s v="RT @drcathybruce: Looking forward t"/>
    <e v="#VALUE!"/>
    <x v="151"/>
  </r>
  <r>
    <n v="1037"/>
    <s v="436509780421525504"/>
    <s v="O3atORION"/>
    <x v="780"/>
    <s v="Thu Feb 20 14:36:56 +0000 2014"/>
    <d v="2014-02-20T14:36:56"/>
    <m/>
    <s v="en"/>
    <m/>
    <m/>
    <n v="40576448"/>
    <m/>
    <s v="&lt;a href=&quot;https://about.twitter.com/products/tweetdeck&quot; rel=&quot;nofollow&quot;&gt;TweetDeck&lt;/a&gt;"/>
    <s v="http://pbs.twimg.com/profile_images/2631441533/dd0ebcbc33a90ccdddc419f43d06c8f4_normal.jpeg"/>
    <n v="815"/>
    <n v="1468"/>
    <n v="-18000"/>
    <s v="http://twitter.com/O3atORION/statuses/436509780421525504"/>
    <s v="{&quot;symbols&quot;:[],&quot;urls&quot;:[],&quot;hashtags&quot;:[{&quot;text&quot;:&quot;oers14&quot;,&quot;indices&quot;:[67,74]}],&quot;user_mentions&quot;:[{&quot;id&quot;:636460073,&quot;name&quot;:&quot;Katina Pollock&quot;,&quot;indices&quot;:[3,19],&quot;screen_name&quot;:&quot;DrKatinaPollock&quot;,&quot;id_str&quot;:&quot;636460073&quot;}]}"/>
    <s v="RT "/>
    <n v="1"/>
    <s v="RT @DrKatinaPollock: Allan Luke we "/>
    <e v="#VALUE!"/>
    <x v="151"/>
  </r>
  <r>
    <n v="1036"/>
    <s v="436509779125473280"/>
    <s v="abbaspeaks"/>
    <x v="780"/>
    <s v="Thu Feb 20 14:36:55 +0000 2014"/>
    <d v="2014-02-20T14:36:55"/>
    <m/>
    <s v="en"/>
    <m/>
    <m/>
    <n v="203543496"/>
    <m/>
    <s v="&lt;a href=&quot;https://about.twitter.com/products/tweetdeck&quot; rel=&quot;nofollow&quot;&gt;TweetDeck&lt;/a&gt;"/>
    <s v="http://pbs.twimg.com/profile_images/420650358310838272/SYeVCvzi_normal.jpeg"/>
    <n v="396"/>
    <n v="539"/>
    <n v="-28800"/>
    <s v="http://twitter.com/abbaspeaks/statuses/436509779125473280"/>
    <s v="{&quot;symbols&quot;:[],&quot;urls&quot;:[],&quot;hashtags&quot;:[{&quot;text&quot;:&quot;oers14&quot;,&quot;indices&quot;:[67,74]}],&quot;user_mentions&quot;:[{&quot;id&quot;:636460073,&quot;name&quot;:&quot;Katina Pollock&quot;,&quot;indices&quot;:[3,19],&quot;screen_name&quot;:&quot;DrKatinaPollock&quot;,&quot;id_str&quot;:&quot;636460073&quot;}]}"/>
    <s v="RT "/>
    <n v="1"/>
    <s v="RT @DrKatinaPollock: Allan Luke we "/>
    <e v="#VALUE!"/>
    <x v="151"/>
  </r>
  <r>
    <n v="907"/>
    <s v="436332401602486272"/>
    <s v="Errs5"/>
    <x v="781"/>
    <s v="Thu Feb 20 02:52:05 +0000 2014"/>
    <d v="2014-02-20T02:52:05"/>
    <m/>
    <s v="en"/>
    <m/>
    <m/>
    <n v="110054603"/>
    <m/>
    <s v="&lt;a href=&quot;http://twitter.com/download/iphone&quot; rel=&quot;nofollow&quot;&gt;Twitter for iPhone&lt;/a&gt;"/>
    <s v="http://abs.twimg.com/sticky/default_profile_images/default_profile_1_normal.png"/>
    <n v="1"/>
    <n v="13"/>
    <m/>
    <s v="http://twitter.com/Errs5/statuses/436332401602486272"/>
    <s v="{&quot;symbols&quot;:[],&quot;urls&quot;:[],&quot;hashtags&quot;:[{&quot;text&quot;:&quot;OERS14&quot;,&quot;indices&quot;:[16,23]}],&quot;user_mentions&quot;:[{&quot;id&quot;:29981187,&quot;name&quot;:&quot;Elizabeth Moyer&quot;,&quot;indices&quot;:[3,14],&quot;screen_name&quot;:&quot;emoyer2009&quot;,&quot;id_str&quot;:&quot;29981187&quot;}]}"/>
    <s v="RT "/>
    <n v="1"/>
    <s v="RT @emoyer2009: #OERS14 assessment "/>
    <e v="#VALUE!"/>
    <x v="151"/>
  </r>
  <r>
    <n v="858"/>
    <s v="436298867705786368"/>
    <s v="KNAER_RECRAE"/>
    <x v="781"/>
    <s v="Thu Feb 20 00:38:50 +0000 2014"/>
    <d v="2014-02-20T00:38:50"/>
    <m/>
    <s v="en"/>
    <m/>
    <m/>
    <n v="1020257364"/>
    <m/>
    <s v="&lt;a href=&quot;http://twitter.com/download/android&quot; rel=&quot;nofollow&quot;&gt;Twitter for Android&lt;/a&gt;"/>
    <s v="http://pbs.twimg.com/profile_images/2991816416/bfc82e11ecb1ae7933cf18dab2e03eb9_normal.png"/>
    <n v="214"/>
    <n v="288"/>
    <n v="-18000"/>
    <s v="http://twitter.com/KNAER_RECRAE/statuses/436298867705786368"/>
    <s v="{&quot;symbols&quot;:[],&quot;urls&quot;:[],&quot;hashtags&quot;:[{&quot;text&quot;:&quot;OERS14&quot;,&quot;indices&quot;:[16,23]}],&quot;user_mentions&quot;:[{&quot;id&quot;:29981187,&quot;name&quot;:&quot;Elizabeth Moyer&quot;,&quot;indices&quot;:[3,14],&quot;screen_name&quot;:&quot;emoyer2009&quot;,&quot;id_str&quot;:&quot;29981187&quot;}]}"/>
    <s v="RT "/>
    <n v="1"/>
    <s v="RT @emoyer2009: #OERS14 assessment "/>
    <e v="#VALUE!"/>
    <x v="151"/>
  </r>
  <r>
    <n v="986"/>
    <s v="436498763641659393"/>
    <s v="westernulibsEDU"/>
    <x v="782"/>
    <s v="Thu Feb 20 13:53:09 +0000 2014"/>
    <d v="2014-02-20T13:53:09"/>
    <m/>
    <s v="en"/>
    <m/>
    <m/>
    <n v="154564397"/>
    <m/>
    <s v="web"/>
    <s v="http://pbs.twimg.com/profile_images/2199429935/7081182551_b2863e1cca_m_normal.jpg"/>
    <n v="1216"/>
    <n v="2001"/>
    <n v="-18000"/>
    <s v="http://twitter.com/westernulibsEDU/statuses/436498763641659393"/>
    <s v="{&quot;symbols&quot;:[],&quot;urls&quot;:[],&quot;hashtags&quot;:[{&quot;text&quot;:&quot;OERS14&quot;,&quot;indices&quot;:[16,23]}],&quot;user_mentions&quot;:[{&quot;id&quot;:29981187,&quot;name&quot;:&quot;Elizabeth Moyer&quot;,&quot;indices&quot;:[3,14],&quot;screen_name&quot;:&quot;emoyer2009&quot;,&quot;id_str&quot;:&quot;29981187&quot;}]}"/>
    <s v="RT "/>
    <n v="1"/>
    <s v="RT @emoyer2009: #OERS14 pen and pap"/>
    <e v="#VALUE!"/>
    <x v="151"/>
  </r>
  <r>
    <n v="985"/>
    <s v="436498763641659393"/>
    <s v="westernulibsEDU"/>
    <x v="782"/>
    <s v="Thu Feb 20 13:53:09 +0000 2014"/>
    <d v="2014-02-20T13:53:09"/>
    <m/>
    <s v="en"/>
    <m/>
    <m/>
    <n v="154564397"/>
    <m/>
    <s v="web"/>
    <s v="http://pbs.twimg.com/profile_images/2199429935/7081182551_b2863e1cca_m_normal.jpg"/>
    <n v="1216"/>
    <n v="2001"/>
    <n v="-18000"/>
    <s v="http://twitter.com/westernulibsEDU/statuses/436498763641659393"/>
    <s v="{&quot;symbols&quot;:[],&quot;urls&quot;:[],&quot;hashtags&quot;:[{&quot;text&quot;:&quot;OERS14&quot;,&quot;indices&quot;:[16,23]}],&quot;user_mentions&quot;:[{&quot;id&quot;:29981187,&quot;name&quot;:&quot;Elizabeth Moyer&quot;,&quot;indices&quot;:[3,14],&quot;screen_name&quot;:&quot;emoyer2009&quot;,&quot;id_str&quot;:&quot;29981187&quot;}]}"/>
    <s v="RT "/>
    <n v="1"/>
    <s v="RT @emoyer2009: #OERS14 pen and pap"/>
    <e v="#VALUE!"/>
    <x v="151"/>
  </r>
  <r>
    <n v="916"/>
    <s v="436334973809733632"/>
    <s v="LisaNewton3"/>
    <x v="782"/>
    <s v="Thu Feb 20 03:02:19 +0000 2014"/>
    <d v="2014-02-20T03:02:19"/>
    <m/>
    <s v="en"/>
    <m/>
    <m/>
    <n v="289348974"/>
    <m/>
    <s v="&lt;a href=&quot;http://twitter.com/download/android&quot; rel=&quot;nofollow&quot;&gt;Twitter for Android&lt;/a&gt;"/>
    <s v="http://abs.twimg.com/sticky/default_profile_images/default_profile_5_normal.png"/>
    <n v="6"/>
    <n v="86"/>
    <n v="-36000"/>
    <s v="http://twitter.com/LisaNewton3/statuses/436334973809733632"/>
    <s v="{&quot;symbols&quot;:[],&quot;urls&quot;:[],&quot;hashtags&quot;:[{&quot;text&quot;:&quot;OERS14&quot;,&quot;indices&quot;:[16,23]}],&quot;user_mentions&quot;:[{&quot;id&quot;:29981187,&quot;name&quot;:&quot;Elizabeth Moyer&quot;,&quot;indices&quot;:[3,14],&quot;screen_name&quot;:&quot;emoyer2009&quot;,&quot;id_str&quot;:&quot;29981187&quot;}]}"/>
    <s v="RT "/>
    <n v="1"/>
    <s v="RT @emoyer2009: #OERS14 pen and pap"/>
    <e v="#VALUE!"/>
    <x v="151"/>
  </r>
  <r>
    <n v="848"/>
    <s v="436297014179946496"/>
    <s v="O3atORION"/>
    <x v="782"/>
    <s v="Thu Feb 20 00:31:28 +0000 2014"/>
    <d v="2014-02-20T00:31:28"/>
    <m/>
    <s v="en"/>
    <m/>
    <m/>
    <n v="40576448"/>
    <m/>
    <s v="&lt;a href=&quot;http://twitter.com/download/android&quot; rel=&quot;nofollow&quot;&gt;Twitter for Android&lt;/a&gt;"/>
    <s v="http://pbs.twimg.com/profile_images/2631441533/dd0ebcbc33a90ccdddc419f43d06c8f4_normal.jpeg"/>
    <n v="811"/>
    <n v="1464"/>
    <n v="-18000"/>
    <s v="http://twitter.com/O3atORION/statuses/436297014179946496"/>
    <s v="{&quot;symbols&quot;:[],&quot;urls&quot;:[],&quot;hashtags&quot;:[{&quot;text&quot;:&quot;OERS14&quot;,&quot;indices&quot;:[16,23]}],&quot;user_mentions&quot;:[{&quot;id&quot;:29981187,&quot;name&quot;:&quot;Elizabeth Moyer&quot;,&quot;indices&quot;:[3,14],&quot;screen_name&quot;:&quot;emoyer2009&quot;,&quot;id_str&quot;:&quot;29981187&quot;}]}"/>
    <s v="RT "/>
    <n v="1"/>
    <s v="RT @emoyer2009: #OERS14 pen and pap"/>
    <e v="#VALUE!"/>
    <x v="151"/>
  </r>
  <r>
    <n v="330"/>
    <s v="436149467255828480"/>
    <s v="JhonelMorvan"/>
    <x v="783"/>
    <s v="Wed Feb 19 14:45:10 +0000 2014"/>
    <d v="2014-02-19T14:45:10"/>
    <m/>
    <s v="en"/>
    <m/>
    <m/>
    <n v="544333966"/>
    <m/>
    <s v="web"/>
    <s v="http://pbs.twimg.com/profile_images/2026827813/Mr_Speaker_normal.jpg"/>
    <n v="96"/>
    <n v="79"/>
    <m/>
    <s v="http://twitter.com/JhonelMorvan/statuses/436149467255828480"/>
    <s v="{&quot;symbols&quot;:[],&quot;urls&quot;:[],&quot;hashtags&quot;:[{&quot;text&quot;:&quot;OERS14&quot;,&quot;indices&quot;:[130,137]}],&quot;user_mentions&quot;:[{&quot;id&quot;:2151052644,&quot;name&quot;:&quot;NMC FDELK&quot;,&quot;indices&quot;:[3,13],&quot;screen_name&quot;:&quot;fdelk_nmc&quot;,&quot;id_str&quot;:&quot;2151052644&quot;}]}"/>
    <s v="RT "/>
    <n v="1"/>
    <s v="RT @fdelk_nmc: Social and emotional"/>
    <e v="#VALUE!"/>
    <x v="151"/>
  </r>
  <r>
    <n v="1216"/>
    <s v="436556799152766976"/>
    <s v="Kwith64"/>
    <x v="784"/>
    <s v="Thu Feb 20 17:43:46 +0000 2014"/>
    <d v="2014-02-20T17:43:46"/>
    <m/>
    <s v="en"/>
    <m/>
    <m/>
    <n v="217113634"/>
    <m/>
    <s v="&lt;a href=&quot;http://twitter.com/#!/download/ipad&quot; rel=&quot;nofollow&quot;&gt;Twitter for iPad&lt;/a&gt;"/>
    <s v="http://pbs.twimg.com/profile_images/418199737783689216/wxhTTBbg_normal.jpeg"/>
    <n v="374"/>
    <n v="131"/>
    <n v="-21600"/>
    <s v="http://twitter.com/Kwith64/statuses/436556799152766976"/>
    <s v="{&quot;symbols&quot;:[],&quot;urls&quot;:[],&quot;hashtags&quot;:[{&quot;text&quot;:&quot;OERS14&quot;,&quot;indices&quot;:[139,140]}],&quot;user_mentions&quot;:[{&quot;id&quot;:2151052644,&quot;name&quot;:&quot;NMC FDELK&quot;,&quot;indices&quot;:[3,13],&quot;screen_name&quot;:&quot;fdelk_nmc&quot;,&quot;id_str&quot;:&quot;2151052644&quot;}]}"/>
    <s v="RT "/>
    <n v="1"/>
    <s v="RT @fdelk_nmc: Without content know"/>
    <e v="#VALUE!"/>
    <x v="151"/>
  </r>
  <r>
    <n v="1189"/>
    <s v="436542677975564288"/>
    <s v="BrendaCourey"/>
    <x v="784"/>
    <s v="Thu Feb 20 16:47:39 +0000 2014"/>
    <d v="2014-02-20T16:47:39"/>
    <m/>
    <s v="en"/>
    <m/>
    <m/>
    <n v="14996156"/>
    <m/>
    <s v="&lt;a href=&quot;https://about.twitter.com/products/tweetdeck&quot; rel=&quot;nofollow&quot;&gt;TweetDeck&lt;/a&gt;"/>
    <s v="http://pbs.twimg.com/profile_images/1490028863/Brenda1_normal.jpg"/>
    <n v="208"/>
    <n v="104"/>
    <n v="-18000"/>
    <s v="http://twitter.com/BrendaCourey/statuses/436542677975564288"/>
    <s v="{&quot;symbols&quot;:[],&quot;urls&quot;:[],&quot;hashtags&quot;:[{&quot;text&quot;:&quot;OERS14&quot;,&quot;indices&quot;:[139,140]}],&quot;user_mentions&quot;:[{&quot;id&quot;:2151052644,&quot;name&quot;:&quot;NMC FDELK&quot;,&quot;indices&quot;:[3,13],&quot;screen_name&quot;:&quot;fdelk_nmc&quot;,&quot;id_str&quot;:&quot;2151052644&quot;}]}"/>
    <s v="RT "/>
    <n v="1"/>
    <s v="RT @fdelk_nmc: Without content know"/>
    <e v="#VALUE!"/>
    <x v="151"/>
  </r>
  <r>
    <n v="1186"/>
    <s v="436540259451412481"/>
    <s v="O3atORION"/>
    <x v="784"/>
    <s v="Thu Feb 20 16:38:03 +0000 2014"/>
    <d v="2014-02-20T16:38:03"/>
    <m/>
    <s v="en"/>
    <m/>
    <m/>
    <n v="40576448"/>
    <m/>
    <s v="&lt;a href=&quot;https://about.twitter.com/products/tweetdeck&quot; rel=&quot;nofollow&quot;&gt;TweetDeck&lt;/a&gt;"/>
    <s v="http://pbs.twimg.com/profile_images/2631441533/dd0ebcbc33a90ccdddc419f43d06c8f4_normal.jpeg"/>
    <n v="816"/>
    <n v="1469"/>
    <n v="-18000"/>
    <s v="http://twitter.com/O3atORION/statuses/436540259451412481"/>
    <s v="{&quot;symbols&quot;:[],&quot;urls&quot;:[],&quot;hashtags&quot;:[{&quot;text&quot;:&quot;OERS14&quot;,&quot;indices&quot;:[139,140]}],&quot;user_mentions&quot;:[{&quot;id&quot;:2151052644,&quot;name&quot;:&quot;NMC FDELK&quot;,&quot;indices&quot;:[3,13],&quot;screen_name&quot;:&quot;fdelk_nmc&quot;,&quot;id_str&quot;:&quot;2151052644&quot;}]}"/>
    <s v="RT "/>
    <n v="1"/>
    <s v="RT @fdelk_nmc: Without content know"/>
    <e v="#VALUE!"/>
    <x v="151"/>
  </r>
  <r>
    <n v="1247"/>
    <s v="436565529562587137"/>
    <s v="DrKatinaPollock"/>
    <x v="785"/>
    <s v="Thu Feb 20 18:18:27 +0000 2014"/>
    <d v="2014-02-20T18:18:27"/>
    <m/>
    <s v="en"/>
    <m/>
    <m/>
    <n v="636460073"/>
    <m/>
    <s v="&lt;a href=&quot;http://twitter.com/#!/download/ipad&quot; rel=&quot;nofollow&quot;&gt;Twitter for iPad&lt;/a&gt;"/>
    <s v="http://pbs.twimg.com/profile_images/378800000769246947/3a548e76741de390217e1421e5ba48af_normal.jpeg"/>
    <n v="154"/>
    <n v="302"/>
    <n v="-18000"/>
    <s v="http://twitter.com/DrKatinaPollock/statuses/436565529562587137"/>
    <s v="{&quot;symbols&quot;:[],&quot;urls&quot;:[],&quot;hashtags&quot;:[{&quot;text&quot;:&quot;oers14&quot;,&quot;indices&quot;:[18,25]}],&quot;user_mentions&quot;:[{&quot;id&quot;:50501959,&quot;name&quot;:&quot;Gerri Gershon&quot;,&quot;indices&quot;:[3,16],&quot;screen_name&quot;:&quot;GerriGershon&quot;,&quot;id_str&quot;:&quot;50501959&quot;}]}"/>
    <s v="RT "/>
    <n v="1"/>
    <s v="RT @GerriGershon: #oers14 Just hear"/>
    <e v="#VALUE!"/>
    <x v="151"/>
  </r>
  <r>
    <n v="1241"/>
    <s v="436564842221039616"/>
    <s v="ShastaCH"/>
    <x v="785"/>
    <s v="Thu Feb 20 18:15:44 +0000 2014"/>
    <d v="2014-02-20T18:15:44"/>
    <m/>
    <s v="en"/>
    <m/>
    <m/>
    <n v="129585627"/>
    <m/>
    <s v="&lt;a href=&quot;http://twitter.com/download/iphone&quot; rel=&quot;nofollow&quot;&gt;Twitter for iPhone&lt;/a&gt;"/>
    <s v="http://pbs.twimg.com/profile_images/2272274611/5wd7gucvwq2weh35c02q_normal.jpeg"/>
    <n v="161"/>
    <n v="96"/>
    <n v="-21600"/>
    <s v="http://twitter.com/ShastaCH/statuses/436564842221039616"/>
    <s v="{&quot;symbols&quot;:[],&quot;urls&quot;:[],&quot;hashtags&quot;:[{&quot;text&quot;:&quot;oers14&quot;,&quot;indices&quot;:[18,25]}],&quot;user_mentions&quot;:[{&quot;id&quot;:50501959,&quot;name&quot;:&quot;Gerri Gershon&quot;,&quot;indices&quot;:[3,16],&quot;screen_name&quot;:&quot;GerriGershon&quot;,&quot;id_str&quot;:&quot;50501959&quot;}]}"/>
    <s v="RT "/>
    <n v="1"/>
    <s v="RT @GerriGershon: #oers14 Just hear"/>
    <e v="#VALUE!"/>
    <x v="151"/>
  </r>
  <r>
    <n v="303"/>
    <s v="436147109419433986"/>
    <s v="ParulekarP"/>
    <x v="786"/>
    <s v="Wed Feb 19 14:35:48 +0000 2014"/>
    <d v="2014-02-19T14:35:48"/>
    <m/>
    <s v="en"/>
    <m/>
    <m/>
    <n v="133018411"/>
    <m/>
    <s v="web"/>
    <s v="http://pbs.twimg.com/profile_images/2730718627/7cafcb7472567808c2704d7900502003_normal.jpeg"/>
    <n v="85"/>
    <n v="91"/>
    <n v="-18000"/>
    <s v="http://twitter.com/ParulekarP/statuses/436147109419433986"/>
    <s v="{&quot;symbols&quot;:[],&quot;urls&quot;:[],&quot;hashtags&quot;:[{&quot;text&quot;:&quot;oers14&quot;,&quot;indices&quot;:[18,25]}],&quot;user_mentions&quot;:[{&quot;id&quot;:50501959,&quot;name&quot;:&quot;Gerri Gershon&quot;,&quot;indices&quot;:[3,16],&quot;screen_name&quot;:&quot;GerriGershon&quot;,&quot;id_str&quot;:&quot;50501959&quot;}]}"/>
    <s v="RT "/>
    <n v="1"/>
    <s v="RT @GerriGershon: #oers14 Money doe"/>
    <e v="#VALUE!"/>
    <x v="151"/>
  </r>
  <r>
    <n v="315"/>
    <s v="436148334613368832"/>
    <s v="vradrian99"/>
    <x v="787"/>
    <s v="Wed Feb 19 14:40:40 +0000 2014"/>
    <d v="2014-02-19T14:40:40"/>
    <m/>
    <s v="en"/>
    <m/>
    <m/>
    <n v="258673327"/>
    <m/>
    <s v="&lt;a href=&quot;http://www.twitter.com&quot; rel=&quot;nofollow&quot;&gt;Twitter for BlackBerry&lt;/a&gt;"/>
    <s v="http://pbs.twimg.com/profile_images/434153958165069824/nqGPnFAn_normal.jpeg"/>
    <n v="330"/>
    <n v="1355"/>
    <n v="-28800"/>
    <s v="http://twitter.com/vradrian99/statuses/436148334613368832"/>
    <s v="{&quot;symbols&quot;:[],&quot;urls&quot;:[],&quot;hashtags&quot;:[{&quot;text&quot;:&quot;oers14&quot;,&quot;indices&quot;:[18,25]}],&quot;user_mentions&quot;:[{&quot;id&quot;:50501959,&quot;name&quot;:&quot;Gerri Gershon&quot;,&quot;indices&quot;:[3,16],&quot;screen_name&quot;:&quot;GerriGershon&quot;,&quot;id_str&quot;:&quot;50501959&quot;}]}"/>
    <s v="RT "/>
    <n v="1"/>
    <s v="RT @GerriGershon: #oers14 There is "/>
    <e v="#VALUE!"/>
    <x v="151"/>
  </r>
  <r>
    <n v="620"/>
    <s v="436219636976070657"/>
    <s v="O3atORION"/>
    <x v="788"/>
    <s v="Wed Feb 19 19:24:00 +0000 2014"/>
    <d v="2014-02-19T19:24:00"/>
    <m/>
    <s v="en"/>
    <m/>
    <m/>
    <n v="40576448"/>
    <m/>
    <s v="&lt;a href=&quot;http://twitter.com/download/android&quot; rel=&quot;nofollow&quot;&gt;Twitter for Android&lt;/a&gt;"/>
    <s v="http://pbs.twimg.com/profile_images/2631441533/dd0ebcbc33a90ccdddc419f43d06c8f4_normal.jpeg"/>
    <n v="809"/>
    <n v="1459"/>
    <n v="-18000"/>
    <s v="http://twitter.com/O3atORION/statuses/436219636976070657"/>
    <s v="{&quot;symbols&quot;:[],&quot;urls&quot;:[],&quot;hashtags&quot;:[{&quot;text&quot;:&quot;OERS14&quot;,&quot;indices&quot;:[19,26]}],&quot;user_mentions&quot;:[{&quot;id&quot;:466897873,&quot;name&quot;:&quot;Gianna Helling@TCDSB&quot;,&quot;indices&quot;:[3,17],&quot;screen_name&quot;:&quot;giannahelling&quot;,&quot;id_str&quot;:&quot;466897873&quot;},{&quot;id&quot;:1020257364,&quot;name&quot;:&quot;KNAER-RECRAE&quot;,&quot;indices&quot;:[27,40],&quot;screen_name&quot;:&quot;KNAER_RECRAE&quot;,&quot;id_str&quot;:&quot;1020257364&quot;}]}"/>
    <s v="RT "/>
    <n v="1"/>
    <s v="RT @giannahelling: #OERS14 @KNAER_R"/>
    <e v="#VALUE!"/>
    <x v="151"/>
  </r>
  <r>
    <n v="890"/>
    <s v="436314323346931712"/>
    <s v="Kerr_TCDSB21C"/>
    <x v="789"/>
    <s v="Thu Feb 20 01:40:15 +0000 2014"/>
    <d v="2014-02-20T01:40:15"/>
    <m/>
    <s v="en"/>
    <m/>
    <m/>
    <n v="334849970"/>
    <m/>
    <s v="&lt;a href=&quot;http://twitter.com/download/iphone&quot; rel=&quot;nofollow&quot;&gt;Twitter for iPhone&lt;/a&gt;"/>
    <s v="http://pbs.twimg.com/profile_images/419235335277916161/1j5nqknp_normal.jpeg"/>
    <n v="1134"/>
    <n v="1210"/>
    <n v="-18000"/>
    <s v="http://twitter.com/Kerr_TCDSB21C/statuses/436314323346931712"/>
    <s v="{&quot;symbols&quot;:[],&quot;urls&quot;:[],&quot;hashtags&quot;:[{&quot;text&quot;:&quot;OERS14&quot;,&quot;indices&quot;:[19,26]}],&quot;user_mentions&quot;:[{&quot;id&quot;:466897873,&quot;name&quot;:&quot;Gianna Helling@TCDSB&quot;,&quot;indices&quot;:[3,17],&quot;screen_name&quot;:&quot;giannahelling&quot;,&quot;id_str&quot;:&quot;466897873&quot;}]}"/>
    <s v="RT "/>
    <n v="1"/>
    <s v="RT @giannahelling: #OERS14 Don Taps"/>
    <e v="#VALUE!"/>
    <x v="151"/>
  </r>
  <r>
    <n v="173"/>
    <s v="436135282514333696"/>
    <s v="jiimaanike"/>
    <x v="790"/>
    <s v="Wed Feb 19 13:48:49 +0000 2014"/>
    <d v="2014-02-19T13:48:49"/>
    <m/>
    <s v="en"/>
    <m/>
    <m/>
    <n v="1297344402"/>
    <m/>
    <s v="&lt;a href=&quot;http://www.twitter.com&quot; rel=&quot;nofollow&quot;&gt;Twitter for BlackBerry&lt;/a&gt;"/>
    <s v="http://pbs.twimg.com/profile_images/3426469614/437d2aa1124e18c257ca8dcbbac843a0_normal.jpeg"/>
    <n v="37"/>
    <n v="67"/>
    <m/>
    <s v="http://twitter.com/jiimaanike/statuses/436135282514333696"/>
    <s v="{&quot;symbols&quot;:[],&quot;urls&quot;:[],&quot;hashtags&quot;:[{&quot;text&quot;:&quot;OERS14&quot;,&quot;indices&quot;:[19,26]}],&quot;user_mentions&quot;:[{&quot;id&quot;:466897873,&quot;name&quot;:&quot;Gianna Helling@TCDSB&quot;,&quot;indices&quot;:[3,17],&quot;screen_name&quot;:&quot;giannahelling&quot;,&quot;id_str&quot;:&quot;466897873&quot;}]}"/>
    <s v="RT "/>
    <n v="1"/>
    <s v="RT @giannahelling: #OERS14 Liz Sand"/>
    <e v="#VALUE!"/>
    <x v="151"/>
  </r>
  <r>
    <n v="185"/>
    <s v="436137213223387136"/>
    <s v="KNAER_RECRAE"/>
    <x v="791"/>
    <s v="Wed Feb 19 13:56:29 +0000 2014"/>
    <d v="2014-02-19T13:56:29"/>
    <m/>
    <s v="en"/>
    <m/>
    <m/>
    <n v="1020257364"/>
    <m/>
    <s v="&lt;a href=&quot;http://twitter.com/download/android&quot; rel=&quot;nofollow&quot;&gt;Twitter for Android&lt;/a&gt;"/>
    <s v="http://pbs.twimg.com/profile_images/2991816416/bfc82e11ecb1ae7933cf18dab2e03eb9_normal.png"/>
    <n v="198"/>
    <n v="247"/>
    <n v="-18000"/>
    <s v="http://twitter.com/KNAER_RECRAE/statuses/436137213223387136"/>
    <s v="{&quot;symbols&quot;:[],&quot;urls&quot;:[],&quot;hashtags&quot;:[{&quot;text&quot;:&quot;OERS14&quot;,&quot;indices&quot;:[19,26]}],&quot;user_mentions&quot;:[{&quot;id&quot;:466897873,&quot;name&quot;:&quot;Gianna Helling@TCDSB&quot;,&quot;indices&quot;:[3,17],&quot;screen_name&quot;:&quot;giannahelling&quot;,&quot;id_str&quot;:&quot;466897873&quot;}]}"/>
    <s v="RT "/>
    <n v="1"/>
    <s v="RT @giannahelling: #OERS14 Research"/>
    <e v="#VALUE!"/>
    <x v="151"/>
  </r>
  <r>
    <n v="1132"/>
    <s v="436521142111584257"/>
    <s v="abbaspeaks"/>
    <x v="792"/>
    <s v="Thu Feb 20 15:22:05 +0000 2014"/>
    <d v="2014-02-20T15:22:05"/>
    <m/>
    <s v="en"/>
    <m/>
    <m/>
    <n v="203543496"/>
    <m/>
    <s v="&lt;a href=&quot;https://about.twitter.com/products/tweetdeck&quot; rel=&quot;nofollow&quot;&gt;TweetDeck&lt;/a&gt;"/>
    <s v="http://pbs.twimg.com/profile_images/420650358310838272/SYeVCvzi_normal.jpeg"/>
    <n v="397"/>
    <n v="539"/>
    <n v="-28800"/>
    <s v="http://twitter.com/abbaspeaks/statuses/436521142111584257"/>
    <s v="{&quot;symbols&quot;:[],&quot;urls&quot;:[],&quot;hashtags&quot;:[{&quot;text&quot;:&quot;oers14&quot;,&quot;indices&quot;:[37,44]},{&quot;text&quot;:&quot;p4ed&quot;,&quot;indices&quot;:[139,140]}],&quot;user_mentions&quot;:[{&quot;id&quot;:14095958,&quot;name&quot;:&quot;Jacqui Strachan&quot;,&quot;indices&quot;:[3,18],&quot;screen_name&quot;:&quot;JacquiStrachan&quot;,&quot;id_str&quot;:&quot;14095958&quot;},{&quot;id&quot;:106539218,&quot;name&quot;:&quot;Annie Kidder&quot;,&quot;indices&quot;:[23,35],&quot;screen_name&quot;:&quot;Anniekidder&quot;,&quot;id_str&quot;:&quot;106539218&quot;}]}"/>
    <s v="RT "/>
    <n v="1"/>
    <s v="RT @JacquiStrachan: RT @Anniekidder"/>
    <e v="#VALUE!"/>
    <x v="151"/>
  </r>
  <r>
    <n v="372"/>
    <s v="436155440544501761"/>
    <s v="AEGSC"/>
    <x v="793"/>
    <s v="Wed Feb 19 15:08:55 +0000 2014"/>
    <d v="2014-02-19T15:08:55"/>
    <m/>
    <s v="en"/>
    <m/>
    <m/>
    <n v="2350801369"/>
    <m/>
    <s v="web"/>
    <s v="http://pbs.twimg.com/profile_images/435936108858183680/X5NjAlez_normal.jpeg"/>
    <n v="2"/>
    <n v="29"/>
    <n v="-14400"/>
    <s v="http://twitter.com/AEGSC/statuses/436155440544501761"/>
    <s v="{&quot;symbols&quot;:[],&quot;urls&quot;:[],&quot;hashtags&quot;:[{&quot;text&quot;:&quot;OERS14&quot;,&quot;indices&quot;:[143,144]}],&quot;user_mentions&quot;:[{&quot;id&quot;:264675398,&quot;name&quot;:&quot;Theodore Christou&quot;,&quot;indices&quot;:[3,12],&quot;screen_name&quot;:&quot;jipraios&quot;,&quot;id_str&quot;:&quot;264675398&quot;}]}"/>
    <s v="RT "/>
    <n v="1"/>
    <s v="RT @jipraios: I'm eager to hear abo"/>
    <e v="#VALUE!"/>
    <x v="151"/>
  </r>
  <r>
    <n v="489"/>
    <s v="436173871897534465"/>
    <s v="abbaspeaks"/>
    <x v="794"/>
    <s v="Wed Feb 19 16:22:09 +0000 2014"/>
    <d v="2014-02-19T16:22:09"/>
    <m/>
    <s v="en"/>
    <m/>
    <m/>
    <n v="203543496"/>
    <m/>
    <s v="&lt;a href=&quot;https://about.twitter.com/products/tweetdeck&quot; rel=&quot;nofollow&quot;&gt;TweetDeck&lt;/a&gt;"/>
    <s v="http://pbs.twimg.com/profile_images/420650358310838272/SYeVCvzi_normal.jpeg"/>
    <n v="391"/>
    <n v="533"/>
    <n v="-28800"/>
    <s v="http://twitter.com/abbaspeaks/statuses/436173871897534465"/>
    <s v="{&quot;symbols&quot;:[],&quot;urls&quot;:[],&quot;hashtags&quot;:[{&quot;text&quot;:&quot;oers14&quot;,&quot;indices&quot;:[136,140]}],&quot;user_mentions&quot;:[{&quot;id&quot;:264675398,&quot;name&quot;:&quot;Theodore Christou&quot;,&quot;indices&quot;:[3,12],&quot;screen_name&quot;:&quot;jipraios&quot;,&quot;id_str&quot;:&quot;264675398&quot;}]}"/>
    <s v="RT "/>
    <n v="1"/>
    <s v="RT @jipraios: It's been a while sin"/>
    <e v="#VALUE!"/>
    <x v="151"/>
  </r>
  <r>
    <n v="401"/>
    <s v="436164908716396544"/>
    <s v="teachdigitalLAB"/>
    <x v="795"/>
    <s v="Wed Feb 19 15:46:32 +0000 2014"/>
    <d v="2014-02-19T15:46:32"/>
    <m/>
    <s v="en"/>
    <m/>
    <m/>
    <n v="508912345"/>
    <m/>
    <s v="web"/>
    <s v="http://pbs.twimg.com/profile_images/2692067499/0b536858514ba293bf05b4f5dc49d001_normal.jpeg"/>
    <n v="323"/>
    <n v="993"/>
    <n v="-18000"/>
    <s v="http://twitter.com/teachdigitalLAB/statuses/436164908716396544"/>
    <s v="{&quot;symbols&quot;:[],&quot;urls&quot;:[],&quot;hashtags&quot;:[{&quot;text&quot;:&quot;oers14&quot;,&quot;indices&quot;:[18,25]}],&quot;user_mentions&quot;:[{&quot;id&quot;:40351425,&quot;name&quot;:&quot;Julie Mueller&quot;,&quot;indices&quot;:[3,16],&quot;screen_name&quot;:&quot;jmuellertate&quot;,&quot;id_str&quot;:&quot;40351425&quot;},{&quot;id&quot;:508912345,&quot;name&quot;:&quot;Teach Digital&quot;,&quot;indices&quot;:[136,140],&quot;screen_name&quot;:&quot;teachdigitalLAB&quot;,&quot;id_str&quot;:&quot;508912345&quot;}]}"/>
    <s v="RT "/>
    <n v="1"/>
    <s v="RT @jmuellertate: #oers14 collabora"/>
    <e v="#VALUE!"/>
    <x v="151"/>
  </r>
  <r>
    <n v="272"/>
    <s v="436144740833452032"/>
    <s v="cmorrissette1"/>
    <x v="796"/>
    <s v="Wed Feb 19 14:26:24 +0000 2014"/>
    <d v="2014-02-19T14:26:24"/>
    <m/>
    <s v="fr"/>
    <m/>
    <m/>
    <n v="91436396"/>
    <m/>
    <s v="&lt;a href=&quot;http://twitter.com/#!/download/ipad&quot; rel=&quot;nofollow&quot;&gt;Twitter for iPad&lt;/a&gt;"/>
    <s v="http://pbs.twimg.com/profile_images/1118845406/Qu_bec2007_011_normal.jpg"/>
    <n v="294"/>
    <n v="405"/>
    <n v="-21600"/>
    <s v="http://twitter.com/cmorrissette1/statuses/436144740833452032"/>
    <s v="{&quot;symbols&quot;:[],&quot;urls&quot;:[],&quot;hashtags&quot;:[{&quot;text&quot;:&quot;oers14&quot;,&quot;indices&quot;:[18,25]}],&quot;user_mentions&quot;:[{&quot;id&quot;:40351425,&quot;name&quot;:&quot;Julie Mueller&quot;,&quot;indices&quot;:[3,16],&quot;screen_name&quot;:&quot;jmuellertate&quot;,&quot;id_str&quot;:&quot;40351425&quot;}]}"/>
    <s v="RT "/>
    <n v="1"/>
    <s v="RT @jmuellertate: #oers14 Deputy Mi"/>
    <e v="#VALUE!"/>
    <x v="151"/>
  </r>
  <r>
    <n v="206"/>
    <s v="436140718118035457"/>
    <s v="abbaspeaks"/>
    <x v="796"/>
    <s v="Wed Feb 19 14:10:25 +0000 2014"/>
    <d v="2014-02-19T14:10:25"/>
    <m/>
    <s v="en"/>
    <m/>
    <m/>
    <n v="203543496"/>
    <m/>
    <s v="&lt;a href=&quot;http://twitter.com/download/android&quot; rel=&quot;nofollow&quot;&gt;Twitter for Android&lt;/a&gt;"/>
    <s v="http://pbs.twimg.com/profile_images/420650358310838272/SYeVCvzi_normal.jpeg"/>
    <n v="390"/>
    <n v="533"/>
    <n v="-28800"/>
    <s v="http://twitter.com/abbaspeaks/statuses/436140718118035457"/>
    <s v="{&quot;symbols&quot;:[],&quot;urls&quot;:[],&quot;hashtags&quot;:[{&quot;text&quot;:&quot;oers14&quot;,&quot;indices&quot;:[18,25]}],&quot;user_mentions&quot;:[{&quot;id&quot;:40351425,&quot;name&quot;:&quot;Julie Mueller&quot;,&quot;indices&quot;:[3,16],&quot;screen_name&quot;:&quot;jmuellertate&quot;,&quot;id_str&quot;:&quot;40351425&quot;}]}"/>
    <s v="RT "/>
    <n v="1"/>
    <s v="RT @jmuellertate: #oers14 Deputy Mi"/>
    <e v="#VALUE!"/>
    <x v="151"/>
  </r>
  <r>
    <n v="197"/>
    <s v="436138511373459456"/>
    <s v="brandy_doan"/>
    <x v="796"/>
    <s v="Wed Feb 19 14:01:38 +0000 2014"/>
    <d v="2014-02-19T14:01:38"/>
    <m/>
    <s v="en"/>
    <m/>
    <m/>
    <n v="2180447343"/>
    <m/>
    <s v="web"/>
    <s v="http://pbs.twimg.com/profile_images/378800000738874344/b3997fc9d21243d2987d25ddc75fe680_normal.png"/>
    <n v="219"/>
    <n v="380"/>
    <n v="-18000"/>
    <s v="http://twitter.com/brandy_doan/statuses/436138511373459456"/>
    <s v="{&quot;symbols&quot;:[],&quot;urls&quot;:[],&quot;hashtags&quot;:[{&quot;text&quot;:&quot;oers14&quot;,&quot;indices&quot;:[18,25]}],&quot;user_mentions&quot;:[{&quot;id&quot;:40351425,&quot;name&quot;:&quot;Julie Mueller&quot;,&quot;indices&quot;:[3,16],&quot;screen_name&quot;:&quot;jmuellertate&quot;,&quot;id_str&quot;:&quot;40351425&quot;}]}"/>
    <s v="RT "/>
    <n v="1"/>
    <s v="RT @jmuellertate: #oers14 Deputy Mi"/>
    <e v="#VALUE!"/>
    <x v="151"/>
  </r>
  <r>
    <n v="156"/>
    <s v="436133246108045312"/>
    <s v="adrossis"/>
    <x v="797"/>
    <s v="Wed Feb 19 13:40:43 +0000 2014"/>
    <d v="2014-02-19T13:40:43"/>
    <m/>
    <s v="en"/>
    <m/>
    <m/>
    <n v="17095178"/>
    <m/>
    <s v="&lt;a href=&quot;https://about.twitter.com/products/tweetdeck&quot; rel=&quot;nofollow&quot;&gt;TweetDeck&lt;/a&gt;"/>
    <s v="http://pbs.twimg.com/profile_images/378800000573670417/df2d17a095315a2723a8c440dc790591_normal.jpeg"/>
    <n v="291"/>
    <n v="262"/>
    <n v="-18000"/>
    <s v="http://twitter.com/adrossis/statuses/436133246108045312"/>
    <s v="{&quot;symbols&quot;:[],&quot;urls&quot;:[],&quot;hashtags&quot;:[{&quot;text&quot;:&quot;oers14&quot;,&quot;indices&quot;:[18,25]}],&quot;user_mentions&quot;:[{&quot;id&quot;:40351425,&quot;name&quot;:&quot;Julie Mueller&quot;,&quot;indices&quot;:[3,16],&quot;screen_name&quot;:&quot;jmuellertate&quot;,&quot;id_str&quot;:&quot;40351425&quot;}]}"/>
    <s v="RT "/>
    <n v="1"/>
    <s v="RT @jmuellertate: #oers14 Minister "/>
    <e v="#VALUE!"/>
    <x v="151"/>
  </r>
  <r>
    <n v="1129"/>
    <s v="436520783569879040"/>
    <s v="DrKatinaPollock"/>
    <x v="798"/>
    <s v="Thu Feb 20 15:20:39 +0000 2014"/>
    <d v="2014-02-20T15:20:39"/>
    <m/>
    <s v="en"/>
    <m/>
    <m/>
    <n v="636460073"/>
    <m/>
    <s v="&lt;a href=&quot;http://twitter.com/#!/download/ipad&quot; rel=&quot;nofollow&quot;&gt;Twitter for iPad&lt;/a&gt;"/>
    <s v="http://pbs.twimg.com/profile_images/378800000769246947/3a548e76741de390217e1421e5ba48af_normal.jpeg"/>
    <n v="154"/>
    <n v="299"/>
    <n v="-18000"/>
    <s v="http://twitter.com/DrKatinaPollock/statuses/436520783569879040"/>
    <s v="{&quot;symbols&quot;:[],&quot;urls&quot;:[],&quot;hashtags&quot;:[{&quot;text&quot;:&quot;oers14&quot;,&quot;indices&quot;:[114,121]},{&quot;text&quot;:&quot;wlufoe&quot;,&quot;indices&quot;:[122,129]}],&quot;user_mentions&quot;:[{&quot;id&quot;:40351425,&quot;name&quot;:&quot;Julie Mueller&quot;,&quot;indices&quot;:[3,16],&quot;screen_name&quot;:&quot;jmuellertate&quot;,&quot;id_str&quot;:&quot;40351425&quot;}]}"/>
    <s v="RT "/>
    <n v="1"/>
    <s v="RT @jmuellertate: Allan Luke: &quot;ther"/>
    <e v="#VALUE!"/>
    <x v="151"/>
  </r>
  <r>
    <n v="1090"/>
    <s v="436515830092685312"/>
    <s v="KNAER_RECRAE"/>
    <x v="798"/>
    <s v="Thu Feb 20 15:00:58 +0000 2014"/>
    <d v="2014-02-20T15:00:58"/>
    <m/>
    <s v="en"/>
    <m/>
    <m/>
    <n v="1020257364"/>
    <m/>
    <s v="web"/>
    <s v="http://pbs.twimg.com/profile_images/2991816416/bfc82e11ecb1ae7933cf18dab2e03eb9_normal.png"/>
    <n v="221"/>
    <n v="288"/>
    <n v="-18000"/>
    <s v="http://twitter.com/KNAER_RECRAE/statuses/436515830092685312"/>
    <s v="{&quot;symbols&quot;:[],&quot;urls&quot;:[],&quot;hashtags&quot;:[{&quot;text&quot;:&quot;oers14&quot;,&quot;indices&quot;:[114,121]},{&quot;text&quot;:&quot;wlufoe&quot;,&quot;indices&quot;:[122,129]}],&quot;user_mentions&quot;:[{&quot;id&quot;:40351425,&quot;name&quot;:&quot;Julie Mueller&quot;,&quot;indices&quot;:[3,16],&quot;screen_name&quot;:&quot;jmuellertate&quot;,&quot;id_str&quot;:&quot;40351425&quot;}]}"/>
    <s v="RT "/>
    <n v="1"/>
    <s v="RT @jmuellertate: Allan Luke: &quot;ther"/>
    <e v="#VALUE!"/>
    <x v="151"/>
  </r>
  <r>
    <n v="302"/>
    <s v="436147089995997184"/>
    <s v="GerriGershon"/>
    <x v="799"/>
    <s v="Wed Feb 19 14:35:44 +0000 2014"/>
    <d v="2014-02-19T14:35:44"/>
    <m/>
    <s v="en"/>
    <n v="40351425"/>
    <s v="jmuellertate"/>
    <n v="50501959"/>
    <s v="436146484614922242"/>
    <s v="&lt;a href=&quot;http://www.hootsuite.com&quot; rel=&quot;nofollow&quot;&gt;HootSuite&lt;/a&gt;"/>
    <s v="http://pbs.twimg.com/profile_images/1131057578/GerriGershoncoloursmall_normal.jpg"/>
    <n v="553"/>
    <n v="261"/>
    <n v="-18000"/>
    <s v="http://twitter.com/GerriGershon/statuses/436147089995997184"/>
    <s v="{&quot;symbols&quot;:[],&quot;urls&quot;:[],&quot;hashtags&quot;:[{&quot;text&quot;:&quot;OERS14&quot;,&quot;indices&quot;:[95,102]}],&quot;user_mentions&quot;:[{&quot;id&quot;:40351425,&quot;name&quot;:&quot;Julie Mueller&quot;,&quot;indices&quot;:[3,16],&quot;screen_name&quot;:&quot;jmuellertate&quot;,&quot;id_str&quot;:&quot;40351425&quot;},{&quot;id&quot;:508912345,&quot;name&quot;:&quot;Teach Digital&quot;,&quot;indices&quot;:[103,119],&quot;screen_name&quot;:&quot;teachdigitalLAB&quot;,&quot;id_str&quot;:&quot;508912345&quot;}]}"/>
    <s v="RT "/>
    <n v="1"/>
    <s v="RT @jmuellertate: PISA results show"/>
    <e v="#VALUE!"/>
    <x v="151"/>
  </r>
  <r>
    <n v="995"/>
    <s v="436502980180062208"/>
    <s v="candymcewan"/>
    <x v="800"/>
    <s v="Thu Feb 20 14:09:55 +0000 2014"/>
    <d v="2014-02-20T14:09:55"/>
    <m/>
    <s v="en"/>
    <m/>
    <m/>
    <n v="84337876"/>
    <m/>
    <s v="&lt;a href=&quot;http://twitter.com/#!/download/ipad&quot; rel=&quot;nofollow&quot;&gt;Twitter for iPad&lt;/a&gt;"/>
    <s v="http://pbs.twimg.com/profile_images/418561737411928064/bUejaXa5_normal.jpeg"/>
    <n v="184"/>
    <n v="334"/>
    <n v="-18000"/>
    <s v="http://twitter.com/candymcewan/statuses/436502980180062208"/>
    <s v="{&quot;symbols&quot;:[],&quot;urls&quot;:[],&quot;hashtags&quot;:[{&quot;text&quot;:&quot;OERS14&quot;,&quot;indices&quot;:[18,25]}],&quot;user_mentions&quot;:[{&quot;id&quot;:1020257364,&quot;name&quot;:&quot;KNAER-RECRAE&quot;,&quot;indices&quot;:[3,16],&quot;screen_name&quot;:&quot;KNAER_RECRAE&quot;,&quot;id_str&quot;:&quot;1020257364&quot;}]}"/>
    <s v="RT "/>
    <n v="1"/>
    <s v="RT @KNAER_RECRAE: #OERS14 Here we g"/>
    <e v="#VALUE!"/>
    <x v="151"/>
  </r>
  <r>
    <n v="1312"/>
    <s v="436621096780324864"/>
    <s v="CarolCampbell4"/>
    <x v="801"/>
    <s v="Thu Feb 20 21:59:16 +0000 2014"/>
    <d v="2014-02-20T21:59:16"/>
    <m/>
    <s v="en"/>
    <m/>
    <m/>
    <n v="300645437"/>
    <m/>
    <s v="web"/>
    <s v="http://pbs.twimg.com/profile_images/3691905443/d17541206d2df83dd49f40e17076abbc_normal.jpeg"/>
    <n v="753"/>
    <n v="318"/>
    <n v="-18000"/>
    <s v="http://twitter.com/CarolCampbell4/statuses/436621096780324864"/>
    <s v="{&quot;symbols&quot;:[],&quot;urls&quot;:[],&quot;hashtags&quot;:[{&quot;text&quot;:&quot;OERS14&quot;,&quot;indices&quot;:[18,25]}],&quot;user_mentions&quot;:[{&quot;id&quot;:1020257364,&quot;name&quot;:&quot;KNAER-RECRAE&quot;,&quot;indices&quot;:[3,16],&quot;screen_name&quot;:&quot;KNAER_RECRAE&quot;,&quot;id_str&quot;:&quot;1020257364&quot;}]}"/>
    <s v="RT "/>
    <n v="1"/>
    <s v="RT @KNAER_RECRAE: #OERS14 what a gr"/>
    <e v="#VALUE!"/>
    <x v="151"/>
  </r>
  <r>
    <n v="1311"/>
    <s v="436621096780324864"/>
    <s v="CarolCampbell4"/>
    <x v="801"/>
    <s v="Thu Feb 20 21:59:16 +0000 2014"/>
    <d v="2014-02-20T21:59:16"/>
    <m/>
    <s v="en"/>
    <m/>
    <m/>
    <n v="300645437"/>
    <m/>
    <s v="web"/>
    <s v="http://pbs.twimg.com/profile_images/3691905443/d17541206d2df83dd49f40e17076abbc_normal.jpeg"/>
    <n v="753"/>
    <n v="318"/>
    <n v="-18000"/>
    <s v="http://twitter.com/CarolCampbell4/statuses/436621096780324864"/>
    <s v="{&quot;symbols&quot;:[],&quot;urls&quot;:[],&quot;hashtags&quot;:[{&quot;text&quot;:&quot;OERS14&quot;,&quot;indices&quot;:[18,25]}],&quot;user_mentions&quot;:[{&quot;id&quot;:1020257364,&quot;name&quot;:&quot;KNAER-RECRAE&quot;,&quot;indices&quot;:[3,16],&quot;screen_name&quot;:&quot;KNAER_RECRAE&quot;,&quot;id_str&quot;:&quot;1020257364&quot;}]}"/>
    <s v="RT "/>
    <n v="1"/>
    <s v="RT @KNAER_RECRAE: #OERS14 what a gr"/>
    <e v="#VALUE!"/>
    <x v="151"/>
  </r>
  <r>
    <n v="914"/>
    <s v="436334554815541249"/>
    <s v="ShastaCH"/>
    <x v="802"/>
    <s v="Thu Feb 20 03:00:39 +0000 2014"/>
    <d v="2014-02-20T03:00:39"/>
    <m/>
    <s v="en"/>
    <m/>
    <m/>
    <n v="129585627"/>
    <m/>
    <s v="&lt;a href=&quot;http://twitter.com/download/iphone&quot; rel=&quot;nofollow&quot;&gt;Twitter for iPhone&lt;/a&gt;"/>
    <s v="http://pbs.twimg.com/profile_images/2272274611/5wd7gucvwq2weh35c02q_normal.jpeg"/>
    <n v="158"/>
    <n v="99"/>
    <n v="-21600"/>
    <s v="http://twitter.com/ShastaCH/statuses/436334554815541249"/>
    <s v="{&quot;symbols&quot;:[],&quot;urls&quot;:[],&quot;hashtags&quot;:[{&quot;text&quot;:&quot;oers14&quot;,&quot;indices&quot;:[139,140]}],&quot;user_mentions&quot;:[{&quot;id&quot;:1020257364,&quot;name&quot;:&quot;KNAER-RECRAE&quot;,&quot;indices&quot;:[3,16],&quot;screen_name&quot;:&quot;KNAER_RECRAE&quot;,&quot;id_str&quot;:&quot;1020257364&quot;},{&quot;id&quot;:129585627,&quot;name&quot;:&quot;Shasta Carr-Harris&quot;,&quot;indices&quot;:[81,90],&quot;screen_name&quot;:&quot;ShastaCH&quot;,&quot;id_str&quot;:&quot;129585627&quot;},{&quot;id&quot;:636460073,&quot;name&quot;:&quot;Katina Pollock&quot;,&quot;indices&quot;:[91,107],&quot;screen_name&quot;:&quot;DrKatinaPollock&quot;,&quot;id_str&quot;:&quot;636460073&quot;},{&quot;id&quot;:300645437,&quot;name&quot;:&quot;Carol Campbell&quot;,&quot;indices&quot;:[108,123],&quot;screen_name&quot;:&quot;CarolCampbell4&quot;,&quot;id_str&quot;:&quot;300645437&quot;},{&quot;id&quot;:120129298,&quot;name&quot;:&quot;OISE News&quot;,&quot;indices&quot;:[124,133],&quot;screen_name&quot;:&quot;OISENews&quot;,&quot;id_str&quot;:&quot;120129298&quot;},{&quot;id&quot;:68163264,&quot;name&quot;:&quot;Western - Fac of Ed&quot;,&quot;indices&quot;:[134,140],&quot;screen_name&quot;:&quot;westernuEdu&quot;,&quot;id_str&quot;:&quot;68163264&quot;}]}"/>
    <s v="RT "/>
    <n v="1"/>
    <s v="RT @KNAER_RECRAE: Great discussions"/>
    <e v="#VALUE!"/>
    <x v="151"/>
  </r>
  <r>
    <n v="840"/>
    <s v="436296102179270656"/>
    <s v="PamelaOsmond"/>
    <x v="802"/>
    <s v="Thu Feb 20 00:27:51 +0000 2014"/>
    <d v="2014-02-20T00:27:51"/>
    <m/>
    <s v="en"/>
    <m/>
    <m/>
    <n v="2292838064"/>
    <m/>
    <s v="web"/>
    <s v="http://pbs.twimg.com/profile_images/423476679353196544/9JYfmEBv_normal.jpeg"/>
    <n v="20"/>
    <n v="57"/>
    <m/>
    <s v="http://twitter.com/PamelaOsmond/statuses/436296102179270656"/>
    <s v="{&quot;symbols&quot;:[],&quot;urls&quot;:[],&quot;hashtags&quot;:[{&quot;text&quot;:&quot;oers14&quot;,&quot;indices&quot;:[139,140]}],&quot;user_mentions&quot;:[{&quot;id&quot;:1020257364,&quot;name&quot;:&quot;KNAER-RECRAE&quot;,&quot;indices&quot;:[3,16],&quot;screen_name&quot;:&quot;KNAER_RECRAE&quot;,&quot;id_str&quot;:&quot;1020257364&quot;},{&quot;id&quot;:129585627,&quot;name&quot;:&quot;Shasta Carr-Harris&quot;,&quot;indices&quot;:[81,90],&quot;screen_name&quot;:&quot;ShastaCH&quot;,&quot;id_str&quot;:&quot;129585627&quot;},{&quot;id&quot;:636460073,&quot;name&quot;:&quot;Katina Pollock&quot;,&quot;indices&quot;:[91,107],&quot;screen_name&quot;:&quot;DrKatinaPollock&quot;,&quot;id_str&quot;:&quot;636460073&quot;},{&quot;id&quot;:300645437,&quot;name&quot;:&quot;Carol Campbell&quot;,&quot;indices&quot;:[108,123],&quot;screen_name&quot;:&quot;CarolCampbell4&quot;,&quot;id_str&quot;:&quot;300645437&quot;},{&quot;id&quot;:120129298,&quot;name&quot;:&quot;OISE News&quot;,&quot;indices&quot;:[124,133],&quot;screen_name&quot;:&quot;OISENews&quot;,&quot;id_str&quot;:&quot;120129298&quot;},{&quot;id&quot;:68163264,&quot;name&quot;:&quot;Western - Fac of Ed&quot;,&quot;indices&quot;:[134,140],&quot;screen_name&quot;:&quot;westernuEdu&quot;,&quot;id_str&quot;:&quot;68163264&quot;}]}"/>
    <s v="RT "/>
    <n v="1"/>
    <s v="RT @KNAER_RECRAE: Great discussions"/>
    <e v="#VALUE!"/>
    <x v="151"/>
  </r>
  <r>
    <n v="839"/>
    <s v="436296102179270656"/>
    <s v="PamelaOsmond"/>
    <x v="802"/>
    <s v="Thu Feb 20 00:27:51 +0000 2014"/>
    <d v="2014-02-20T00:27:51"/>
    <m/>
    <s v="en"/>
    <m/>
    <m/>
    <n v="2292838064"/>
    <m/>
    <s v="web"/>
    <s v="http://pbs.twimg.com/profile_images/423476679353196544/9JYfmEBv_normal.jpeg"/>
    <n v="20"/>
    <n v="57"/>
    <m/>
    <s v="http://twitter.com/PamelaOsmond/statuses/436296102179270656"/>
    <s v="{&quot;symbols&quot;:[],&quot;urls&quot;:[],&quot;hashtags&quot;:[{&quot;text&quot;:&quot;oers14&quot;,&quot;indices&quot;:[139,140]}],&quot;user_mentions&quot;:[{&quot;id&quot;:1020257364,&quot;name&quot;:&quot;KNAER-RECRAE&quot;,&quot;indices&quot;:[3,16],&quot;screen_name&quot;:&quot;KNAER_RECRAE&quot;,&quot;id_str&quot;:&quot;1020257364&quot;},{&quot;id&quot;:129585627,&quot;name&quot;:&quot;Shasta Carr-Harris&quot;,&quot;indices&quot;:[81,90],&quot;screen_name&quot;:&quot;ShastaCH&quot;,&quot;id_str&quot;:&quot;129585627&quot;},{&quot;id&quot;:636460073,&quot;name&quot;:&quot;Katina Pollock&quot;,&quot;indices&quot;:[91,107],&quot;screen_name&quot;:&quot;DrKatinaPollock&quot;,&quot;id_str&quot;:&quot;636460073&quot;},{&quot;id&quot;:300645437,&quot;name&quot;:&quot;Carol Campbell&quot;,&quot;indices&quot;:[108,123],&quot;screen_name&quot;:&quot;CarolCampbell4&quot;,&quot;id_str&quot;:&quot;300645437&quot;},{&quot;id&quot;:120129298,&quot;name&quot;:&quot;OISE News&quot;,&quot;indices&quot;:[124,133],&quot;screen_name&quot;:&quot;OISENews&quot;,&quot;id_str&quot;:&quot;120129298&quot;},{&quot;id&quot;:68163264,&quot;name&quot;:&quot;Western - Fac of Ed&quot;,&quot;indices&quot;:[134,140],&quot;screen_name&quot;:&quot;westernuEdu&quot;,&quot;id_str&quot;:&quot;68163264&quot;}]}"/>
    <s v="RT "/>
    <n v="1"/>
    <s v="RT @KNAER_RECRAE: Great discussions"/>
    <e v="#VALUE!"/>
    <x v="151"/>
  </r>
  <r>
    <n v="816"/>
    <s v="436290506864066560"/>
    <s v="CarolCampbell4"/>
    <x v="802"/>
    <s v="Thu Feb 20 00:05:37 +0000 2014"/>
    <d v="2014-02-20T00:05:37"/>
    <m/>
    <s v="en"/>
    <m/>
    <m/>
    <n v="300645437"/>
    <m/>
    <s v="&lt;a href=&quot;http://twitter.com/#!/download/ipad&quot; rel=&quot;nofollow&quot;&gt;Twitter for iPad&lt;/a&gt;"/>
    <s v="http://pbs.twimg.com/profile_images/3691905443/d17541206d2df83dd49f40e17076abbc_normal.jpeg"/>
    <n v="748"/>
    <n v="318"/>
    <n v="-18000"/>
    <s v="http://twitter.com/CarolCampbell4/statuses/436290506864066560"/>
    <s v="{&quot;symbols&quot;:[],&quot;urls&quot;:[],&quot;hashtags&quot;:[{&quot;text&quot;:&quot;oers14&quot;,&quot;indices&quot;:[139,140]}],&quot;user_mentions&quot;:[{&quot;id&quot;:1020257364,&quot;name&quot;:&quot;KNAER-RECRAE&quot;,&quot;indices&quot;:[3,16],&quot;screen_name&quot;:&quot;KNAER_RECRAE&quot;,&quot;id_str&quot;:&quot;1020257364&quot;},{&quot;id&quot;:129585627,&quot;name&quot;:&quot;Shasta Carr-Harris&quot;,&quot;indices&quot;:[81,90],&quot;screen_name&quot;:&quot;ShastaCH&quot;,&quot;id_str&quot;:&quot;129585627&quot;},{&quot;id&quot;:636460073,&quot;name&quot;:&quot;Katina Pollock&quot;,&quot;indices&quot;:[91,107],&quot;screen_name&quot;:&quot;DrKatinaPollock&quot;,&quot;id_str&quot;:&quot;636460073&quot;},{&quot;id&quot;:300645437,&quot;name&quot;:&quot;Carol Campbell&quot;,&quot;indices&quot;:[108,123],&quot;screen_name&quot;:&quot;CarolCampbell4&quot;,&quot;id_str&quot;:&quot;300645437&quot;},{&quot;id&quot;:120129298,&quot;name&quot;:&quot;OISE News&quot;,&quot;indices&quot;:[124,133],&quot;screen_name&quot;:&quot;OISENews&quot;,&quot;id_str&quot;:&quot;120129298&quot;},{&quot;id&quot;:68163264,&quot;name&quot;:&quot;Western - Fac of Ed&quot;,&quot;indices&quot;:[134,140],&quot;screen_name&quot;:&quot;westernuEdu&quot;,&quot;id_str&quot;:&quot;68163264&quot;}]}"/>
    <s v="RT "/>
    <n v="1"/>
    <s v="RT @KNAER_RECRAE: Great discussions"/>
    <e v="#VALUE!"/>
    <x v="151"/>
  </r>
  <r>
    <n v="936"/>
    <s v="436341564017999872"/>
    <s v="CarolCampbell4"/>
    <x v="803"/>
    <s v="Thu Feb 20 03:28:30 +0000 2014"/>
    <d v="2014-02-20T03:28:30"/>
    <m/>
    <s v="en"/>
    <m/>
    <m/>
    <n v="300645437"/>
    <m/>
    <s v="&lt;a href=&quot;http://twitter.com/#!/download/ipad&quot; rel=&quot;nofollow&quot;&gt;Twitter for iPad&lt;/a&gt;"/>
    <s v="http://pbs.twimg.com/profile_images/3691905443/d17541206d2df83dd49f40e17076abbc_normal.jpeg"/>
    <n v="748"/>
    <n v="318"/>
    <n v="-18000"/>
    <s v="http://twitter.com/CarolCampbell4/statuses/436341564017999872"/>
    <s v="{&quot;symbols&quot;:[],&quot;urls&quot;:[],&quot;hashtags&quot;:[{&quot;text&quot;:&quot;OERS14&quot;,&quot;indices&quot;:[139,140]}],&quot;user_mentions&quot;:[{&quot;id&quot;:1020257364,&quot;name&quot;:&quot;KNAER-RECRAE&quot;,&quot;indices&quot;:[3,16],&quot;screen_name&quot;:&quot;KNAER_RECRAE&quot;,&quot;id_str&quot;:&quot;1020257364&quot;},{&quot;id&quot;:636460073,&quot;name&quot;:&quot;Katina Pollock&quot;,&quot;indices&quot;:[115,131],&quot;screen_name&quot;:&quot;DrKatinaPollock&quot;,&quot;id_str&quot;:&quot;636460073&quot;},{&quot;id&quot;:300645437,&quot;name&quot;:&quot;Carol Campbell&quot;,&quot;indices&quot;:[132,140],&quot;screen_name&quot;:&quot;CarolCampbell4&quot;,&quot;id_str&quot;:&quot;300645437&quot;}]}"/>
    <s v="RT "/>
    <n v="1"/>
    <s v="RT @KNAER_RECRAE: KNAER next steps:"/>
    <e v="#VALUE!"/>
    <x v="151"/>
  </r>
  <r>
    <n v="929"/>
    <s v="436341084642619392"/>
    <s v="ShastaCH"/>
    <x v="803"/>
    <s v="Thu Feb 20 03:26:36 +0000 2014"/>
    <d v="2014-02-20T03:26:36"/>
    <m/>
    <s v="en"/>
    <m/>
    <m/>
    <n v="129585627"/>
    <m/>
    <s v="&lt;a href=&quot;http://twitter.com/download/iphone&quot; rel=&quot;nofollow&quot;&gt;Twitter for iPhone&lt;/a&gt;"/>
    <s v="http://pbs.twimg.com/profile_images/2272274611/5wd7gucvwq2weh35c02q_normal.jpeg"/>
    <n v="158"/>
    <n v="94"/>
    <n v="-21600"/>
    <s v="http://twitter.com/ShastaCH/statuses/436341084642619392"/>
    <s v="{&quot;symbols&quot;:[],&quot;urls&quot;:[],&quot;hashtags&quot;:[{&quot;text&quot;:&quot;OERS14&quot;,&quot;indices&quot;:[139,140]}],&quot;user_mentions&quot;:[{&quot;id&quot;:1020257364,&quot;name&quot;:&quot;KNAER-RECRAE&quot;,&quot;indices&quot;:[3,16],&quot;screen_name&quot;:&quot;KNAER_RECRAE&quot;,&quot;id_str&quot;:&quot;1020257364&quot;},{&quot;id&quot;:636460073,&quot;name&quot;:&quot;Katina Pollock&quot;,&quot;indices&quot;:[115,131],&quot;screen_name&quot;:&quot;DrKatinaPollock&quot;,&quot;id_str&quot;:&quot;636460073&quot;},{&quot;id&quot;:300645437,&quot;name&quot;:&quot;Carol Campbell&quot;,&quot;indices&quot;:[132,140],&quot;screen_name&quot;:&quot;CarolCampbell4&quot;,&quot;id_str&quot;:&quot;300645437&quot;}]}"/>
    <s v="RT "/>
    <n v="1"/>
    <s v="RT @KNAER_RECRAE: KNAER next steps:"/>
    <e v="#VALUE!"/>
    <x v="151"/>
  </r>
  <r>
    <n v="515"/>
    <s v="436179492718264320"/>
    <s v="DrKatinaPollock"/>
    <x v="803"/>
    <s v="Wed Feb 19 16:44:29 +0000 2014"/>
    <d v="2014-02-19T16:44:29"/>
    <m/>
    <s v="en"/>
    <m/>
    <m/>
    <n v="636460073"/>
    <m/>
    <s v="&lt;a href=&quot;http://twitter.com/download/iphone&quot; rel=&quot;nofollow&quot;&gt;Twitter for iPhone&lt;/a&gt;"/>
    <s v="http://pbs.twimg.com/profile_images/378800000769246947/3a548e76741de390217e1421e5ba48af_normal.jpeg"/>
    <n v="148"/>
    <n v="298"/>
    <n v="-18000"/>
    <s v="http://twitter.com/DrKatinaPollock/statuses/436179492718264320"/>
    <s v="{&quot;symbols&quot;:[],&quot;urls&quot;:[],&quot;hashtags&quot;:[{&quot;text&quot;:&quot;OERS14&quot;,&quot;indices&quot;:[139,140]}],&quot;user_mentions&quot;:[{&quot;id&quot;:1020257364,&quot;name&quot;:&quot;KNAER-RECRAE&quot;,&quot;indices&quot;:[3,16],&quot;screen_name&quot;:&quot;KNAER_RECRAE&quot;,&quot;id_str&quot;:&quot;1020257364&quot;},{&quot;id&quot;:636460073,&quot;name&quot;:&quot;Katina Pollock&quot;,&quot;indices&quot;:[115,131],&quot;screen_name&quot;:&quot;DrKatinaPollock&quot;,&quot;id_str&quot;:&quot;636460073&quot;},{&quot;id&quot;:300645437,&quot;name&quot;:&quot;Carol Campbell&quot;,&quot;indices&quot;:[132,140],&quot;screen_name&quot;:&quot;CarolCampbell4&quot;,&quot;id_str&quot;:&quot;300645437&quot;}]}"/>
    <s v="RT "/>
    <n v="1"/>
    <s v="RT @KNAER_RECRAE: KNAER next steps:"/>
    <e v="#VALUE!"/>
    <x v="151"/>
  </r>
  <r>
    <n v="470"/>
    <s v="436172526902054912"/>
    <s v="westernulibsEDU"/>
    <x v="803"/>
    <s v="Wed Feb 19 16:16:48 +0000 2014"/>
    <d v="2014-02-19T16:16:48"/>
    <m/>
    <s v="en"/>
    <m/>
    <m/>
    <n v="154564397"/>
    <m/>
    <s v="web"/>
    <s v="http://pbs.twimg.com/profile_images/2199429935/7081182551_b2863e1cca_m_normal.jpg"/>
    <n v="1213"/>
    <n v="2001"/>
    <n v="-18000"/>
    <s v="http://twitter.com/westernulibsEDU/statuses/436172526902054912"/>
    <s v="{&quot;symbols&quot;:[],&quot;urls&quot;:[],&quot;hashtags&quot;:[{&quot;text&quot;:&quot;OERS14&quot;,&quot;indices&quot;:[139,140]}],&quot;user_mentions&quot;:[{&quot;id&quot;:1020257364,&quot;name&quot;:&quot;KNAER-RECRAE&quot;,&quot;indices&quot;:[3,16],&quot;screen_name&quot;:&quot;KNAER_RECRAE&quot;,&quot;id_str&quot;:&quot;1020257364&quot;},{&quot;id&quot;:636460073,&quot;name&quot;:&quot;Katina Pollock&quot;,&quot;indices&quot;:[115,131],&quot;screen_name&quot;:&quot;DrKatinaPollock&quot;,&quot;id_str&quot;:&quot;636460073&quot;},{&quot;id&quot;:300645437,&quot;name&quot;:&quot;Carol Campbell&quot;,&quot;indices&quot;:[132,140],&quot;screen_name&quot;:&quot;CarolCampbell4&quot;,&quot;id_str&quot;:&quot;300645437&quot;}]}"/>
    <s v="RT "/>
    <n v="1"/>
    <s v="RT @KNAER_RECRAE: KNAER next steps:"/>
    <e v="#VALUE!"/>
    <x v="151"/>
  </r>
  <r>
    <n v="571"/>
    <s v="436191120742436865"/>
    <s v="westernulibsEDU"/>
    <x v="804"/>
    <s v="Wed Feb 19 17:30:41 +0000 2014"/>
    <d v="2014-02-19T17:30:41"/>
    <m/>
    <s v="en"/>
    <m/>
    <m/>
    <n v="154564397"/>
    <m/>
    <s v="web"/>
    <s v="http://pbs.twimg.com/profile_images/2199429935/7081182551_b2863e1cca_m_normal.jpg"/>
    <n v="1214"/>
    <n v="2001"/>
    <n v="-18000"/>
    <s v="http://twitter.com/westernulibsEDU/statuses/436191120742436865"/>
    <s v="{&quot;symbols&quot;:[],&quot;urls&quot;:[],&quot;hashtags&quot;:[{&quot;text&quot;:&quot;oers14&quot;,&quot;indices&quot;:[89,96]}],&quot;user_mentions&quot;:[{&quot;id&quot;:1020257364,&quot;name&quot;:&quot;KNAER-RECRAE&quot;,&quot;indices&quot;:[3,16],&quot;screen_name&quot;:&quot;KNAER_RECRAE&quot;,&quot;id_str&quot;:&quot;1020257364&quot;},{&quot;id&quot;:636460073,&quot;name&quot;:&quot;Katina Pollock&quot;,&quot;indices&quot;:[40,56],&quot;screen_name&quot;:&quot;DrKatinaPollock&quot;,&quot;id_str&quot;:&quot;636460073&quot;},{&quot;id&quot;:300645437,&quot;name&quot;:&quot;Carol Campbell&quot;,&quot;indices&quot;:[61,76],&quot;screen_name&quot;:&quot;CarolCampbell4&quot;,&quot;id_str&quot;:&quot;300645437&quot;}]}"/>
    <s v="RT "/>
    <n v="1"/>
    <s v="RT @KNAER_RECRAE: KNAER plenary tal"/>
    <e v="#VALUE!"/>
    <x v="151"/>
  </r>
  <r>
    <n v="286"/>
    <s v="436145898993623041"/>
    <s v="CarolCampbell4"/>
    <x v="805"/>
    <s v="Wed Feb 19 14:31:00 +0000 2014"/>
    <d v="2014-02-19T14:31:00"/>
    <m/>
    <s v="en"/>
    <m/>
    <m/>
    <n v="300645437"/>
    <m/>
    <s v="&lt;a href=&quot;http://twitter.com/#!/download/ipad&quot; rel=&quot;nofollow&quot;&gt;Twitter for iPad&lt;/a&gt;"/>
    <s v="http://pbs.twimg.com/profile_images/3691905443/d17541206d2df83dd49f40e17076abbc_normal.jpeg"/>
    <n v="741"/>
    <n v="317"/>
    <n v="-18000"/>
    <s v="http://twitter.com/CarolCampbell4/statuses/436145898993623041"/>
    <s v="{&quot;symbols&quot;:[],&quot;urls&quot;:[],&quot;hashtags&quot;:[{&quot;text&quot;:&quot;oers14&quot;,&quot;indices&quot;:[104,111]}],&quot;user_mentions&quot;:[{&quot;id&quot;:1020257364,&quot;name&quot;:&quot;KNAER-RECRAE&quot;,&quot;indices&quot;:[3,16],&quot;screen_name&quot;:&quot;KNAER_RECRAE&quot;,&quot;id_str&quot;:&quot;1020257364&quot;}]}"/>
    <s v="RT "/>
    <n v="1"/>
    <s v="RT @KNAER_RECRAE: Learn how to buil"/>
    <e v="#VALUE!"/>
    <x v="151"/>
  </r>
  <r>
    <n v="998"/>
    <s v="436503267170742272"/>
    <s v="DrKatinaPollock"/>
    <x v="806"/>
    <s v="Thu Feb 20 14:11:03 +0000 2014"/>
    <d v="2014-02-20T14:11:03"/>
    <m/>
    <s v="en"/>
    <m/>
    <m/>
    <n v="636460073"/>
    <m/>
    <s v="&lt;a href=&quot;http://twitter.com/download/iphone&quot; rel=&quot;nofollow&quot;&gt;Twitter for iPhone&lt;/a&gt;"/>
    <s v="http://pbs.twimg.com/profile_images/378800000769246947/3a548e76741de390217e1421e5ba48af_normal.jpeg"/>
    <n v="154"/>
    <n v="299"/>
    <n v="-18000"/>
    <s v="http://twitter.com/DrKatinaPollock/statuses/436503267170742272"/>
    <s v="{&quot;symbols&quot;:[],&quot;urls&quot;:[],&quot;hashtags&quot;:[{&quot;text&quot;:&quot;OERS14&quot;,&quot;indices&quot;:[46,53]},{&quot;text&quot;:&quot;colwiz&quot;,&quot;indices&quot;:[54,61]}],&quot;user_mentions&quot;:[{&quot;id&quot;:1020257364,&quot;name&quot;:&quot;KNAER-RECRAE&quot;,&quot;indices&quot;:[3,16],&quot;screen_name&quot;:&quot;KNAER_RECRAE&quot;,&quot;id_str&quot;:&quot;1020257364&quot;},{&quot;id&quot;:22674400,&quot;name&quot;:&quot;collective wizdom&quot;,&quot;indices&quot;:[38,45],&quot;screen_name&quot;:&quot;colwiz&quot;,&quot;id_str&quot;:&quot;22674400&quot;},{&quot;id&quot;:68163264,&quot;name&quot;:&quot;Western - Fac of Ed&quot;,&quot;indices&quot;:[62,74],&quot;screen_name&quot;:&quot;westernuEdu&quot;,&quot;id_str&quot;:&quot;68163264&quot;},{&quot;id&quot;:120129298,&quot;name&quot;:&quot;OISE News&quot;,&quot;indices&quot;:[75,84],&quot;screen_name&quot;:&quot;OISENews&quot;,&quot;id_str&quot;:&quot;120129298&quot;},{&quot;id&quot;:636460073,&quot;name&quot;:&quot;Katina Pollock&quot;,&quot;indices&quot;:[85,101],&quot;screen_name&quot;:&quot;DrKatinaPollock&quot;,&quot;id_str&quot;:&quot;636460073&quot;},{&quot;id&quot;:300645437,&quot;name&quot;:&quot;Carol Campbell&quot;,&quot;indices&quot;:[102,117],&quot;screen_name&quot;:&quot;CarolCampbell4&quot;,&quot;id_str&quot;:&quot;300645437&quot;},{&quot;id&quot;:129585627,&quot;name&quot;:&quot;Shasta Carr-Harris&quot;,&quot;indices&quot;:[118,127],&quot;screen_name&quot;:&quot;ShastaCH&quot;,&quot;id_str&quot;:&quot;129585627&quot;}]}"/>
    <s v="RT "/>
    <n v="1"/>
    <s v="RT @KNAER_RECRAE: Let's collaborate"/>
    <e v="#VALUE!"/>
    <x v="151"/>
  </r>
  <r>
    <n v="939"/>
    <s v="436341722713694208"/>
    <s v="CarolCampbell4"/>
    <x v="806"/>
    <s v="Thu Feb 20 03:29:08 +0000 2014"/>
    <d v="2014-02-20T03:29:08"/>
    <m/>
    <s v="en"/>
    <m/>
    <m/>
    <n v="300645437"/>
    <m/>
    <s v="&lt;a href=&quot;http://twitter.com/#!/download/ipad&quot; rel=&quot;nofollow&quot;&gt;Twitter for iPad&lt;/a&gt;"/>
    <s v="http://pbs.twimg.com/profile_images/3691905443/d17541206d2df83dd49f40e17076abbc_normal.jpeg"/>
    <n v="748"/>
    <n v="318"/>
    <n v="-18000"/>
    <s v="http://twitter.com/CarolCampbell4/statuses/436341722713694208"/>
    <s v="{&quot;symbols&quot;:[],&quot;urls&quot;:[],&quot;hashtags&quot;:[{&quot;text&quot;:&quot;OERS14&quot;,&quot;indices&quot;:[46,53]},{&quot;text&quot;:&quot;colwiz&quot;,&quot;indices&quot;:[54,61]}],&quot;user_mentions&quot;:[{&quot;id&quot;:1020257364,&quot;name&quot;:&quot;KNAER-RECRAE&quot;,&quot;indices&quot;:[3,16],&quot;screen_name&quot;:&quot;KNAER_RECRAE&quot;,&quot;id_str&quot;:&quot;1020257364&quot;},{&quot;id&quot;:22674400,&quot;name&quot;:&quot;collective wizdom&quot;,&quot;indices&quot;:[38,45],&quot;screen_name&quot;:&quot;colwiz&quot;,&quot;id_str&quot;:&quot;22674400&quot;},{&quot;id&quot;:68163264,&quot;name&quot;:&quot;Western - Fac of Ed&quot;,&quot;indices&quot;:[62,74],&quot;screen_name&quot;:&quot;westernuEdu&quot;,&quot;id_str&quot;:&quot;68163264&quot;},{&quot;id&quot;:120129298,&quot;name&quot;:&quot;OISE News&quot;,&quot;indices&quot;:[75,84],&quot;screen_name&quot;:&quot;OISENews&quot;,&quot;id_str&quot;:&quot;120129298&quot;},{&quot;id&quot;:636460073,&quot;name&quot;:&quot;Katina Pollock&quot;,&quot;indices&quot;:[85,101],&quot;screen_name&quot;:&quot;DrKatinaPollock&quot;,&quot;id_str&quot;:&quot;636460073&quot;},{&quot;id&quot;:300645437,&quot;name&quot;:&quot;Carol Campbell&quot;,&quot;indices&quot;:[102,117],&quot;screen_name&quot;:&quot;CarolCampbell4&quot;,&quot;id_str&quot;:&quot;300645437&quot;},{&quot;id&quot;:129585627,&quot;name&quot;:&quot;Shasta Carr-Harris&quot;,&quot;indices&quot;:[118,127],&quot;screen_name&quot;:&quot;ShastaCH&quot;,&quot;id_str&quot;:&quot;129585627&quot;}]}"/>
    <s v="RT "/>
    <n v="1"/>
    <s v="RT @KNAER_RECRAE: Let's collaborate"/>
    <e v="#VALUE!"/>
    <x v="151"/>
  </r>
  <r>
    <n v="480"/>
    <s v="436172947825246208"/>
    <s v="ShastaCH"/>
    <x v="806"/>
    <s v="Wed Feb 19 16:18:29 +0000 2014"/>
    <d v="2014-02-19T16:18:29"/>
    <m/>
    <s v="en"/>
    <m/>
    <m/>
    <n v="129585627"/>
    <m/>
    <s v="&lt;a href=&quot;http://twitter.com/download/iphone&quot; rel=&quot;nofollow&quot;&gt;Twitter for iPhone&lt;/a&gt;"/>
    <s v="http://pbs.twimg.com/profile_images/2272274611/5wd7gucvwq2weh35c02q_normal.jpeg"/>
    <n v="155"/>
    <n v="97"/>
    <n v="-21600"/>
    <s v="http://twitter.com/ShastaCH/statuses/436172947825246208"/>
    <s v="{&quot;symbols&quot;:[],&quot;urls&quot;:[],&quot;hashtags&quot;:[{&quot;text&quot;:&quot;OERS14&quot;,&quot;indices&quot;:[46,53]},{&quot;text&quot;:&quot;colwiz&quot;,&quot;indices&quot;:[54,61]}],&quot;user_mentions&quot;:[{&quot;id&quot;:1020257364,&quot;name&quot;:&quot;KNAER-RECRAE&quot;,&quot;indices&quot;:[3,16],&quot;screen_name&quot;:&quot;KNAER_RECRAE&quot;,&quot;id_str&quot;:&quot;1020257364&quot;},{&quot;id&quot;:22674400,&quot;name&quot;:&quot;collective wizdom&quot;,&quot;indices&quot;:[38,45],&quot;screen_name&quot;:&quot;colwiz&quot;,&quot;id_str&quot;:&quot;22674400&quot;},{&quot;id&quot;:68163264,&quot;name&quot;:&quot;Western - Fac of Ed&quot;,&quot;indices&quot;:[62,74],&quot;screen_name&quot;:&quot;westernuEdu&quot;,&quot;id_str&quot;:&quot;68163264&quot;},{&quot;id&quot;:120129298,&quot;name&quot;:&quot;OISE News&quot;,&quot;indices&quot;:[75,84],&quot;screen_name&quot;:&quot;OISENews&quot;,&quot;id_str&quot;:&quot;120129298&quot;},{&quot;id&quot;:636460073,&quot;name&quot;:&quot;Katina Pollock&quot;,&quot;indices&quot;:[85,101],&quot;screen_name&quot;:&quot;DrKatinaPollock&quot;,&quot;id_str&quot;:&quot;636460073&quot;},{&quot;id&quot;:300645437,&quot;name&quot;:&quot;Carol Campbell&quot;,&quot;indices&quot;:[102,117],&quot;screen_name&quot;:&quot;CarolCampbell4&quot;,&quot;id_str&quot;:&quot;300645437&quot;},{&quot;id&quot;:129585627,&quot;name&quot;:&quot;Shasta Carr-Harris&quot;,&quot;indices&quot;:[118,127],&quot;screen_name&quot;:&quot;ShastaCH&quot;,&quot;id_str&quot;:&quot;129585627&quot;}]}"/>
    <s v="RT "/>
    <n v="1"/>
    <s v="RT @KNAER_RECRAE: Let's collaborate"/>
    <e v="#VALUE!"/>
    <x v="151"/>
  </r>
  <r>
    <n v="598"/>
    <s v="436210113016115200"/>
    <s v="adrossis"/>
    <x v="807"/>
    <s v="Wed Feb 19 18:46:10 +0000 2014"/>
    <d v="2014-02-19T18:46:10"/>
    <m/>
    <s v="en"/>
    <m/>
    <m/>
    <n v="17095178"/>
    <m/>
    <s v="&lt;a href=&quot;http://www.hootsuite.com&quot; rel=&quot;nofollow&quot;&gt;HootSuite&lt;/a&gt;"/>
    <s v="http://pbs.twimg.com/profile_images/378800000573670417/df2d17a095315a2723a8c440dc790591_normal.jpeg"/>
    <n v="302"/>
    <n v="406"/>
    <n v="-18000"/>
    <s v="http://twitter.com/adrossis/statuses/436210113016115200"/>
    <s v="{&quot;symbols&quot;:[],&quot;urls&quot;:[],&quot;hashtags&quot;:[{&quot;text&quot;:&quot;OERS14&quot;,&quot;indices&quot;:[116,123]}],&quot;user_mentions&quot;:[{&quot;id&quot;:1020257364,&quot;name&quot;:&quot;KNAER-RECRAE&quot;,&quot;indices&quot;:[3,16],&quot;screen_name&quot;:&quot;KNAER_RECRAE&quot;,&quot;id_str&quot;:&quot;1020257364&quot;}]}"/>
    <s v="RT "/>
    <n v="1"/>
    <s v="RT @KNAER_RECRAE: Workshop on build"/>
    <e v="#VALUE!"/>
    <x v="151"/>
  </r>
  <r>
    <n v="531"/>
    <s v="436181851611615232"/>
    <s v="SamKloetstra"/>
    <x v="808"/>
    <s v="Wed Feb 19 16:53:51 +0000 2014"/>
    <d v="2014-02-19T16:53:51"/>
    <m/>
    <s v="en-gb"/>
    <m/>
    <m/>
    <n v="2188868298"/>
    <m/>
    <s v="&lt;a href=&quot;https://twitter.com/download/android&quot; rel=&quot;nofollow&quot;&gt;Twitter for  Android&lt;/a&gt;"/>
    <s v="http://pbs.twimg.com/profile_images/378800000731933565/2d26b7aef811eb99ea0ec5d35b701c28_normal.jpeg"/>
    <n v="239"/>
    <n v="408"/>
    <m/>
    <s v="http://twitter.com/SamKloetstra/statuses/436181851611615232"/>
    <s v="{&quot;symbols&quot;:[],&quot;urls&quot;:[],&quot;hashtags&quot;:[{&quot;text&quot;:&quot;OERS14&quot;,&quot;indices&quot;:[55,62]}],&quot;user_mentions&quot;:[{&quot;id&quot;:903197892,&quot;name&quot;:&quot;dr.li-marie&quot;,&quot;indices&quot;:[3,17],&quot;screen_name&quot;:&quot;lisacollimore&quot;,&quot;id_str&quot;:&quot;903197892&quot;},{&quot;id&quot;:2188868298,&quot;name&quot;:&quot;SamKlo.&quot;,&quot;indices&quot;:[19,32],&quot;screen_name&quot;:&quot;SamKloetstra&quot;,&quot;id_str&quot;:&quot;2188868298&quot;}]}"/>
    <s v="RT "/>
    <n v="1"/>
    <s v="RT @lisacollimore: @SamKloetstra gr"/>
    <e v="#VALUE!"/>
    <x v="151"/>
  </r>
  <r>
    <n v="1205"/>
    <s v="436550167383527424"/>
    <s v="adrossis"/>
    <x v="809"/>
    <s v="Thu Feb 20 17:17:25 +0000 2014"/>
    <d v="2014-02-20T17:17:25"/>
    <m/>
    <s v="en"/>
    <m/>
    <m/>
    <n v="17095178"/>
    <m/>
    <s v="&lt;a href=&quot;https://about.twitter.com/products/tweetdeck&quot; rel=&quot;nofollow&quot;&gt;TweetDeck&lt;/a&gt;"/>
    <s v="http://pbs.twimg.com/profile_images/378800000573670417/df2d17a095315a2723a8c440dc790591_normal.jpeg"/>
    <n v="304"/>
    <n v="414"/>
    <n v="-18000"/>
    <s v="http://twitter.com/adrossis/statuses/436550167383527424"/>
    <s v="{&quot;symbols&quot;:[],&quot;urls&quot;:[],&quot;hashtags&quot;:[{&quot;text&quot;:&quot;OERS14&quot;,&quot;indices&quot;:[69,76]},{&quot;text&quot;:&quot;studentvoice&quot;,&quot;indices&quot;:[77,90]}],&quot;user_mentions&quot;:[{&quot;id&quot;:903197892,&quot;name&quot;:&quot;dr.li-marie&quot;,&quot;indices&quot;:[3,17],&quot;screen_name&quot;:&quot;lisacollimore&quot;,&quot;id_str&quot;:&quot;903197892&quot;}]}"/>
    <s v="RT "/>
    <n v="1"/>
    <s v="RT @lisacollimore: Thanks for shari"/>
    <e v="#VALUE!"/>
    <x v="151"/>
  </r>
  <r>
    <n v="809"/>
    <s v="436289279010934784"/>
    <s v="LStevens2511"/>
    <x v="810"/>
    <s v="Thu Feb 20 00:00:44 +0000 2014"/>
    <d v="2014-02-20T00:00:44"/>
    <m/>
    <s v="en"/>
    <m/>
    <m/>
    <n v="2351930730"/>
    <m/>
    <s v="&lt;a href=&quot;http://twitter.com/download/iphone&quot; rel=&quot;nofollow&quot;&gt;Twitter for iPhone&lt;/a&gt;"/>
    <s v="http://pbs.twimg.com/profile_images/436179085136392193/E7TC0iow_normal.jpeg"/>
    <n v="8"/>
    <n v="47"/>
    <m/>
    <s v="http://twitter.com/LStevens2511/statuses/436289279010934784"/>
    <s v="{&quot;symbols&quot;:[],&quot;urls&quot;:[],&quot;hashtags&quot;:[{&quot;text&quot;:&quot;oers14&quot;,&quot;indices&quot;:[14,21]}],&quot;user_mentions&quot;:[{&quot;id&quot;:1173267877,&quot;name&quot;:&quot;Lynn Kostuch&quot;,&quot;indices&quot;:[3,12],&quot;screen_name&quot;:&quot;LKostuch&quot;,&quot;id_str&quot;:&quot;1173267877&quot;}]}"/>
    <s v="RT "/>
    <n v="1"/>
    <s v="RT @LKostuch: #oers14  Don Tapscott"/>
    <e v="#VALUE!"/>
    <x v="151"/>
  </r>
  <r>
    <n v="761"/>
    <s v="436282588777287680"/>
    <s v="DrKatinaPollock"/>
    <x v="811"/>
    <s v="Wed Feb 19 23:34:09 +0000 2014"/>
    <d v="2014-02-19T23:34:09"/>
    <m/>
    <s v="en"/>
    <m/>
    <m/>
    <n v="636460073"/>
    <m/>
    <s v="&lt;a href=&quot;http://twitter.com/download/iphone&quot; rel=&quot;nofollow&quot;&gt;Twitter for iPhone&lt;/a&gt;"/>
    <s v="http://pbs.twimg.com/profile_images/378800000769246947/3a548e76741de390217e1421e5ba48af_normal.jpeg"/>
    <n v="152"/>
    <n v="298"/>
    <n v="-18000"/>
    <s v="http://twitter.com/DrKatinaPollock/statuses/436282588777287680"/>
    <s v="{&quot;symbols&quot;:[],&quot;urls&quot;:[],&quot;hashtags&quot;:[{&quot;text&quot;:&quot;oers14&quot;,&quot;indices&quot;:[135,140]}],&quot;user_mentions&quot;:[{&quot;id&quot;:2351930730,&quot;name&quot;:&quot;liz stevens&quot;,&quot;indices&quot;:[3,16],&quot;screen_name&quot;:&quot;LStevens2511&quot;,&quot;id_str&quot;:&quot;2351930730&quot;}]}"/>
    <s v="RT "/>
    <n v="1"/>
    <s v="RT @LStevens2511: Fantastic present"/>
    <e v="#VALUE!"/>
    <x v="151"/>
  </r>
  <r>
    <n v="723"/>
    <s v="436258283544801280"/>
    <s v="O3atORION"/>
    <x v="811"/>
    <s v="Wed Feb 19 21:57:34 +0000 2014"/>
    <d v="2014-02-19T21:57:34"/>
    <m/>
    <s v="en"/>
    <m/>
    <m/>
    <n v="40576448"/>
    <m/>
    <s v="&lt;a href=&quot;https://about.twitter.com/products/tweetdeck&quot; rel=&quot;nofollow&quot;&gt;TweetDeck&lt;/a&gt;"/>
    <s v="http://pbs.twimg.com/profile_images/2631441533/dd0ebcbc33a90ccdddc419f43d06c8f4_normal.jpeg"/>
    <n v="809"/>
    <n v="1460"/>
    <n v="-18000"/>
    <s v="http://twitter.com/O3atORION/statuses/436258283544801280"/>
    <s v="{&quot;symbols&quot;:[],&quot;urls&quot;:[],&quot;hashtags&quot;:[{&quot;text&quot;:&quot;oers14&quot;,&quot;indices&quot;:[135,140]}],&quot;user_mentions&quot;:[{&quot;id&quot;:2351930730,&quot;name&quot;:&quot;liz stevens&quot;,&quot;indices&quot;:[3,16],&quot;screen_name&quot;:&quot;LStevens2511&quot;,&quot;id_str&quot;:&quot;2351930730&quot;}]}"/>
    <s v="RT "/>
    <n v="1"/>
    <s v="RT @LStevens2511: Fantastic present"/>
    <e v="#VALUE!"/>
    <x v="151"/>
  </r>
  <r>
    <n v="1142"/>
    <s v="436522974481752064"/>
    <s v="SusanGodsland"/>
    <x v="812"/>
    <s v="Thu Feb 20 15:29:21 +0000 2014"/>
    <d v="2014-02-20T15:29:21"/>
    <m/>
    <s v="en"/>
    <m/>
    <m/>
    <n v="636882825"/>
    <m/>
    <s v="&lt;a href=&quot;https://about.twitter.com/products/tweetdeck&quot; rel=&quot;nofollow&quot;&gt;TweetDeck&lt;/a&gt;"/>
    <s v="http://pbs.twimg.com/profile_images/2470271583/hwce8mzg53xg2mb1ahpd_normal.gif"/>
    <n v="539"/>
    <n v="274"/>
    <m/>
    <s v="http://twitter.com/SusanGodsland/statuses/436522974481752064"/>
    <s v="{&quot;symbols&quot;:[],&quot;urls&quot;:[],&quot;hashtags&quot;:[{&quot;text&quot;:&quot;oers14&quot;,&quot;indices&quot;:[105,112]}],&quot;user_mentions&quot;:[{&quot;id&quot;:2351930730,&quot;name&quot;:&quot;liz stevens&quot;,&quot;indices&quot;:[3,16],&quot;screen_name&quot;:&quot;LStevens2511&quot;,&quot;id_str&quot;:&quot;2351930730&quot;}]}"/>
    <s v="RT "/>
    <n v="1"/>
    <s v="RT @LStevens2511: Is direct instruc"/>
    <e v="#VALUE!"/>
    <x v="151"/>
  </r>
  <r>
    <n v="1313"/>
    <s v="436621161800417280"/>
    <s v="CarolCampbell4"/>
    <x v="813"/>
    <s v="Thu Feb 20 21:59:31 +0000 2014"/>
    <d v="2014-02-20T21:59:31"/>
    <m/>
    <s v="en"/>
    <m/>
    <m/>
    <n v="300645437"/>
    <m/>
    <s v="web"/>
    <s v="http://pbs.twimg.com/profile_images/3691905443/d17541206d2df83dd49f40e17076abbc_normal.jpeg"/>
    <n v="753"/>
    <n v="318"/>
    <n v="-18000"/>
    <s v="http://twitter.com/CarolCampbell4/statuses/436621161800417280"/>
    <s v="{&quot;symbols&quot;:[],&quot;urls&quot;:[],&quot;hashtags&quot;:[{&quot;text&quot;:&quot;oers14&quot;,&quot;indices&quot;:[18,25]}],&quot;user_mentions&quot;:[{&quot;id&quot;:19246938,&quot;name&quot;:&quot;mary cunningham&quot;,&quot;indices&quot;:[3,16],&quot;screen_name&quot;:&quot;maryinkenora&quot;,&quot;id_str&quot;:&quot;19246938&quot;}]}"/>
    <s v="RT "/>
    <n v="1"/>
    <s v="RT @maryinkenora: #oers14 I have to"/>
    <e v="#VALUE!"/>
    <x v="151"/>
  </r>
  <r>
    <n v="1013"/>
    <s v="436505496854757376"/>
    <s v="KNAER_RECRAE"/>
    <x v="814"/>
    <s v="Thu Feb 20 14:19:55 +0000 2014"/>
    <d v="2014-02-20T14:19:55"/>
    <m/>
    <s v="en"/>
    <m/>
    <m/>
    <n v="1020257364"/>
    <m/>
    <s v="web"/>
    <s v="http://pbs.twimg.com/profile_images/2991816416/bfc82e11ecb1ae7933cf18dab2e03eb9_normal.png"/>
    <n v="219"/>
    <n v="288"/>
    <n v="-18000"/>
    <s v="http://twitter.com/KNAER_RECRAE/statuses/436505496854757376"/>
    <s v="{&quot;symbols&quot;:[],&quot;urls&quot;:[],&quot;hashtags&quot;:[{&quot;text&quot;:&quot;OERS14&quot;,&quot;indices&quot;:[14,21]}],&quot;user_mentions&quot;:[{&quot;id&quot;:26014815,&quot;name&quot;:&quot;carol carruthers&quot;,&quot;indices&quot;:[3,12],&quot;screen_name&quot;:&quot;mathtech&quot;,&quot;id_str&quot;:&quot;26014815&quot;},{&quot;id&quot;:14128528,&quot;name&quot;:&quot;Don Tapscott&quot;,&quot;indices&quot;:[102,112],&quot;screen_name&quot;:&quot;dtapscott&quot;,&quot;id_str&quot;:&quot;14128528&quot;}]}"/>
    <s v="RT "/>
    <n v="1"/>
    <s v="RT @mathtech: #OERS14 Some Twitter "/>
    <e v="#VALUE!"/>
    <x v="151"/>
  </r>
  <r>
    <n v="1231"/>
    <s v="436563324465995776"/>
    <s v="DrKatinaPollock"/>
    <x v="815"/>
    <s v="Thu Feb 20 18:09:42 +0000 2014"/>
    <d v="2014-02-20T18:09:42"/>
    <m/>
    <s v="en"/>
    <m/>
    <m/>
    <n v="636460073"/>
    <m/>
    <s v="&lt;a href=&quot;http://twitter.com/#!/download/ipad&quot; rel=&quot;nofollow&quot;&gt;Twitter for iPad&lt;/a&gt;"/>
    <s v="http://pbs.twimg.com/profile_images/378800000769246947/3a548e76741de390217e1421e5ba48af_normal.jpeg"/>
    <n v="154"/>
    <n v="301"/>
    <n v="-18000"/>
    <s v="http://twitter.com/DrKatinaPollock/statuses/436563324465995776"/>
    <s v="{&quot;symbols&quot;:[],&quot;urls&quot;:[],&quot;hashtags&quot;:[{&quot;text&quot;:&quot;oers14&quot;,&quot;indices&quot;:[16,23]}],&quot;user_mentions&quot;:[{&quot;id&quot;:16407557,&quot;name&quot;:&quot;Denis Ménard&quot;,&quot;indices&quot;:[3,14],&quot;screen_name&quot;:&quot;menardenis&quot;,&quot;id_str&quot;:&quot;16407557&quot;}]}"/>
    <s v="RT "/>
    <n v="1"/>
    <s v="RT @menardenis: #oers14 don't miss "/>
    <e v="#VALUE!"/>
    <x v="151"/>
  </r>
  <r>
    <n v="1217"/>
    <s v="436557824005779456"/>
    <s v="KNAER_RECRAE"/>
    <x v="815"/>
    <s v="Thu Feb 20 17:47:50 +0000 2014"/>
    <d v="2014-02-20T17:47:50"/>
    <m/>
    <s v="en"/>
    <m/>
    <m/>
    <n v="1020257364"/>
    <m/>
    <s v="web"/>
    <s v="http://pbs.twimg.com/profile_images/2991816416/bfc82e11ecb1ae7933cf18dab2e03eb9_normal.png"/>
    <n v="221"/>
    <n v="288"/>
    <n v="-18000"/>
    <s v="http://twitter.com/KNAER_RECRAE/statuses/436557824005779456"/>
    <s v="{&quot;symbols&quot;:[],&quot;urls&quot;:[],&quot;hashtags&quot;:[{&quot;text&quot;:&quot;oers14&quot;,&quot;indices&quot;:[16,23]}],&quot;user_mentions&quot;:[{&quot;id&quot;:16407557,&quot;name&quot;:&quot;Denis Ménard&quot;,&quot;indices&quot;:[3,14],&quot;screen_name&quot;:&quot;menardenis&quot;,&quot;id_str&quot;:&quot;16407557&quot;}]}"/>
    <s v="RT "/>
    <n v="1"/>
    <s v="RT @menardenis: #oers14 don't miss "/>
    <e v="#VALUE!"/>
    <x v="151"/>
  </r>
  <r>
    <n v="1215"/>
    <s v="436556563159871488"/>
    <s v="O3atORION"/>
    <x v="815"/>
    <s v="Thu Feb 20 17:42:50 +0000 2014"/>
    <d v="2014-02-20T17:42:50"/>
    <m/>
    <s v="en"/>
    <m/>
    <m/>
    <n v="40576448"/>
    <m/>
    <s v="&lt;a href=&quot;https://about.twitter.com/products/tweetdeck&quot; rel=&quot;nofollow&quot;&gt;TweetDeck&lt;/a&gt;"/>
    <s v="http://pbs.twimg.com/profile_images/2631441533/dd0ebcbc33a90ccdddc419f43d06c8f4_normal.jpeg"/>
    <n v="817"/>
    <n v="1469"/>
    <n v="-18000"/>
    <s v="http://twitter.com/O3atORION/statuses/436556563159871488"/>
    <s v="{&quot;symbols&quot;:[],&quot;urls&quot;:[],&quot;hashtags&quot;:[{&quot;text&quot;:&quot;oers14&quot;,&quot;indices&quot;:[16,23]}],&quot;user_mentions&quot;:[{&quot;id&quot;:16407557,&quot;name&quot;:&quot;Denis Ménard&quot;,&quot;indices&quot;:[3,14],&quot;screen_name&quot;:&quot;menardenis&quot;,&quot;id_str&quot;:&quot;16407557&quot;}]}"/>
    <s v="RT "/>
    <n v="1"/>
    <s v="RT @menardenis: #oers14 don't miss "/>
    <e v="#VALUE!"/>
    <x v="151"/>
  </r>
  <r>
    <n v="1047"/>
    <s v="436511012137615360"/>
    <s v="Cindy_Carr"/>
    <x v="816"/>
    <s v="Thu Feb 20 14:41:49 +0000 2014"/>
    <d v="2014-02-20T14:41:49"/>
    <m/>
    <s v="en"/>
    <m/>
    <m/>
    <n v="14052105"/>
    <m/>
    <s v="&lt;a href=&quot;http://twitter.com/#!/download/ipad&quot; rel=&quot;nofollow&quot;&gt;Twitter for iPad&lt;/a&gt;"/>
    <s v="http://pbs.twimg.com/profile_images/2177167989/Cindy2_normal.jpg"/>
    <n v="213"/>
    <n v="299"/>
    <n v="-18000"/>
    <s v="http://twitter.com/Cindy_Carr/statuses/436511012137615360"/>
    <s v="{&quot;symbols&quot;:[],&quot;urls&quot;:[],&quot;hashtags&quot;:[{&quot;text&quot;:&quot;OERS14&quot;,&quot;indices&quot;:[62,69]},{&quot;text&quot;:&quot;AboriginalEducation&quot;,&quot;indices&quot;:[70,90]}],&quot;user_mentions&quot;:[{&quot;id&quot;:2351826416,&quot;name&quot;:&quot;Nicole Walter Rowan&quot;,&quot;indices&quot;:[3,16],&quot;screen_name&quot;:&quot;NWalterRowan&quot;,&quot;id_str&quot;:&quot;2351826416&quot;}]}"/>
    <s v="RT "/>
    <n v="1"/>
    <s v="RT @NWalterRowan: Don't uncriticall"/>
    <e v="#VALUE!"/>
    <x v="151"/>
  </r>
  <r>
    <n v="1046"/>
    <s v="436511012137615360"/>
    <s v="Cindy_Carr"/>
    <x v="816"/>
    <s v="Thu Feb 20 14:41:49 +0000 2014"/>
    <d v="2014-02-20T14:41:49"/>
    <m/>
    <s v="en"/>
    <m/>
    <m/>
    <n v="14052105"/>
    <m/>
    <s v="&lt;a href=&quot;http://twitter.com/#!/download/ipad&quot; rel=&quot;nofollow&quot;&gt;Twitter for iPad&lt;/a&gt;"/>
    <s v="http://pbs.twimg.com/profile_images/2177167989/Cindy2_normal.jpg"/>
    <n v="213"/>
    <n v="299"/>
    <n v="-18000"/>
    <s v="http://twitter.com/Cindy_Carr/statuses/436511012137615360"/>
    <s v="{&quot;symbols&quot;:[],&quot;urls&quot;:[],&quot;hashtags&quot;:[{&quot;text&quot;:&quot;OERS14&quot;,&quot;indices&quot;:[62,69]},{&quot;text&quot;:&quot;AboriginalEducation&quot;,&quot;indices&quot;:[70,90]}],&quot;user_mentions&quot;:[{&quot;id&quot;:2351826416,&quot;name&quot;:&quot;Nicole Walter Rowan&quot;,&quot;indices&quot;:[3,16],&quot;screen_name&quot;:&quot;NWalterRowan&quot;,&quot;id_str&quot;:&quot;2351826416&quot;}]}"/>
    <s v="RT "/>
    <n v="1"/>
    <s v="RT @NWalterRowan: Don't uncriticall"/>
    <e v="#VALUE!"/>
    <x v="151"/>
  </r>
  <r>
    <n v="560"/>
    <s v="436188446156423168"/>
    <s v="ORIONNetwork"/>
    <x v="817"/>
    <s v="Wed Feb 19 17:20:04 +0000 2014"/>
    <d v="2014-02-19T17:20:04"/>
    <m/>
    <s v="en"/>
    <m/>
    <m/>
    <n v="114833112"/>
    <m/>
    <s v="&lt;a href=&quot;http://www.hootsuite.com&quot; rel=&quot;nofollow&quot;&gt;HootSuite&lt;/a&gt;"/>
    <s v="http://pbs.twimg.com/profile_images/1259640588/orionweblogo3_normal.gif"/>
    <n v="1203"/>
    <n v="1083"/>
    <n v="-18000"/>
    <s v="http://twitter.com/ORIONNetwork/statuses/436188446156423168"/>
    <s v="{&quot;symbols&quot;:[],&quot;urls&quot;:[],&quot;hashtags&quot;:[{&quot;text&quot;:&quot;OERS14&quot;,&quot;indices&quot;:[39,46]}],&quot;user_mentions&quot;:[{&quot;id&quot;:40576448,&quot;name&quot;:&quot;O3 Collaboration&quot;,&quot;indices&quot;:[3,13],&quot;screen_name&quot;:&quot;O3atORION&quot;,&quot;id_str&quot;:&quot;40576448&quot;},{&quot;id&quot;:2180447343,&quot;name&quot;:&quot;Brandy&quot;,&quot;indices&quot;:[14,26],&quot;screen_name&quot;:&quot;brandy_doan&quot;,&quot;id_str&quot;:&quot;2180447343&quot;},{&quot;id&quot;:114833112,&quot;name&quot;:&quot;ORION&quot;,&quot;indices&quot;:[58,71],&quot;screen_name&quot;:&quot;ORIONNetwork&quot;,&quot;id_str&quot;:&quot;114833112&quot;}]}"/>
    <s v="RT "/>
    <n v="1"/>
    <s v="RT @O3atORION @brandy_doan great po"/>
    <e v="#VALUE!"/>
    <x v="151"/>
  </r>
  <r>
    <n v="987"/>
    <s v="436498829999734787"/>
    <s v="westernulibsEDU"/>
    <x v="818"/>
    <s v="Thu Feb 20 13:53:25 +0000 2014"/>
    <d v="2014-02-20T13:53:25"/>
    <m/>
    <s v="en"/>
    <m/>
    <m/>
    <n v="154564397"/>
    <m/>
    <s v="web"/>
    <s v="http://pbs.twimg.com/profile_images/2199429935/7081182551_b2863e1cca_m_normal.jpg"/>
    <n v="1216"/>
    <n v="2001"/>
    <n v="-18000"/>
    <s v="http://twitter.com/westernulibsEDU/statuses/436498829999734787"/>
    <s v="{&quot;symbols&quot;:[],&quot;urls&quot;:[],&quot;hashtags&quot;:[{&quot;text&quot;:&quot;OERS14&quot;,&quot;indices&quot;:[96,103]}],&quot;user_mentions&quot;:[{&quot;id&quot;:40576448,&quot;name&quot;:&quot;O3 Collaboration&quot;,&quot;indices&quot;:[3,13],&quot;screen_name&quot;:&quot;O3atORION&quot;,&quot;id_str&quot;:&quot;40576448&quot;},{&quot;id&quot;:30002337,&quot;name&quot;:&quot;Chris Conley&quot;,&quot;indices&quot;:[16,29],&quot;screen_name&quot;:&quot;ResearchChat&quot;,&quot;id_str&quot;:&quot;30002337&quot;}]}"/>
    <s v="RT "/>
    <n v="1"/>
    <s v="RT @O3atORION: &quot;@ResearchChat: &quot;Bla"/>
    <e v="#VALUE!"/>
    <x v="151"/>
  </r>
  <r>
    <n v="831"/>
    <s v="436293715343466497"/>
    <s v="DrKatinaPollock"/>
    <x v="818"/>
    <s v="Thu Feb 20 00:18:22 +0000 2014"/>
    <d v="2014-02-20T00:18:22"/>
    <m/>
    <s v="en"/>
    <m/>
    <m/>
    <n v="636460073"/>
    <m/>
    <s v="&lt;a href=&quot;http://twitter.com/download/iphone&quot; rel=&quot;nofollow&quot;&gt;Twitter for iPhone&lt;/a&gt;"/>
    <s v="http://pbs.twimg.com/profile_images/378800000769246947/3a548e76741de390217e1421e5ba48af_normal.jpeg"/>
    <n v="152"/>
    <n v="299"/>
    <n v="-18000"/>
    <s v="http://twitter.com/DrKatinaPollock/statuses/436293715343466497"/>
    <s v="{&quot;symbols&quot;:[],&quot;urls&quot;:[],&quot;hashtags&quot;:[{&quot;text&quot;:&quot;OERS14&quot;,&quot;indices&quot;:[96,103]}],&quot;user_mentions&quot;:[{&quot;id&quot;:40576448,&quot;name&quot;:&quot;O3 Collaboration&quot;,&quot;indices&quot;:[3,13],&quot;screen_name&quot;:&quot;O3atORION&quot;,&quot;id_str&quot;:&quot;40576448&quot;},{&quot;id&quot;:30002337,&quot;name&quot;:&quot;Chris Conley&quot;,&quot;indices&quot;:[16,29],&quot;screen_name&quot;:&quot;ResearchChat&quot;,&quot;id_str&quot;:&quot;30002337&quot;}]}"/>
    <s v="RT "/>
    <n v="1"/>
    <s v="RT @O3atORION: &quot;@ResearchChat: &quot;Bla"/>
    <e v="#VALUE!"/>
    <x v="151"/>
  </r>
  <r>
    <n v="810"/>
    <s v="436289579549995009"/>
    <s v="KNAER_RECRAE"/>
    <x v="818"/>
    <s v="Thu Feb 20 00:01:56 +0000 2014"/>
    <d v="2014-02-20T00:01:56"/>
    <m/>
    <s v="en"/>
    <m/>
    <m/>
    <n v="1020257364"/>
    <m/>
    <s v="&lt;a href=&quot;http://twitter.com/download/android&quot; rel=&quot;nofollow&quot;&gt;Twitter for Android&lt;/a&gt;"/>
    <s v="http://pbs.twimg.com/profile_images/2991816416/bfc82e11ecb1ae7933cf18dab2e03eb9_normal.png"/>
    <n v="212"/>
    <n v="280"/>
    <n v="-18000"/>
    <s v="http://twitter.com/KNAER_RECRAE/statuses/436289579549995009"/>
    <s v="{&quot;symbols&quot;:[],&quot;urls&quot;:[],&quot;hashtags&quot;:[{&quot;text&quot;:&quot;OERS14&quot;,&quot;indices&quot;:[96,103]}],&quot;user_mentions&quot;:[{&quot;id&quot;:40576448,&quot;name&quot;:&quot;O3 Collaboration&quot;,&quot;indices&quot;:[3,13],&quot;screen_name&quot;:&quot;O3atORION&quot;,&quot;id_str&quot;:&quot;40576448&quot;},{&quot;id&quot;:30002337,&quot;name&quot;:&quot;Chris Conley&quot;,&quot;indices&quot;:[16,29],&quot;screen_name&quot;:&quot;ResearchChat&quot;,&quot;id_str&quot;:&quot;30002337&quot;}]}"/>
    <s v="RT "/>
    <n v="1"/>
    <s v="RT @O3atORION: &quot;@ResearchChat: &quot;Bla"/>
    <e v="#VALUE!"/>
    <x v="151"/>
  </r>
  <r>
    <n v="981"/>
    <s v="436498039151546368"/>
    <s v="DrKatinaPollock"/>
    <x v="819"/>
    <s v="Thu Feb 20 13:50:16 +0000 2014"/>
    <d v="2014-02-20T13:50:16"/>
    <m/>
    <s v="en"/>
    <m/>
    <m/>
    <n v="636460073"/>
    <m/>
    <s v="&lt;a href=&quot;http://twitter.com/download/iphone&quot; rel=&quot;nofollow&quot;&gt;Twitter for iPhone&lt;/a&gt;"/>
    <s v="http://pbs.twimg.com/profile_images/378800000769246947/3a548e76741de390217e1421e5ba48af_normal.jpeg"/>
    <n v="154"/>
    <n v="299"/>
    <n v="-18000"/>
    <s v="http://twitter.com/DrKatinaPollock/statuses/436498039151546368"/>
    <s v="{&quot;symbols&quot;:[],&quot;urls&quot;:[],&quot;hashtags&quot;:[{&quot;text&quot;:&quot;OERS14&quot;,&quot;indices&quot;:[80,87]}],&quot;user_mentions&quot;:[{&quot;id&quot;:40576448,&quot;name&quot;:&quot;O3 Collaboration&quot;,&quot;indices&quot;:[3,13],&quot;screen_name&quot;:&quot;O3atORION&quot;,&quot;id_str&quot;:&quot;40576448&quot;},{&quot;id&quot;:636460073,&quot;name&quot;:&quot;Katina Pollock&quot;,&quot;indices&quot;:[15,31],&quot;screen_name&quot;:&quot;DrKatinaPollock&quot;,&quot;id_str&quot;:&quot;636460073&quot;}]}"/>
    <s v="RT "/>
    <n v="1"/>
    <s v="RT @O3atORION: @DrKatinaPollock exc"/>
    <e v="#VALUE!"/>
    <x v="151"/>
  </r>
  <r>
    <n v="792"/>
    <s v="436286823950585856"/>
    <s v="professor_jess"/>
    <x v="820"/>
    <s v="Wed Feb 19 23:50:59 +0000 2014"/>
    <d v="2014-02-19T23:50:59"/>
    <m/>
    <s v="en"/>
    <m/>
    <m/>
    <n v="2174804130"/>
    <m/>
    <s v="&lt;a href=&quot;http://twitter.com/download/android&quot; rel=&quot;nofollow&quot;&gt;Twitter for Android&lt;/a&gt;"/>
    <s v="http://pbs.twimg.com/profile_images/378800000695299597/4ae9be0238c788517bac441693a1cf34_normal.jpeg"/>
    <n v="15"/>
    <n v="17"/>
    <m/>
    <s v="http://twitter.com/professor_jess/statuses/436286823950585856"/>
    <s v="{&quot;symbols&quot;:[],&quot;urls&quot;:[],&quot;hashtags&quot;:[{&quot;text&quot;:&quot;digital&quot;,&quot;indices&quot;:[31,39]},{&quot;text&quot;:&quot;dontblametheinternet&quot;,&quot;indices&quot;:[83,104]},{&quot;text&quot;:&quot;oers14&quot;,&quot;indices&quot;:[105,112]}],&quot;user_mentions&quot;:[{&quot;id&quot;:40576448,&quot;name&quot;:&quot;O3 Collaboration&quot;,&quot;indices&quot;:[3,13],&quot;screen_name&quot;:&quot;O3atORION&quot;,&quot;id_str&quot;:&quot;40576448&quot;},{&quot;id&quot;:2174804130,&quot;name&quot;:&quot;Jessica Clarkson&quot;,&quot;indices&quot;:[15,30],&quot;screen_name&quot;:&quot;professor_jess&quot;,&quot;id_str&quot;:&quot;2174804130&quot;}]}"/>
    <s v="RT "/>
    <n v="1"/>
    <s v="RT @O3atORION: @professor_jess #dig"/>
    <e v="#VALUE!"/>
    <x v="151"/>
  </r>
  <r>
    <n v="762"/>
    <s v="436282656331157504"/>
    <s v="giannahelling"/>
    <x v="821"/>
    <s v="Wed Feb 19 23:34:25 +0000 2014"/>
    <d v="2014-02-19T23:34:25"/>
    <m/>
    <s v="en"/>
    <m/>
    <m/>
    <n v="466897873"/>
    <m/>
    <s v="&lt;a href=&quot;https://mobile.twitter.com&quot; rel=&quot;nofollow&quot;&gt;Mobile Web (M5)&lt;/a&gt;"/>
    <s v="http://pbs.twimg.com/profile_images/378800000758246288/011cbb98d5f24fca0c24dd77cdf31fdd_normal.jpeg"/>
    <n v="60"/>
    <n v="128"/>
    <n v="-21600"/>
    <s v="http://twitter.com/giannahelling/statuses/436282656331157504"/>
    <s v="{&quot;symbols&quot;:[],&quot;urls&quot;:[{&quot;expanded_url&quot;:&quot;https://www.tcdsb.org/programsservices/schoolprogramsk12/academicict/Pages/default.aspx&quot;,&quot;indices&quot;:[93,116],&quot;display_url&quot;:&quot;tcdsb.org/programsservic\u2026&quot;,&quot;url&quot;:&quot;https://t.co/Qrp90saUFR&quot;}],&quot;hashtags&quot;:[{&quot;text&quot;:&quot;OERS14&quot;,&quot;indices&quot;:[85,92]}],&quot;user_mentions&quot;:[{&quot;id&quot;:40576448,&quot;name&quot;:&quot;O3 Collaboration&quot;,&quot;indices&quot;:[3,13],&quot;screen_name&quot;:&quot;O3atORION&quot;,&quot;id_str&quot;:&quot;40576448&quot;},{&quot;id&quot;:388424709,&quot;name&quot;:&quot;Toronto Catholic DSB&quot;,&quot;indices&quot;:[15,21],&quot;screen_name&quot;:&quot;TCDSB&quot;,&quot;id_str&quot;:&quot;388424709&quot;}]}"/>
    <s v="RT "/>
    <n v="1"/>
    <s v="RT @O3atORION: @TCDSB Project NeXt "/>
    <e v="#VALUE!"/>
    <x v="151"/>
  </r>
  <r>
    <n v="943"/>
    <s v="436345198277173248"/>
    <s v="CarolCampbell4"/>
    <x v="822"/>
    <s v="Thu Feb 20 03:42:56 +0000 2014"/>
    <d v="2014-02-20T03:42:56"/>
    <m/>
    <s v="en"/>
    <m/>
    <m/>
    <n v="300645437"/>
    <m/>
    <s v="&lt;a href=&quot;http://twitter.com/#!/download/ipad&quot; rel=&quot;nofollow&quot;&gt;Twitter for iPad&lt;/a&gt;"/>
    <s v="http://pbs.twimg.com/profile_images/3691905443/d17541206d2df83dd49f40e17076abbc_normal.jpeg"/>
    <n v="748"/>
    <n v="318"/>
    <n v="-18000"/>
    <s v="http://twitter.com/CarolCampbell4/statuses/436345198277173248"/>
    <s v="{&quot;symbols&quot;:[],&quot;urls&quot;:[],&quot;hashtags&quot;:[{&quot;text&quot;:&quot;KMb&quot;,&quot;indices&quot;:[43,47]},{&quot;text&quot;:&quot;OERS14&quot;,&quot;indices&quot;:[59,66]}],&quot;user_mentions&quot;:[{&quot;id&quot;:40576448,&quot;name&quot;:&quot;O3 Collaboration&quot;,&quot;indices&quot;:[3,13],&quot;screen_name&quot;:&quot;O3atORION&quot;,&quot;id_str&quot;:&quot;40576448&quot;}]}"/>
    <s v="RT "/>
    <n v="1"/>
    <s v="RT @O3atORION: Discussing passive n"/>
    <e v="#VALUE!"/>
    <x v="151"/>
  </r>
  <r>
    <n v="728"/>
    <s v="436259933945077760"/>
    <s v="giannahelling"/>
    <x v="823"/>
    <s v="Wed Feb 19 22:04:08 +0000 2014"/>
    <d v="2014-02-19T22:04:08"/>
    <m/>
    <s v="en"/>
    <m/>
    <m/>
    <n v="466897873"/>
    <m/>
    <s v="&lt;a href=&quot;https://mobile.twitter.com&quot; rel=&quot;nofollow&quot;&gt;Mobile Web (M5)&lt;/a&gt;"/>
    <s v="http://pbs.twimg.com/profile_images/378800000758246288/011cbb98d5f24fca0c24dd77cdf31fdd_normal.jpeg"/>
    <n v="60"/>
    <n v="128"/>
    <n v="-21600"/>
    <s v="http://twitter.com/giannahelling/statuses/436259933945077760"/>
    <s v="{&quot;symbols&quot;:[],&quot;urls&quot;:[],&quot;hashtags&quot;:[{&quot;text&quot;:&quot;OERS14&quot;,&quot;indices&quot;:[97,104]}],&quot;user_mentions&quot;:[{&quot;id&quot;:40576448,&quot;name&quot;:&quot;O3 Collaboration&quot;,&quot;indices&quot;:[3,13],&quot;screen_name&quot;:&quot;O3atORION&quot;,&quot;id_str&quot;:&quot;40576448&quot;}]}"/>
    <s v="RT "/>
    <n v="1"/>
    <s v="RT @O3atORION: Good to hear that ou"/>
    <e v="#VALUE!"/>
    <x v="151"/>
  </r>
  <r>
    <n v="724"/>
    <s v="436258399609974784"/>
    <s v="ORIONNetwork"/>
    <x v="824"/>
    <s v="Wed Feb 19 21:58:02 +0000 2014"/>
    <d v="2014-02-19T21:58:02"/>
    <m/>
    <s v="en"/>
    <m/>
    <m/>
    <n v="114833112"/>
    <m/>
    <s v="web"/>
    <s v="http://pbs.twimg.com/profile_images/1259640588/orionweblogo3_normal.gif"/>
    <n v="1204"/>
    <n v="1083"/>
    <n v="-18000"/>
    <s v="http://twitter.com/ORIONNetwork/statuses/436258399609974784"/>
    <s v="{&quot;symbols&quot;:[],&quot;urls&quot;:[],&quot;hashtags&quot;:[{&quot;text&quot;:&quot;OERS14&quot;,&quot;indices&quot;:[139,140]}],&quot;user_mentions&quot;:[{&quot;id&quot;:40576448,&quot;name&quot;:&quot;O3 Collaboration&quot;,&quot;indices&quot;:[3,13],&quot;screen_name&quot;:&quot;O3atORION&quot;,&quot;id_str&quot;:&quot;40576448&quot;},{&quot;id&quot;:114833112,&quot;name&quot;:&quot;ORION&quot;,&quot;indices&quot;:[107,120],&quot;screen_name&quot;:&quot;ORIONNetwork&quot;,&quot;id_str&quot;:&quot;114833112&quot;}]}"/>
    <s v="RT "/>
    <n v="1"/>
    <s v="RT @O3atORION: If the technology fa"/>
    <e v="#VALUE!"/>
    <x v="151"/>
  </r>
  <r>
    <n v="944"/>
    <s v="436345236659650560"/>
    <s v="CarolCampbell4"/>
    <x v="825"/>
    <s v="Thu Feb 20 03:43:05 +0000 2014"/>
    <d v="2014-02-20T03:43:05"/>
    <m/>
    <s v="en"/>
    <m/>
    <m/>
    <n v="300645437"/>
    <m/>
    <s v="&lt;a href=&quot;http://twitter.com/#!/download/ipad&quot; rel=&quot;nofollow&quot;&gt;Twitter for iPad&lt;/a&gt;"/>
    <s v="http://pbs.twimg.com/profile_images/3691905443/d17541206d2df83dd49f40e17076abbc_normal.jpeg"/>
    <n v="748"/>
    <n v="318"/>
    <n v="-18000"/>
    <s v="http://twitter.com/CarolCampbell4/statuses/436345236659650560"/>
    <s v="{&quot;symbols&quot;:[],&quot;urls&quot;:[],&quot;hashtags&quot;:[{&quot;text&quot;:&quot;OERS14&quot;,&quot;indices&quot;:[54,61]}],&quot;user_mentions&quot;:[{&quot;id&quot;:40576448,&quot;name&quot;:&quot;O3 Collaboration&quot;,&quot;indices&quot;:[3,13],&quot;screen_name&quot;:&quot;O3atORION&quot;,&quot;id_str&quot;:&quot;40576448&quot;}]}"/>
    <s v="RT "/>
    <n v="1"/>
    <s v="RT @O3atORION: KMb is not a linear "/>
    <e v="#VALUE!"/>
    <x v="151"/>
  </r>
  <r>
    <n v="955"/>
    <s v="436347164550119424"/>
    <s v="kstef2"/>
    <x v="826"/>
    <s v="Thu Feb 20 03:50:45 +0000 2014"/>
    <d v="2014-02-20T03:50:45"/>
    <m/>
    <s v="en"/>
    <m/>
    <m/>
    <n v="207210518"/>
    <m/>
    <s v="web"/>
    <s v="http://pbs.twimg.com/profile_images/2752678453/c88aef24755d826eef182ec7348f3f19_normal.png"/>
    <n v="1246"/>
    <n v="967"/>
    <n v="-18000"/>
    <s v="http://twitter.com/kstef2/statuses/436347164550119424"/>
    <s v="{&quot;symbols&quot;:[],&quot;urls&quot;:[],&quot;hashtags&quot;:[{&quot;text&quot;:&quot;OERS14&quot;,&quot;indices&quot;:[85,92]}],&quot;user_mentions&quot;:[{&quot;id&quot;:40576448,&quot;name&quot;:&quot;O3 Collaboration&quot;,&quot;indices&quot;:[3,13],&quot;screen_name&quot;:&quot;O3atORION&quot;,&quot;id_str&quot;:&quot;40576448&quot;}]}"/>
    <s v="RT "/>
    <n v="1"/>
    <s v="RT @O3atORION: Looking forward to l"/>
    <e v="#VALUE!"/>
    <x v="151"/>
  </r>
  <r>
    <n v="945"/>
    <s v="436345280079073280"/>
    <s v="CarolCampbell4"/>
    <x v="827"/>
    <s v="Thu Feb 20 03:43:16 +0000 2014"/>
    <d v="2014-02-20T03:43:16"/>
    <m/>
    <s v="en"/>
    <m/>
    <m/>
    <n v="300645437"/>
    <m/>
    <s v="&lt;a href=&quot;http://twitter.com/#!/download/ipad&quot; rel=&quot;nofollow&quot;&gt;Twitter for iPad&lt;/a&gt;"/>
    <s v="http://pbs.twimg.com/profile_images/3691905443/d17541206d2df83dd49f40e17076abbc_normal.jpeg"/>
    <n v="748"/>
    <n v="318"/>
    <n v="-18000"/>
    <s v="http://twitter.com/CarolCampbell4/statuses/436345280079073280"/>
    <s v="{&quot;symbols&quot;:[],&quot;urls&quot;:[],&quot;hashtags&quot;:[{&quot;text&quot;:&quot;KMb&quot;,&quot;indices&quot;:[37,41]},{&quot;text&quot;:&quot;OERS14&quot;,&quot;indices&quot;:[111,118]}],&quot;user_mentions&quot;:[{&quot;id&quot;:40576448,&quot;name&quot;:&quot;O3 Collaboration&quot;,&quot;indices&quot;:[3,13],&quot;screen_name&quot;:&quot;O3atORION&quot;,&quot;id_str&quot;:&quot;40576448&quot;}]}"/>
    <s v="RT "/>
    <n v="1"/>
    <s v="RT @O3atORION: Our first workshop o"/>
    <e v="#VALUE!"/>
    <x v="151"/>
  </r>
  <r>
    <n v="665"/>
    <s v="436242269432078336"/>
    <s v="CarolCampbell4"/>
    <x v="828"/>
    <s v="Wed Feb 19 20:53:56 +0000 2014"/>
    <d v="2014-02-19T20:53:56"/>
    <m/>
    <s v="en"/>
    <m/>
    <m/>
    <n v="300645437"/>
    <m/>
    <s v="&lt;a href=&quot;http://twitter.com/#!/download/ipad&quot; rel=&quot;nofollow&quot;&gt;Twitter for iPad&lt;/a&gt;"/>
    <s v="http://pbs.twimg.com/profile_images/3691905443/d17541206d2df83dd49f40e17076abbc_normal.jpeg"/>
    <n v="747"/>
    <n v="318"/>
    <n v="-18000"/>
    <s v="http://twitter.com/CarolCampbell4/statuses/436242269432078336"/>
    <s v="{&quot;symbols&quot;:[],&quot;urls&quot;:[],&quot;hashtags&quot;:[{&quot;text&quot;:&quot;OERS14&quot;,&quot;indices&quot;:[98,105]}],&quot;user_mentions&quot;:[{&quot;id&quot;:40576448,&quot;name&quot;:&quot;O3 Collaboration&quot;,&quot;indices&quot;:[3,13],&quot;screen_name&quot;:&quot;O3atORION&quot;,&quot;id_str&quot;:&quot;40576448&quot;}]}"/>
    <s v="RT "/>
    <n v="1"/>
    <s v="RT @O3atORION: Target Audience in K"/>
    <e v="#VALUE!"/>
    <x v="151"/>
  </r>
  <r>
    <n v="662"/>
    <s v="436239980537454592"/>
    <s v="ShastaCH"/>
    <x v="828"/>
    <s v="Wed Feb 19 20:44:50 +0000 2014"/>
    <d v="2014-02-19T20:44:50"/>
    <m/>
    <s v="en"/>
    <m/>
    <m/>
    <n v="129585627"/>
    <m/>
    <s v="&lt;a href=&quot;http://twitter.com/download/iphone&quot; rel=&quot;nofollow&quot;&gt;Twitter for iPhone&lt;/a&gt;"/>
    <s v="http://pbs.twimg.com/profile_images/2272274611/5wd7gucvwq2weh35c02q_normal.jpeg"/>
    <n v="156"/>
    <n v="98"/>
    <n v="-21600"/>
    <s v="http://twitter.com/ShastaCH/statuses/436239980537454592"/>
    <s v="{&quot;symbols&quot;:[],&quot;urls&quot;:[],&quot;hashtags&quot;:[{&quot;text&quot;:&quot;OERS14&quot;,&quot;indices&quot;:[98,105]}],&quot;user_mentions&quot;:[{&quot;id&quot;:40576448,&quot;name&quot;:&quot;O3 Collaboration&quot;,&quot;indices&quot;:[3,13],&quot;screen_name&quot;:&quot;O3atORION&quot;,&quot;id_str&quot;:&quot;40576448&quot;}]}"/>
    <s v="RT "/>
    <n v="1"/>
    <s v="RT @O3atORION: Target Audience in K"/>
    <e v="#VALUE!"/>
    <x v="151"/>
  </r>
  <r>
    <n v="990"/>
    <s v="436499181889273856"/>
    <s v="westernulibsEDU"/>
    <x v="829"/>
    <s v="Thu Feb 20 13:54:49 +0000 2014"/>
    <d v="2014-02-20T13:54:49"/>
    <m/>
    <s v="en"/>
    <m/>
    <m/>
    <n v="154564397"/>
    <m/>
    <s v="web"/>
    <s v="http://pbs.twimg.com/profile_images/2199429935/7081182551_b2863e1cca_m_normal.jpg"/>
    <n v="1216"/>
    <n v="2001"/>
    <n v="-18000"/>
    <s v="http://twitter.com/westernulibsEDU/statuses/436499181889273856"/>
    <s v="{&quot;symbols&quot;:[],&quot;urls&quot;:[],&quot;hashtags&quot;:[{&quot;text&quot;:&quot;OERS14&quot;,&quot;indices&quot;:[90,97]}],&quot;user_mentions&quot;:[{&quot;id&quot;:40576448,&quot;name&quot;:&quot;O3 Collaboration&quot;,&quot;indices&quot;:[3,13],&quot;screen_name&quot;:&quot;O3atORION&quot;,&quot;id_str&quot;:&quot;40576448&quot;}]}"/>
    <s v="RT "/>
    <n v="1"/>
    <s v="RT @O3atORION: Teachers come to sch"/>
    <e v="#VALUE!"/>
    <x v="151"/>
  </r>
  <r>
    <n v="989"/>
    <s v="436499076306067456"/>
    <s v="westernulibsEDU"/>
    <x v="830"/>
    <s v="Thu Feb 20 13:54:24 +0000 2014"/>
    <d v="2014-02-20T13:54:24"/>
    <m/>
    <s v="en"/>
    <m/>
    <m/>
    <n v="154564397"/>
    <m/>
    <s v="web"/>
    <s v="http://pbs.twimg.com/profile_images/2199429935/7081182551_b2863e1cca_m_normal.jpg"/>
    <n v="1216"/>
    <n v="2001"/>
    <n v="-18000"/>
    <s v="http://twitter.com/westernulibsEDU/statuses/436499076306067456"/>
    <s v="{&quot;symbols&quot;:[],&quot;urls&quot;:[],&quot;hashtags&quot;:[{&quot;text&quot;:&quot;OERS14&quot;,&quot;indices&quot;:[126,133]}],&quot;user_mentions&quot;:[{&quot;id&quot;:40576448,&quot;name&quot;:&quot;O3 Collaboration&quot;,&quot;indices&quot;:[3,13],&quot;screen_name&quot;:&quot;O3atORION&quot;,&quot;id_str&quot;:&quot;40576448&quot;}]}"/>
    <s v="RT "/>
    <n v="1"/>
    <s v="RT @O3atORION: Technology in the cl"/>
    <e v="#VALUE!"/>
    <x v="151"/>
  </r>
  <r>
    <n v="618"/>
    <s v="436219121295171584"/>
    <s v="ORIONNetwork"/>
    <x v="831"/>
    <s v="Wed Feb 19 19:21:57 +0000 2014"/>
    <d v="2014-02-19T19:21:57"/>
    <m/>
    <s v="en"/>
    <m/>
    <m/>
    <n v="114833112"/>
    <m/>
    <s v="web"/>
    <s v="http://pbs.twimg.com/profile_images/1259640588/orionweblogo3_normal.gif"/>
    <n v="1203"/>
    <n v="1083"/>
    <n v="-18000"/>
    <s v="http://twitter.com/ORIONNetwork/statuses/436219121295171584"/>
    <s v="{&quot;symbols&quot;:[],&quot;urls&quot;:[],&quot;hashtags&quot;:[{&quot;text&quot;:&quot;OERS14&quot;,&quot;indices&quot;:[62,69]}],&quot;user_mentions&quot;:[{&quot;id&quot;:40576448,&quot;name&quot;:&quot;O3 Collaboration&quot;,&quot;indices&quot;:[3,13],&quot;screen_name&quot;:&quot;O3atORION&quot;,&quot;id_str&quot;:&quot;40576448&quot;}]}"/>
    <s v="RT "/>
    <n v="1"/>
    <s v="RT @O3atORION: The role of data in "/>
    <e v="#VALUE!"/>
    <x v="151"/>
  </r>
  <r>
    <n v="933"/>
    <s v="436341343972229121"/>
    <s v="CarolCampbell4"/>
    <x v="832"/>
    <s v="Thu Feb 20 03:27:37 +0000 2014"/>
    <d v="2014-02-20T03:27:37"/>
    <m/>
    <s v="en"/>
    <m/>
    <m/>
    <n v="300645437"/>
    <m/>
    <s v="&lt;a href=&quot;http://twitter.com/#!/download/ipad&quot; rel=&quot;nofollow&quot;&gt;Twitter for iPad&lt;/a&gt;"/>
    <s v="http://pbs.twimg.com/profile_images/3691905443/d17541206d2df83dd49f40e17076abbc_normal.jpeg"/>
    <n v="748"/>
    <n v="318"/>
    <n v="-18000"/>
    <s v="http://twitter.com/CarolCampbell4/statuses/436341343972229121"/>
    <s v="{&quot;symbols&quot;:[],&quot;urls&quot;:[],&quot;hashtags&quot;:[{&quot;text&quot;:&quot;KMb&quot;,&quot;indices&quot;:[46,50]},{&quot;text&quot;:&quot;OERS14&quot;,&quot;indices&quot;:[93,100]}],&quot;user_mentions&quot;:[{&quot;id&quot;:40576448,&quot;name&quot;:&quot;O3 Collaboration&quot;,&quot;indices&quot;:[3,13],&quot;screen_name&quot;:&quot;O3atORION&quot;,&quot;id_str&quot;:&quot;40576448&quot;},{&quot;id&quot;:1020257364,&quot;name&quot;:&quot;KNAER-RECRAE&quot;,&quot;indices&quot;:[62,75],&quot;screen_name&quot;:&quot;KNAER_RECRAE&quot;,&quot;id_str&quot;:&quot;1020257364&quot;},{&quot;id&quot;:300645437,&quot;name&quot;:&quot;Carol Campbell&quot;,&quot;indices&quot;:[77,92],&quot;screen_name&quot;:&quot;CarolCampbell4&quot;,&quot;id_str&quot;:&quot;300645437&quot;}]}"/>
    <s v="RT "/>
    <n v="1"/>
    <s v="RT @O3atORION: Thoroughly enjoyed t"/>
    <e v="#VALUE!"/>
    <x v="151"/>
  </r>
  <r>
    <n v="666"/>
    <s v="436242328575946752"/>
    <s v="CarolCampbell4"/>
    <x v="833"/>
    <s v="Wed Feb 19 20:54:10 +0000 2014"/>
    <d v="2014-02-19T20:54:10"/>
    <m/>
    <s v="en"/>
    <m/>
    <m/>
    <n v="300645437"/>
    <m/>
    <s v="&lt;a href=&quot;http://twitter.com/#!/download/ipad&quot; rel=&quot;nofollow&quot;&gt;Twitter for iPad&lt;/a&gt;"/>
    <s v="http://pbs.twimg.com/profile_images/3691905443/d17541206d2df83dd49f40e17076abbc_normal.jpeg"/>
    <n v="747"/>
    <n v="318"/>
    <n v="-18000"/>
    <s v="http://twitter.com/CarolCampbell4/statuses/436242328575946752"/>
    <s v="{&quot;symbols&quot;:[],&quot;urls&quot;:[],&quot;hashtags&quot;:[{&quot;text&quot;:&quot;KMb&quot;,&quot;indices&quot;:[49,53]},{&quot;text&quot;:&quot;OERS14&quot;,&quot;indices&quot;:[77,84]}],&quot;user_mentions&quot;:[{&quot;id&quot;:40576448,&quot;name&quot;:&quot;O3 Collaboration&quot;,&quot;indices&quot;:[3,13],&quot;screen_name&quot;:&quot;O3atORION&quot;,&quot;id_str&quot;:&quot;40576448&quot;}]}"/>
    <s v="RT "/>
    <n v="1"/>
    <s v="RT @O3atORION: We are working on a "/>
    <e v="#VALUE!"/>
    <x v="151"/>
  </r>
  <r>
    <n v="616"/>
    <s v="436218527721070592"/>
    <s v="giannahelling"/>
    <x v="833"/>
    <s v="Wed Feb 19 19:19:36 +0000 2014"/>
    <d v="2014-02-19T19:19:36"/>
    <m/>
    <s v="en"/>
    <m/>
    <m/>
    <n v="466897873"/>
    <m/>
    <s v="&lt;a href=&quot;http://blackberry.com/twitter&quot; rel=&quot;nofollow&quot;&gt;Twitter for BlackBerry®&lt;/a&gt;"/>
    <s v="http://pbs.twimg.com/profile_images/378800000758246288/011cbb98d5f24fca0c24dd77cdf31fdd_normal.jpeg"/>
    <n v="60"/>
    <n v="128"/>
    <n v="-21600"/>
    <s v="http://twitter.com/giannahelling/statuses/436218527721070592"/>
    <s v="{&quot;symbols&quot;:[],&quot;urls&quot;:[],&quot;hashtags&quot;:[{&quot;text&quot;:&quot;KMb&quot;,&quot;indices&quot;:[49,53]},{&quot;text&quot;:&quot;OERS14&quot;,&quot;indices&quot;:[77,84]}],&quot;user_mentions&quot;:[{&quot;id&quot;:40576448,&quot;name&quot;:&quot;O3 Collaboration&quot;,&quot;indices&quot;:[3,13],&quot;screen_name&quot;:&quot;O3atORION&quot;,&quot;id_str&quot;:&quot;40576448&quot;}]}"/>
    <s v="RT "/>
    <n v="1"/>
    <s v="RT @O3atORION: We are working on a "/>
    <e v="#VALUE!"/>
    <x v="151"/>
  </r>
  <r>
    <n v="615"/>
    <s v="436218527721070592"/>
    <s v="giannahelling"/>
    <x v="833"/>
    <s v="Wed Feb 19 19:19:36 +0000 2014"/>
    <d v="2014-02-19T19:19:36"/>
    <m/>
    <s v="en"/>
    <m/>
    <m/>
    <n v="466897873"/>
    <m/>
    <s v="&lt;a href=&quot;http://blackberry.com/twitter&quot; rel=&quot;nofollow&quot;&gt;Twitter for BlackBerry®&lt;/a&gt;"/>
    <s v="http://pbs.twimg.com/profile_images/378800000758246288/011cbb98d5f24fca0c24dd77cdf31fdd_normal.jpeg"/>
    <n v="60"/>
    <n v="128"/>
    <n v="-21600"/>
    <s v="http://twitter.com/giannahelling/statuses/436218527721070592"/>
    <s v="{&quot;symbols&quot;:[],&quot;urls&quot;:[],&quot;hashtags&quot;:[{&quot;text&quot;:&quot;KMb&quot;,&quot;indices&quot;:[49,53]},{&quot;text&quot;:&quot;OERS14&quot;,&quot;indices&quot;:[77,84]}],&quot;user_mentions&quot;:[{&quot;id&quot;:40576448,&quot;name&quot;:&quot;O3 Collaboration&quot;,&quot;indices&quot;:[3,13],&quot;screen_name&quot;:&quot;O3atORION&quot;,&quot;id_str&quot;:&quot;40576448&quot;}]}"/>
    <s v="RT "/>
    <n v="1"/>
    <s v="RT @O3atORION: We are working on a "/>
    <e v="#VALUE!"/>
    <x v="151"/>
  </r>
  <r>
    <n v="1290"/>
    <s v="436581481289220096"/>
    <s v="KNAER_RECRAE"/>
    <x v="834"/>
    <s v="Thu Feb 20 19:21:51 +0000 2014"/>
    <d v="2014-02-20T19:21:51"/>
    <m/>
    <s v="en"/>
    <m/>
    <m/>
    <n v="1020257364"/>
    <m/>
    <s v="&lt;a href=&quot;http://twitter.com/download/android&quot; rel=&quot;nofollow&quot;&gt;Twitter for Android&lt;/a&gt;"/>
    <s v="http://pbs.twimg.com/profile_images/2991816416/bfc82e11ecb1ae7933cf18dab2e03eb9_normal.png"/>
    <n v="221"/>
    <n v="291"/>
    <n v="-18000"/>
    <s v="http://twitter.com/KNAER_RECRAE/statuses/436581481289220096"/>
    <s v="{&quot;symbols&quot;:[],&quot;urls&quot;:[],&quot;hashtags&quot;:[{&quot;text&quot;:&quot;OERS14&quot;,&quot;indices&quot;:[136,140]}],&quot;user_mentions&quot;:[{&quot;id&quot;:317175652,&quot;name&quot;:&quot;Alisa Acosta&quot;,&quot;indices&quot;:[3,16],&quot;screen_name&quot;:&quot;OhMissAcosta&quot;,&quot;id_str&quot;:&quot;317175652&quot;}]}"/>
    <s v="RT "/>
    <n v="1"/>
    <s v="RT @OhMissAcosta: &quot;[How] does addin"/>
    <e v="#VALUE!"/>
    <x v="151"/>
  </r>
  <r>
    <n v="627"/>
    <s v="436221473976766464"/>
    <s v="giannahelling"/>
    <x v="835"/>
    <s v="Wed Feb 19 19:31:18 +0000 2014"/>
    <d v="2014-02-19T19:31:18"/>
    <m/>
    <s v="en"/>
    <m/>
    <m/>
    <n v="466897873"/>
    <m/>
    <s v="&lt;a href=&quot;https://mobile.twitter.com&quot; rel=&quot;nofollow&quot;&gt;Mobile Web (M5)&lt;/a&gt;"/>
    <s v="http://pbs.twimg.com/profile_images/378800000758246288/011cbb98d5f24fca0c24dd77cdf31fdd_normal.jpeg"/>
    <n v="60"/>
    <n v="128"/>
    <n v="-21600"/>
    <s v="http://twitter.com/giannahelling/statuses/436221473976766464"/>
    <s v="{&quot;symbols&quot;:[],&quot;urls&quot;:[],&quot;hashtags&quot;:[{&quot;text&quot;:&quot;OERS14&quot;,&quot;indices&quot;:[55,62]}],&quot;user_mentions&quot;:[{&quot;id&quot;:317175652,&quot;name&quot;:&quot;Alisa Acosta&quot;,&quot;indices&quot;:[3,16],&quot;screen_name&quot;:&quot;OhMissAcosta&quot;,&quot;id_str&quot;:&quot;317175652&quot;}]}"/>
    <s v="RT "/>
    <n v="1"/>
    <s v="RT @OhMissAcosta: &quot;Feedback should "/>
    <e v="#VALUE!"/>
    <x v="151"/>
  </r>
  <r>
    <n v="623"/>
    <s v="436220817865601024"/>
    <s v="O3atORION"/>
    <x v="835"/>
    <s v="Wed Feb 19 19:28:42 +0000 2014"/>
    <d v="2014-02-19T19:28:42"/>
    <m/>
    <s v="en"/>
    <m/>
    <m/>
    <n v="40576448"/>
    <m/>
    <s v="&lt;a href=&quot;http://twitter.com/download/android&quot; rel=&quot;nofollow&quot;&gt;Twitter for Android&lt;/a&gt;"/>
    <s v="http://pbs.twimg.com/profile_images/2631441533/dd0ebcbc33a90ccdddc419f43d06c8f4_normal.jpeg"/>
    <n v="809"/>
    <n v="1459"/>
    <n v="-18000"/>
    <s v="http://twitter.com/O3atORION/statuses/436220817865601024"/>
    <s v="{&quot;symbols&quot;:[],&quot;urls&quot;:[],&quot;hashtags&quot;:[{&quot;text&quot;:&quot;OERS14&quot;,&quot;indices&quot;:[55,62]}],&quot;user_mentions&quot;:[{&quot;id&quot;:317175652,&quot;name&quot;:&quot;Alisa Acosta&quot;,&quot;indices&quot;:[3,16],&quot;screen_name&quot;:&quot;OhMissAcosta&quot;,&quot;id_str&quot;:&quot;317175652&quot;}]}"/>
    <s v="RT "/>
    <n v="1"/>
    <s v="RT @OhMissAcosta: &quot;Feedback should "/>
    <e v="#VALUE!"/>
    <x v="151"/>
  </r>
  <r>
    <n v="497"/>
    <s v="436176181772029952"/>
    <s v="GerriGershon"/>
    <x v="836"/>
    <s v="Wed Feb 19 16:31:20 +0000 2014"/>
    <d v="2014-02-19T16:31:20"/>
    <m/>
    <s v="en"/>
    <m/>
    <m/>
    <n v="50501959"/>
    <m/>
    <s v="&lt;a href=&quot;http://twitter.com/#!/download/ipad&quot; rel=&quot;nofollow&quot;&gt;Twitter for iPad&lt;/a&gt;"/>
    <s v="http://pbs.twimg.com/profile_images/1131057578/GerriGershoncoloursmall_normal.jpg"/>
    <n v="554"/>
    <n v="261"/>
    <n v="-18000"/>
    <s v="http://twitter.com/GerriGershon/statuses/436176181772029952"/>
    <s v="{&quot;symbols&quot;:[],&quot;urls&quot;:[],&quot;hashtags&quot;:[{&quot;text&quot;:&quot;OERS14&quot;,&quot;indices&quot;:[136,140]}],&quot;user_mentions&quot;:[{&quot;id&quot;:317175652,&quot;name&quot;:&quot;Alisa Acosta&quot;,&quot;indices&quot;:[3,16],&quot;screen_name&quot;:&quot;OhMissAcosta&quot;,&quot;id_str&quot;:&quot;317175652&quot;}]}"/>
    <s v="RT "/>
    <n v="1"/>
    <s v="RT @OhMissAcosta: &quot;It ain't what yo"/>
    <e v="#VALUE!"/>
    <x v="151"/>
  </r>
  <r>
    <n v="1257"/>
    <s v="436567924598263808"/>
    <s v="abbaspeaks"/>
    <x v="837"/>
    <s v="Thu Feb 20 18:27:58 +0000 2014"/>
    <d v="2014-02-20T18:27:58"/>
    <m/>
    <s v="en"/>
    <m/>
    <m/>
    <n v="203543496"/>
    <m/>
    <s v="&lt;a href=&quot;https://about.twitter.com/products/tweetdeck&quot; rel=&quot;nofollow&quot;&gt;TweetDeck&lt;/a&gt;"/>
    <s v="http://pbs.twimg.com/profile_images/420650358310838272/SYeVCvzi_normal.jpeg"/>
    <n v="399"/>
    <n v="541"/>
    <n v="-28800"/>
    <s v="http://twitter.com/abbaspeaks/statuses/436567924598263808"/>
    <s v="{&quot;symbols&quot;:[],&quot;urls&quot;:[],&quot;hashtags&quot;:[{&quot;text&quot;:&quot;OERS14&quot;,&quot;indices&quot;:[99,106]}],&quot;user_mentions&quot;:[{&quot;id&quot;:317175652,&quot;name&quot;:&quot;Alisa Acosta&quot;,&quot;indices&quot;:[3,16],&quot;screen_name&quot;:&quot;OhMissAcosta&quot;,&quot;id_str&quot;:&quot;317175652&quot;}]}"/>
    <s v="RT "/>
    <n v="1"/>
    <s v="RT @OhMissAcosta: &quot;Some things we k"/>
    <e v="#VALUE!"/>
    <x v="151"/>
  </r>
  <r>
    <n v="504"/>
    <s v="436177606212218881"/>
    <s v="O3atORION"/>
    <x v="838"/>
    <s v="Wed Feb 19 16:36:59 +0000 2014"/>
    <d v="2014-02-19T16:36:59"/>
    <m/>
    <s v="en"/>
    <m/>
    <m/>
    <n v="40576448"/>
    <m/>
    <s v="&lt;a href=&quot;https://about.twitter.com/products/tweetdeck&quot; rel=&quot;nofollow&quot;&gt;TweetDeck&lt;/a&gt;"/>
    <s v="http://pbs.twimg.com/profile_images/2631441533/dd0ebcbc33a90ccdddc419f43d06c8f4_normal.jpeg"/>
    <n v="806"/>
    <n v="1456"/>
    <n v="-18000"/>
    <s v="http://twitter.com/O3atORION/statuses/436177606212218881"/>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quot;Teachers who rea"/>
    <e v="#VALUE!"/>
    <x v="151"/>
  </r>
  <r>
    <n v="503"/>
    <s v="436177606195412992"/>
    <s v="abbaspeaks"/>
    <x v="838"/>
    <s v="Wed Feb 19 16:36:59 +0000 2014"/>
    <d v="2014-02-19T16:36:59"/>
    <m/>
    <s v="en"/>
    <m/>
    <m/>
    <n v="203543496"/>
    <m/>
    <s v="&lt;a href=&quot;https://about.twitter.com/products/tweetdeck&quot; rel=&quot;nofollow&quot;&gt;TweetDeck&lt;/a&gt;"/>
    <s v="http://pbs.twimg.com/profile_images/420650358310838272/SYeVCvzi_normal.jpeg"/>
    <n v="392"/>
    <n v="533"/>
    <n v="-28800"/>
    <s v="http://twitter.com/abbaspeaks/statuses/436177606195412992"/>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quot;Teachers who rea"/>
    <e v="#VALUE!"/>
    <x v="151"/>
  </r>
  <r>
    <n v="774"/>
    <s v="436284146647048193"/>
    <s v="ZackTeitel"/>
    <x v="839"/>
    <s v="Wed Feb 19 23:40:21 +0000 2014"/>
    <d v="2014-02-19T23:40:21"/>
    <m/>
    <s v="en"/>
    <m/>
    <m/>
    <n v="1705653901"/>
    <m/>
    <s v="web"/>
    <s v="http://pbs.twimg.com/profile_images/378800000563383357/3d4becadc53b9cc4884791796da0136c_normal.jpeg"/>
    <n v="84"/>
    <n v="195"/>
    <n v="-14400"/>
    <s v="http://twitter.com/ZackTeitel/statuses/436284146647048193"/>
    <s v="{&quot;symbols&quot;:[],&quot;urls&quot;:[],&quot;hashtags&quot;:[{&quot;text&quot;:&quot;OERS14&quot;,&quot;indices&quot;:[115,122]}],&quot;user_mentions&quot;:[{&quot;id&quot;:317175652,&quot;name&quot;:&quot;Alisa Acosta&quot;,&quot;indices&quot;:[3,16],&quot;screen_name&quot;:&quot;OhMissAcosta&quot;,&quot;id_str&quot;:&quot;317175652&quot;}]}"/>
    <s v="RT "/>
    <n v="1"/>
    <s v="RT @OhMissAcosta: “Getting informat"/>
    <e v="#VALUE!"/>
    <x v="151"/>
  </r>
  <r>
    <n v="366"/>
    <s v="436154664141090816"/>
    <s v="dellenanne"/>
    <x v="840"/>
    <s v="Wed Feb 19 15:05:49 +0000 2014"/>
    <d v="2014-02-19T15:05:49"/>
    <m/>
    <s v="en"/>
    <m/>
    <m/>
    <n v="444307849"/>
    <m/>
    <s v="&lt;a href=&quot;http://tapbots.com/tweetbot&quot; rel=&quot;nofollow&quot;&gt;Tweetbot for iOS&lt;/a&gt;"/>
    <s v="http://pbs.twimg.com/profile_images/2004588822/image_normal.jpg"/>
    <n v="384"/>
    <n v="558"/>
    <n v="-21600"/>
    <s v="http://twitter.com/dellenanne/statuses/436154664141090816"/>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50% of Ontario st"/>
    <e v="#VALUE!"/>
    <x v="151"/>
  </r>
  <r>
    <n v="367"/>
    <s v="436154835180589059"/>
    <s v="dellenanne"/>
    <x v="841"/>
    <s v="Wed Feb 19 15:06:30 +0000 2014"/>
    <d v="2014-02-19T15:06:30"/>
    <m/>
    <s v="en"/>
    <m/>
    <m/>
    <n v="444307849"/>
    <m/>
    <s v="&lt;a href=&quot;http://tapbots.com/tweetbot&quot; rel=&quot;nofollow&quot;&gt;Tweetbot for iOS&lt;/a&gt;"/>
    <s v="http://pbs.twimg.com/profile_images/2004588822/image_normal.jpg"/>
    <n v="384"/>
    <n v="558"/>
    <n v="-21600"/>
    <s v="http://twitter.com/dellenanne/statuses/436154835180589059"/>
    <s v="{&quot;symbols&quot;:[],&quot;urls&quot;:[],&quot;hashtags&quot;:[{&quot;text&quot;:&quot;PISA&quot;,&quot;indices&quot;:[84,89]},{&quot;text&quot;:&quot;OERS14&quot;,&quot;indices&quot;:[90,97]}],&quot;user_mentions&quot;:[{&quot;id&quot;:317175652,&quot;name&quot;:&quot;Alisa Acosta&quot;,&quot;indices&quot;:[3,16],&quot;screen_name&quot;:&quot;OhMissAcosta&quot;,&quot;id_str&quot;:&quot;317175652&quot;}]}"/>
    <s v="RT "/>
    <n v="1"/>
    <s v="RT @OhMissAcosta: Across countries,"/>
    <e v="#VALUE!"/>
    <x v="151"/>
  </r>
  <r>
    <n v="344"/>
    <s v="436150783516495872"/>
    <s v="Nicoledhondt"/>
    <x v="841"/>
    <s v="Wed Feb 19 14:50:24 +0000 2014"/>
    <d v="2014-02-19T14:50:24"/>
    <m/>
    <s v="fr"/>
    <m/>
    <m/>
    <n v="213670100"/>
    <m/>
    <s v="&lt;a href=&quot;http://twitter.com/#!/download/ipad&quot; rel=&quot;nofollow&quot;&gt;Twitter for iPad&lt;/a&gt;"/>
    <s v="http://pbs.twimg.com/profile_images/3636750584/d3a05e533715147888f1a75e200b9cda_normal.jpeg"/>
    <n v="53"/>
    <n v="80"/>
    <n v="-18000"/>
    <s v="http://twitter.com/Nicoledhondt/statuses/436150783516495872"/>
    <s v="{&quot;symbols&quot;:[],&quot;urls&quot;:[],&quot;hashtags&quot;:[{&quot;text&quot;:&quot;PISA&quot;,&quot;indices&quot;:[84,89]},{&quot;text&quot;:&quot;OERS14&quot;,&quot;indices&quot;:[90,97]}],&quot;user_mentions&quot;:[{&quot;id&quot;:317175652,&quot;name&quot;:&quot;Alisa Acosta&quot;,&quot;indices&quot;:[3,16],&quot;screen_name&quot;:&quot;OhMissAcosta&quot;,&quot;id_str&quot;:&quot;317175652&quot;}]}"/>
    <s v="RT "/>
    <n v="1"/>
    <s v="RT @OhMissAcosta: Across countries,"/>
    <e v="#VALUE!"/>
    <x v="151"/>
  </r>
  <r>
    <n v="1079"/>
    <s v="436514681390260225"/>
    <s v="GillyParekh"/>
    <x v="842"/>
    <s v="Thu Feb 20 14:56:24 +0000 2014"/>
    <d v="2014-02-20T14:56:24"/>
    <m/>
    <s v="en"/>
    <m/>
    <m/>
    <n v="143266075"/>
    <m/>
    <s v="web"/>
    <s v="http://pbs.twimg.com/profile_images/1614206970/IMG_1403_normal.jpg"/>
    <n v="42"/>
    <n v="194"/>
    <n v="-18000"/>
    <s v="http://twitter.com/GillyParekh/statuses/436514681390260225"/>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Deficit discours"/>
    <e v="#VALUE!"/>
    <x v="151"/>
  </r>
  <r>
    <n v="1305"/>
    <s v="436594596014211074"/>
    <s v="i2Learn"/>
    <x v="843"/>
    <s v="Thu Feb 20 20:13:57 +0000 2014"/>
    <d v="2014-02-20T20:13:57"/>
    <m/>
    <s v="en"/>
    <m/>
    <m/>
    <n v="2222609227"/>
    <m/>
    <s v="web"/>
    <s v="http://pbs.twimg.com/profile_images/416769781530779648/YW6e5sCB_normal.jpeg"/>
    <n v="324"/>
    <n v="271"/>
    <m/>
    <s v="http://twitter.com/i2Learn/statuses/436594596014211074"/>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Flip the question"/>
    <e v="#VALUE!"/>
    <x v="151"/>
  </r>
  <r>
    <n v="597"/>
    <s v="436210081911570432"/>
    <s v="SEFLeadTCDSB"/>
    <x v="843"/>
    <s v="Wed Feb 19 18:46:02 +0000 2014"/>
    <d v="2014-02-19T18:46:02"/>
    <m/>
    <s v="en"/>
    <m/>
    <m/>
    <n v="469358944"/>
    <m/>
    <s v="&lt;a href=&quot;http://twitter.com/download/iphone&quot; rel=&quot;nofollow&quot;&gt;Twitter for iPhone&lt;/a&gt;"/>
    <s v="http://pbs.twimg.com/profile_images/3760549076/1876a7a8e6d083ddfd4add4b27e804f0_normal.jpeg"/>
    <n v="202"/>
    <n v="331"/>
    <m/>
    <s v="http://twitter.com/SEFLeadTCDSB/statuses/436210081911570432"/>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Flip the question"/>
    <e v="#VALUE!"/>
    <x v="151"/>
  </r>
  <r>
    <n v="596"/>
    <s v="436209751194894336"/>
    <s v="drcathybruce"/>
    <x v="843"/>
    <s v="Wed Feb 19 18:44:43 +0000 2014"/>
    <d v="2014-02-19T18:44:43"/>
    <m/>
    <s v="en"/>
    <m/>
    <m/>
    <n v="1264968134"/>
    <m/>
    <s v="&lt;a href=&quot;http://twitter.com/download/iphone&quot; rel=&quot;nofollow&quot;&gt;Twitter for iPhone&lt;/a&gt;"/>
    <s v="http://pbs.twimg.com/profile_images/432644858201657344/yt5yBNO9_normal.png"/>
    <n v="592"/>
    <n v="375"/>
    <m/>
    <s v="http://twitter.com/drcathybruce/statuses/436209751194894336"/>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Flip the question"/>
    <e v="#VALUE!"/>
    <x v="151"/>
  </r>
  <r>
    <n v="590"/>
    <s v="436206263811072000"/>
    <s v="lisacollimore"/>
    <x v="843"/>
    <s v="Wed Feb 19 18:30:52 +0000 2014"/>
    <d v="2014-02-19T18:30:52"/>
    <m/>
    <s v="en"/>
    <m/>
    <m/>
    <n v="903197892"/>
    <m/>
    <s v="&lt;a href=&quot;http://twitter.com/download/iphone&quot; rel=&quot;nofollow&quot;&gt;Twitter for iPhone&lt;/a&gt;"/>
    <s v="http://pbs.twimg.com/profile_images/378800000862958518/QRwroA5s_normal.jpeg"/>
    <n v="38"/>
    <n v="83"/>
    <n v="-18000"/>
    <s v="http://twitter.com/lisacollimore/statuses/436206263811072000"/>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Flip the question"/>
    <e v="#VALUE!"/>
    <x v="151"/>
  </r>
  <r>
    <n v="565"/>
    <s v="436189267639812097"/>
    <s v="adrossis"/>
    <x v="843"/>
    <s v="Wed Feb 19 17:23:20 +0000 2014"/>
    <d v="2014-02-19T17:23:20"/>
    <m/>
    <s v="en"/>
    <m/>
    <m/>
    <n v="17095178"/>
    <m/>
    <s v="&lt;a href=&quot;http://www.hootsuite.com&quot; rel=&quot;nofollow&quot;&gt;HootSuite&lt;/a&gt;"/>
    <s v="http://pbs.twimg.com/profile_images/378800000573670417/df2d17a095315a2723a8c440dc790591_normal.jpeg"/>
    <n v="301"/>
    <n v="279"/>
    <n v="-18000"/>
    <s v="http://twitter.com/adrossis/statuses/436189267639812097"/>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Flip the question"/>
    <e v="#VALUE!"/>
    <x v="151"/>
  </r>
  <r>
    <n v="564"/>
    <s v="436189267639812097"/>
    <s v="adrossis"/>
    <x v="843"/>
    <s v="Wed Feb 19 17:23:20 +0000 2014"/>
    <d v="2014-02-19T17:23:20"/>
    <m/>
    <s v="en"/>
    <m/>
    <m/>
    <n v="17095178"/>
    <m/>
    <s v="&lt;a href=&quot;http://www.hootsuite.com&quot; rel=&quot;nofollow&quot;&gt;HootSuite&lt;/a&gt;"/>
    <s v="http://pbs.twimg.com/profile_images/378800000573670417/df2d17a095315a2723a8c440dc790591_normal.jpeg"/>
    <n v="301"/>
    <n v="279"/>
    <n v="-18000"/>
    <s v="http://twitter.com/adrossis/statuses/436189267639812097"/>
    <s v="{&quot;symbols&quot;:[],&quot;urls&quot;:[],&quot;hashtags&quot;:[{&quot;text&quot;:&quot;OERS14&quot;,&quot;indices&quot;:[139,140]}],&quot;user_mentions&quot;:[{&quot;id&quot;:317175652,&quot;name&quot;:&quot;Alisa Acosta&quot;,&quot;indices&quot;:[3,16],&quot;screen_name&quot;:&quot;OhMissAcosta&quot;,&quot;id_str&quot;:&quot;317175652&quot;}]}"/>
    <s v="RT "/>
    <n v="1"/>
    <s v="RT @OhMissAcosta: Flip the question"/>
    <e v="#VALUE!"/>
    <x v="151"/>
  </r>
  <r>
    <n v="994"/>
    <s v="436500355892142080"/>
    <s v="westernulibsEDU"/>
    <x v="844"/>
    <s v="Thu Feb 20 13:59:29 +0000 2014"/>
    <d v="2014-02-20T13:59:29"/>
    <m/>
    <s v="en"/>
    <m/>
    <m/>
    <n v="154564397"/>
    <m/>
    <s v="web"/>
    <s v="http://pbs.twimg.com/profile_images/2199429935/7081182551_b2863e1cca_m_normal.jpg"/>
    <n v="1216"/>
    <n v="2001"/>
    <n v="-18000"/>
    <s v="http://twitter.com/westernulibsEDU/statuses/436500355892142080"/>
    <s v="{&quot;symbols&quot;:[],&quot;urls&quot;:[],&quot;hashtags&quot;:[{&quot;text&quot;:&quot;OERS14&quot;,&quot;indices&quot;:[83,90]}],&quot;user_mentions&quot;:[{&quot;id&quot;:120129298,&quot;name&quot;:&quot;OISE News&quot;,&quot;indices&quot;:[3,12],&quot;screen_name&quot;:&quot;OISENews&quot;,&quot;id_str&quot;:&quot;120129298&quot;},{&quot;id&quot;:300645437,&quot;name&quot;:&quot;Carol Campbell&quot;,&quot;indices&quot;:[14,29],&quot;screen_name&quot;:&quot;CarolCampbell4&quot;,&quot;id_str&quot;:&quot;300645437&quot;},{&quot;id&quot;:30002337,&quot;name&quot;:&quot;Chris Conley&quot;,&quot;indices&quot;:[30,43],&quot;screen_name&quot;:&quot;ResearchChat&quot;,&quot;id_str&quot;:&quot;30002337&quot;},{&quot;id&quot;:40576448,&quot;name&quot;:&quot;O3 Collaboration&quot;,&quot;indices&quot;:[44,54],&quot;screen_name&quot;:&quot;O3atORION&quot;,&quot;id_str&quot;:&quot;40576448&quot;},{&quot;id&quot;:203543496,&quot;name&quot;:&quot;/-\\ l i @bbas&quot;,&quot;indices&quot;:[55,66],&quot;screen_name&quot;:&quot;abbaspeaks&quot;,&quot;id_str&quot;:&quot;203543496&quot;}]}"/>
    <s v="RT "/>
    <n v="1"/>
    <s v="RT @OISENews: @CarolCampbell4 @Rese"/>
    <e v="#VALUE!"/>
    <x v="151"/>
  </r>
  <r>
    <n v="915"/>
    <s v="436334779651219456"/>
    <s v="ShastaCH"/>
    <x v="845"/>
    <s v="Thu Feb 20 03:01:32 +0000 2014"/>
    <d v="2014-02-20T03:01:32"/>
    <m/>
    <s v="en"/>
    <m/>
    <m/>
    <n v="129585627"/>
    <m/>
    <s v="&lt;a href=&quot;http://twitter.com/download/iphone&quot; rel=&quot;nofollow&quot;&gt;Twitter for iPhone&lt;/a&gt;"/>
    <s v="http://pbs.twimg.com/profile_images/2272274611/5wd7gucvwq2weh35c02q_normal.jpeg"/>
    <n v="158"/>
    <n v="99"/>
    <n v="-21600"/>
    <s v="http://twitter.com/ShastaCH/statuses/436334779651219456"/>
    <s v="{&quot;symbols&quot;:[],&quot;urls&quot;:[],&quot;hashtags&quot;:[{&quot;text&quot;:&quot;OERS14&quot;,&quot;indices&quot;:[38,45]}],&quot;user_mentions&quot;:[{&quot;id&quot;:2292838064,&quot;name&quot;:&quot;Pamela Osmond&quot;,&quot;indices&quot;:[3,16],&quot;screen_name&quot;:&quot;PamelaOsmond&quot;,&quot;id_str&quot;:&quot;2292838064&quot;},{&quot;id&quot;:300645437,&quot;name&quot;:&quot;Carol Campbell&quot;,&quot;indices&quot;:[55,70],&quot;screen_name&quot;:&quot;CarolCampbell4&quot;,&quot;id_str&quot;:&quot;300645437&quot;},{&quot;id&quot;:129585627,&quot;name&quot;:&quot;Shasta Carr-Harris&quot;,&quot;indices&quot;:[72,81],&quot;screen_name&quot;:&quot;ShastaCH&quot;,&quot;id_str&quot;:&quot;129585627&quot;},{&quot;id&quot;:636460073,&quot;name&quot;:&quot;Katina Pollock&quot;,&quot;indices&quot;:[86,102],&quot;screen_name&quot;:&quot;DrKatinaPollock&quot;,&quot;id_str&quot;:&quot;636460073&quot;}]}"/>
    <s v="RT "/>
    <n v="1"/>
    <s v="RT @PamelaOsmond: Great time today "/>
    <e v="#VALUE!"/>
    <x v="151"/>
  </r>
  <r>
    <n v="958"/>
    <s v="436349488983060480"/>
    <s v="Kozman71"/>
    <x v="846"/>
    <s v="Thu Feb 20 03:59:59 +0000 2014"/>
    <d v="2014-02-20T03:59:59"/>
    <m/>
    <s v="en"/>
    <m/>
    <m/>
    <n v="211038049"/>
    <m/>
    <s v="&lt;a href=&quot;http://twitter.com/download/iphone&quot; rel=&quot;nofollow&quot;&gt;Twitter for iPhone&lt;/a&gt;"/>
    <s v="http://pbs.twimg.com/profile_images/3076446556/54d1c156e928898da9fac6376bffe445_normal.jpeg"/>
    <n v="630"/>
    <n v="702"/>
    <m/>
    <s v="http://twitter.com/Kozman71/statuses/436349488983060480"/>
    <s v="{&quot;symbols&quot;:[],&quot;urls&quot;:[],&quot;hashtags&quot;:[{&quot;text&quot;:&quot;OERS14&quot;,&quot;indices&quot;:[131,138]}],&quot;user_mentions&quot;:[{&quot;id&quot;:22331267,&quot;name&quot;:&quot;Janet Broder&quot;,&quot;indices&quot;:[3,16],&quot;screen_name&quot;:&quot;peachyteachy&quot;,&quot;id_str&quot;:&quot;22331267&quot;}]}"/>
    <s v="RT "/>
    <n v="1"/>
    <s v="RT @peachyteachy: &quot;Are we a culture"/>
    <e v="#VALUE!"/>
    <x v="151"/>
  </r>
  <r>
    <n v="956"/>
    <s v="436347871411982336"/>
    <s v="kstef2"/>
    <x v="846"/>
    <s v="Thu Feb 20 03:53:34 +0000 2014"/>
    <d v="2014-02-20T03:53:34"/>
    <m/>
    <s v="en"/>
    <m/>
    <m/>
    <n v="207210518"/>
    <m/>
    <s v="web"/>
    <s v="http://pbs.twimg.com/profile_images/2752678453/c88aef24755d826eef182ec7348f3f19_normal.png"/>
    <n v="1246"/>
    <n v="967"/>
    <n v="-18000"/>
    <s v="http://twitter.com/kstef2/statuses/436347871411982336"/>
    <s v="{&quot;symbols&quot;:[],&quot;urls&quot;:[],&quot;hashtags&quot;:[{&quot;text&quot;:&quot;OERS14&quot;,&quot;indices&quot;:[131,138]}],&quot;user_mentions&quot;:[{&quot;id&quot;:22331267,&quot;name&quot;:&quot;Janet Broder&quot;,&quot;indices&quot;:[3,16],&quot;screen_name&quot;:&quot;peachyteachy&quot;,&quot;id_str&quot;:&quot;22331267&quot;}]}"/>
    <s v="RT "/>
    <n v="1"/>
    <s v="RT @peachyteachy: &quot;Are we a culture"/>
    <e v="#VALUE!"/>
    <x v="151"/>
  </r>
  <r>
    <n v="667"/>
    <s v="436242504930054144"/>
    <s v="ResearchChat"/>
    <x v="847"/>
    <s v="Wed Feb 19 20:54:52 +0000 2014"/>
    <d v="2014-02-19T20:54:52"/>
    <m/>
    <s v="en"/>
    <n v="22331267"/>
    <s v="peachyteachy"/>
    <n v="30002337"/>
    <s v="436232484368683008"/>
    <s v="&lt;a href=&quot;http://www.hootsuite.com&quot; rel=&quot;nofollow&quot;&gt;HootSuite&lt;/a&gt;"/>
    <s v="http://pbs.twimg.com/profile_images/146956830/Lighthouse_Lens2_normal.png"/>
    <n v="371"/>
    <n v="169"/>
    <n v="-18000"/>
    <s v="http://twitter.com/ResearchChat/statuses/436242504930054144"/>
    <s v="{&quot;symbols&quot;:[],&quot;urls&quot;:[],&quot;hashtags&quot;:[{&quot;text&quot;:&quot;OERS14&quot;,&quot;indices&quot;:[18,25]},{&quot;text&quot;:&quot;ResearchChat&quot;,&quot;indices&quot;:[73,86]}],&quot;user_mentions&quot;:[{&quot;id&quot;:22331267,&quot;name&quot;:&quot;Janet Broder&quot;,&quot;indices&quot;:[3,16],&quot;screen_name&quot;:&quot;peachyteachy&quot;,&quot;id_str&quot;:&quot;22331267&quot;}]}"/>
    <s v="RT "/>
    <n v="1"/>
    <s v="RT @peachyteachy: #OERS14 Assessmen"/>
    <e v="#VALUE!"/>
    <x v="151"/>
  </r>
  <r>
    <n v="841"/>
    <s v="436296157682077697"/>
    <s v="PereymaMath"/>
    <x v="848"/>
    <s v="Thu Feb 20 00:28:04 +0000 2014"/>
    <d v="2014-02-20T00:28:04"/>
    <m/>
    <s v="en"/>
    <m/>
    <m/>
    <n v="1172908574"/>
    <m/>
    <s v="&lt;a href=&quot;http://twitter.com/#!/download/ipad&quot; rel=&quot;nofollow&quot;&gt;Twitter for iPad&lt;/a&gt;"/>
    <s v="http://pbs.twimg.com/profile_images/3244946245/aecdb95bcd27bd95a38eb8749570c38c_normal.jpeg"/>
    <n v="48"/>
    <n v="41"/>
    <n v="-14400"/>
    <s v="http://twitter.com/PereymaMath/statuses/436296157682077697"/>
    <s v="{&quot;symbols&quot;:[],&quot;urls&quot;:[],&quot;hashtags&quot;:[{&quot;text&quot;:&quot;OERS14&quot;,&quot;indices&quot;:[18,25]}],&quot;user_mentions&quot;:[{&quot;id&quot;:22331267,&quot;name&quot;:&quot;Janet Broder&quot;,&quot;indices&quot;:[3,16],&quot;screen_name&quot;:&quot;peachyteachy&quot;,&quot;id_str&quot;:&quot;22331267&quot;}]}"/>
    <s v="RT "/>
    <n v="1"/>
    <s v="RT @peachyteachy: #OERS14 Assessmen"/>
    <e v="#VALUE!"/>
    <x v="151"/>
  </r>
  <r>
    <n v="744"/>
    <s v="436275244542984192"/>
    <s v="Errs5"/>
    <x v="848"/>
    <s v="Wed Feb 19 23:04:58 +0000 2014"/>
    <d v="2014-02-19T23:04:58"/>
    <m/>
    <s v="en"/>
    <m/>
    <m/>
    <n v="110054603"/>
    <m/>
    <s v="&lt;a href=&quot;http://twitter.com/download/iphone&quot; rel=&quot;nofollow&quot;&gt;Twitter for iPhone&lt;/a&gt;"/>
    <s v="http://abs.twimg.com/sticky/default_profile_images/default_profile_1_normal.png"/>
    <m/>
    <n v="13"/>
    <m/>
    <s v="http://twitter.com/Errs5/statuses/436275244542984192"/>
    <s v="{&quot;symbols&quot;:[],&quot;urls&quot;:[],&quot;hashtags&quot;:[{&quot;text&quot;:&quot;OERS14&quot;,&quot;indices&quot;:[18,25]}],&quot;user_mentions&quot;:[{&quot;id&quot;:22331267,&quot;name&quot;:&quot;Janet Broder&quot;,&quot;indices&quot;:[3,16],&quot;screen_name&quot;:&quot;peachyteachy&quot;,&quot;id_str&quot;:&quot;22331267&quot;}]}"/>
    <s v="RT "/>
    <n v="1"/>
    <s v="RT @peachyteachy: #OERS14 Assessmen"/>
    <e v="#VALUE!"/>
    <x v="151"/>
  </r>
  <r>
    <n v="661"/>
    <s v="436239760101617664"/>
    <s v="lawvitorleaveit"/>
    <x v="848"/>
    <s v="Wed Feb 19 20:43:58 +0000 2014"/>
    <d v="2014-02-19T20:43:58"/>
    <m/>
    <s v="en"/>
    <m/>
    <m/>
    <n v="24183916"/>
    <m/>
    <s v="web"/>
    <s v="http://pbs.twimg.com/profile_images/378800000040757815/e63c2d10f4545510116ddf108de0b0a2_normal.jpeg"/>
    <n v="434"/>
    <n v="334"/>
    <n v="-18000"/>
    <s v="http://twitter.com/lawvitorleaveit/statuses/436239760101617664"/>
    <s v="{&quot;symbols&quot;:[],&quot;urls&quot;:[],&quot;hashtags&quot;:[{&quot;text&quot;:&quot;OERS14&quot;,&quot;indices&quot;:[18,25]}],&quot;user_mentions&quot;:[{&quot;id&quot;:22331267,&quot;name&quot;:&quot;Janet Broder&quot;,&quot;indices&quot;:[3,16],&quot;screen_name&quot;:&quot;peachyteachy&quot;,&quot;id_str&quot;:&quot;22331267&quot;}]}"/>
    <s v="RT "/>
    <n v="1"/>
    <s v="RT @peachyteachy: #OERS14 Assessmen"/>
    <e v="#VALUE!"/>
    <x v="151"/>
  </r>
  <r>
    <n v="658"/>
    <s v="436238456209952769"/>
    <s v="brandy_doan"/>
    <x v="848"/>
    <s v="Wed Feb 19 20:38:47 +0000 2014"/>
    <d v="2014-02-19T20:38:47"/>
    <m/>
    <s v="en"/>
    <m/>
    <m/>
    <n v="2180447343"/>
    <m/>
    <s v="web"/>
    <s v="http://pbs.twimg.com/profile_images/378800000738874344/b3997fc9d21243d2987d25ddc75fe680_normal.png"/>
    <n v="222"/>
    <n v="388"/>
    <n v="-18000"/>
    <s v="http://twitter.com/brandy_doan/statuses/436238456209952769"/>
    <s v="{&quot;symbols&quot;:[],&quot;urls&quot;:[],&quot;hashtags&quot;:[{&quot;text&quot;:&quot;OERS14&quot;,&quot;indices&quot;:[18,25]}],&quot;user_mentions&quot;:[{&quot;id&quot;:22331267,&quot;name&quot;:&quot;Janet Broder&quot;,&quot;indices&quot;:[3,16],&quot;screen_name&quot;:&quot;peachyteachy&quot;,&quot;id_str&quot;:&quot;22331267&quot;}]}"/>
    <s v="RT "/>
    <n v="1"/>
    <s v="RT @peachyteachy: #OERS14 Assessmen"/>
    <e v="#VALUE!"/>
    <x v="151"/>
  </r>
  <r>
    <n v="651"/>
    <s v="436233959626653696"/>
    <s v="abbaspeaks"/>
    <x v="848"/>
    <s v="Wed Feb 19 20:20:55 +0000 2014"/>
    <d v="2014-02-19T20:20:55"/>
    <m/>
    <s v="en"/>
    <m/>
    <m/>
    <n v="203543496"/>
    <m/>
    <s v="&lt;a href=&quot;https://about.twitter.com/products/tweetdeck&quot; rel=&quot;nofollow&quot;&gt;TweetDeck&lt;/a&gt;"/>
    <s v="http://pbs.twimg.com/profile_images/420650358310838272/SYeVCvzi_normal.jpeg"/>
    <n v="391"/>
    <n v="535"/>
    <n v="-28800"/>
    <s v="http://twitter.com/abbaspeaks/statuses/436233959626653696"/>
    <s v="{&quot;symbols&quot;:[],&quot;urls&quot;:[],&quot;hashtags&quot;:[{&quot;text&quot;:&quot;OERS14&quot;,&quot;indices&quot;:[18,25]}],&quot;user_mentions&quot;:[{&quot;id&quot;:22331267,&quot;name&quot;:&quot;Janet Broder&quot;,&quot;indices&quot;:[3,16],&quot;screen_name&quot;:&quot;peachyteachy&quot;,&quot;id_str&quot;:&quot;22331267&quot;}]}"/>
    <s v="RT "/>
    <n v="1"/>
    <s v="RT @peachyteachy: #OERS14 Assessmen"/>
    <e v="#VALUE!"/>
    <x v="151"/>
  </r>
  <r>
    <n v="836"/>
    <s v="436294400994332672"/>
    <s v="PereymaMath"/>
    <x v="849"/>
    <s v="Thu Feb 20 00:21:05 +0000 2014"/>
    <d v="2014-02-20T00:21:05"/>
    <m/>
    <s v="en"/>
    <m/>
    <m/>
    <n v="1172908574"/>
    <m/>
    <s v="&lt;a href=&quot;http://twitter.com/tweetbutton&quot; rel=&quot;nofollow&quot;&gt;Tweet Button&lt;/a&gt;"/>
    <s v="http://pbs.twimg.com/profile_images/3244946245/aecdb95bcd27bd95a38eb8749570c38c_normal.jpeg"/>
    <n v="48"/>
    <n v="41"/>
    <n v="-14400"/>
    <s v="http://twitter.com/PereymaMath/statuses/436294400994332672"/>
    <s v="{&quot;symbols&quot;:[],&quot;urls&quot;:[],&quot;hashtags&quot;:[{&quot;text&quot;:&quot;OERS14&quot;,&quot;indices&quot;:[18,25]}],&quot;user_mentions&quot;:[{&quot;id&quot;:22331267,&quot;name&quot;:&quot;Janet Broder&quot;,&quot;indices&quot;:[3,16],&quot;screen_name&quot;:&quot;peachyteachy&quot;,&quot;id_str&quot;:&quot;22331267&quot;},{&quot;id&quot;:2182478354,&quot;name&quot;:&quot;Kevin Hoadley&quot;,&quot;indices&quot;:[80,89],&quot;screen_name&quot;:&quot;UPMathKH&quot;,&quot;id_str&quot;:&quot;2182478354&quot;},{&quot;id&quot;:1172908574,&quot;name&quot;:&quot;Mrs Oliver&quot;,&quot;indices&quot;:[120,132],&quot;screen_name&quot;:&quot;PereymaMath&quot;,&quot;id_str&quot;:&quot;1172908574&quot;},{&quot;id&quot;:299734448,&quot;name&quot;:&quot;DCDSB&quot;,&quot;indices&quot;:[133,140],&quot;screen_name&quot;:&quot;DurhamCatholic&quot;,&quot;id_str&quot;:&quot;299734448&quot;}]}"/>
    <s v="RT "/>
    <n v="1"/>
    <s v="RT @peachyteachy: #OERS14 I think o"/>
    <e v="#VALUE!"/>
    <x v="151"/>
  </r>
  <r>
    <n v="103"/>
    <s v="435976935328346112"/>
    <s v="taniasterling"/>
    <x v="850"/>
    <s v="Wed Feb 19 03:19:36 +0000 2014"/>
    <d v="2014-02-19T03:19:36"/>
    <m/>
    <s v="en"/>
    <m/>
    <m/>
    <n v="97134757"/>
    <m/>
    <s v="&lt;a href=&quot;http://twitter.com/download/iphone&quot; rel=&quot;nofollow&quot;&gt;Twitter for iPhone&lt;/a&gt;"/>
    <s v="http://pbs.twimg.com/profile_images/3750217086/388f2b18ac44da8d783f9140c4a6c73c_normal.png"/>
    <n v="1696"/>
    <n v="913"/>
    <n v="-18000"/>
    <s v="http://twitter.com/taniasterling/statuses/435976935328346112"/>
    <s v="{&quot;symbols&quot;:[],&quot;urls&quot;:[],&quot;hashtags&quot;:[{&quot;text&quot;:&quot;oers14&quot;,&quot;indices&quot;:[34,41]},{&quot;text&quot;:&quot;nervous&quot;,&quot;indices&quot;:[113,121]}],&quot;user_mentions&quot;:[{&quot;id&quot;:22331267,&quot;name&quot;:&quot;Janet Broder&quot;,&quot;indices&quot;:[3,16],&quot;screen_name&quot;:&quot;peachyteachy&quot;,&quot;id_str&quot;:&quot;22331267&quot;}]}"/>
    <s v="RT "/>
    <n v="1"/>
    <s v="RT @peachyteachy: Who is going to #"/>
    <e v="#VALUE!"/>
    <x v="151"/>
  </r>
  <r>
    <n v="847"/>
    <s v="436296930352562177"/>
    <s v="O3atORION"/>
    <x v="851"/>
    <s v="Thu Feb 20 00:31:08 +0000 2014"/>
    <d v="2014-02-20T00:31:08"/>
    <m/>
    <s v="en"/>
    <m/>
    <m/>
    <n v="40576448"/>
    <m/>
    <s v="&lt;a href=&quot;http://twitter.com/download/android&quot; rel=&quot;nofollow&quot;&gt;Twitter for Android&lt;/a&gt;"/>
    <s v="http://pbs.twimg.com/profile_images/2631441533/dd0ebcbc33a90ccdddc419f43d06c8f4_normal.jpeg"/>
    <n v="811"/>
    <n v="1464"/>
    <n v="-18000"/>
    <s v="http://twitter.com/O3atORION/statuses/436296930352562177"/>
    <s v="{&quot;symbols&quot;:[],&quot;urls&quot;:[],&quot;hashtags&quot;:[{&quot;text&quot;:&quot;lms&quot;,&quot;indices&quot;:[23,27]},{&quot;text&quot;:&quot;oers14&quot;,&quot;indices&quot;:[117,124]}],&quot;user_mentions&quot;:[{&quot;id&quot;:2174804130,&quot;name&quot;:&quot;Jessica Clarkson&quot;,&quot;indices&quot;:[3,18],&quot;screen_name&quot;:&quot;professor_jess&quot;,&quot;id_str&quot;:&quot;2174804130&quot;}]}"/>
    <s v="RT "/>
    <n v="1"/>
    <s v="RT @professor_jess: Do #lms really "/>
    <e v="#VALUE!"/>
    <x v="151"/>
  </r>
  <r>
    <n v="904"/>
    <s v="436330880953352192"/>
    <s v="LStevens2511"/>
    <x v="852"/>
    <s v="Thu Feb 20 02:46:03 +0000 2014"/>
    <d v="2014-02-20T02:46:03"/>
    <m/>
    <s v="en"/>
    <m/>
    <m/>
    <n v="2351930730"/>
    <m/>
    <s v="&lt;a href=&quot;http://twitter.com/download/iphone&quot; rel=&quot;nofollow&quot;&gt;Twitter for iPhone&lt;/a&gt;"/>
    <s v="http://pbs.twimg.com/profile_images/436179085136392193/E7TC0iow_normal.jpeg"/>
    <n v="9"/>
    <n v="46"/>
    <m/>
    <s v="http://twitter.com/LStevens2511/statuses/436330880953352192"/>
    <s v="{&quot;symbols&quot;:[],&quot;urls&quot;:[],&quot;hashtags&quot;:[{&quot;text&quot;:&quot;oers14&quot;,&quot;indices&quot;:[100,107]}],&quot;user_mentions&quot;:[{&quot;id&quot;:236515608,&quot;name&quot;:&quot;R.T. Chidiac&quot;,&quot;indices&quot;:[3,10],&quot;screen_name&quot;:&quot;rchids&quot;,&quot;id_str&quot;:&quot;236515608&quot;},{&quot;id&quot;:2351930730,&quot;name&quot;:&quot;liz stevens&quot;,&quot;indices&quot;:[12,25],&quot;screen_name&quot;:&quot;LStevens2511&quot;,&quot;id_str&quot;:&quot;2351930730&quot;}]}"/>
    <s v="RT "/>
    <n v="1"/>
    <s v="RT @rchids: @LStevens2511 you creat"/>
    <e v="#VALUE!"/>
    <x v="151"/>
  </r>
  <r>
    <n v="917"/>
    <s v="436335080634478592"/>
    <s v="LisaNewton3"/>
    <x v="853"/>
    <s v="Thu Feb 20 03:02:44 +0000 2014"/>
    <d v="2014-02-20T03:02:44"/>
    <m/>
    <s v="en"/>
    <m/>
    <m/>
    <n v="289348974"/>
    <m/>
    <s v="&lt;a href=&quot;http://twitter.com/download/android&quot; rel=&quot;nofollow&quot;&gt;Twitter for Android&lt;/a&gt;"/>
    <s v="http://abs.twimg.com/sticky/default_profile_images/default_profile_5_normal.png"/>
    <n v="6"/>
    <n v="86"/>
    <n v="-36000"/>
    <s v="http://twitter.com/LisaNewton3/statuses/436335080634478592"/>
    <s v="{&quot;symbols&quot;:[],&quot;urls&quot;:[],&quot;hashtags&quot;:[{&quot;text&quot;:&quot;OERS14&quot;,&quot;indices&quot;:[83,90]}],&quot;user_mentions&quot;:[{&quot;id&quot;:30002337,&quot;name&quot;:&quot;Chris Conley&quot;,&quot;indices&quot;:[3,16],&quot;screen_name&quot;:&quot;ResearchChat&quot;,&quot;id_str&quot;:&quot;30002337&quot;}]}"/>
    <s v="RT "/>
    <n v="1"/>
    <s v="RT @ResearchChat: &quot;Blaming the inte"/>
    <e v="#VALUE!"/>
    <x v="151"/>
  </r>
  <r>
    <n v="843"/>
    <s v="436296451191083008"/>
    <s v="AngelaMercier1"/>
    <x v="853"/>
    <s v="Thu Feb 20 00:29:14 +0000 2014"/>
    <d v="2014-02-20T00:29:14"/>
    <m/>
    <s v="en"/>
    <m/>
    <m/>
    <n v="1604709252"/>
    <m/>
    <s v="&lt;a href=&quot;http://twitter.com/#!/download/ipad&quot; rel=&quot;nofollow&quot;&gt;Twitter for iPad&lt;/a&gt;"/>
    <s v="http://pbs.twimg.com/profile_images/378800000154019604/304f42b27398bef4e3b832726c76c7c8_normal.jpeg"/>
    <n v="376"/>
    <n v="584"/>
    <m/>
    <s v="http://twitter.com/AngelaMercier1/statuses/436296451191083008"/>
    <s v="{&quot;symbols&quot;:[],&quot;urls&quot;:[],&quot;hashtags&quot;:[{&quot;text&quot;:&quot;OERS14&quot;,&quot;indices&quot;:[83,90]}],&quot;user_mentions&quot;:[{&quot;id&quot;:30002337,&quot;name&quot;:&quot;Chris Conley&quot;,&quot;indices&quot;:[3,16],&quot;screen_name&quot;:&quot;ResearchChat&quot;,&quot;id_str&quot;:&quot;30002337&quot;}]}"/>
    <s v="RT "/>
    <n v="1"/>
    <s v="RT @ResearchChat: &quot;Blaming the inte"/>
    <e v="#VALUE!"/>
    <x v="151"/>
  </r>
  <r>
    <n v="799"/>
    <s v="436287683086671872"/>
    <s v="AmaniElrofaie"/>
    <x v="853"/>
    <s v="Wed Feb 19 23:54:24 +0000 2014"/>
    <d v="2014-02-19T23:54:24"/>
    <m/>
    <s v="en"/>
    <m/>
    <m/>
    <n v="121959456"/>
    <m/>
    <s v="&lt;a href=&quot;https://mobile.twitter.com&quot; rel=&quot;nofollow&quot;&gt;Mobile Web (M5)&lt;/a&gt;"/>
    <s v="http://pbs.twimg.com/profile_images/378800000263129784/0761da68796b3351af43e2a94a41dc92_normal.jpeg"/>
    <n v="163"/>
    <n v="208"/>
    <n v="-18000"/>
    <s v="http://twitter.com/AmaniElrofaie/statuses/436287683086671872"/>
    <s v="{&quot;symbols&quot;:[],&quot;urls&quot;:[],&quot;hashtags&quot;:[{&quot;text&quot;:&quot;OERS14&quot;,&quot;indices&quot;:[83,90]}],&quot;user_mentions&quot;:[{&quot;id&quot;:30002337,&quot;name&quot;:&quot;Chris Conley&quot;,&quot;indices&quot;:[3,16],&quot;screen_name&quot;:&quot;ResearchChat&quot;,&quot;id_str&quot;:&quot;30002337&quot;}]}"/>
    <s v="RT "/>
    <n v="1"/>
    <s v="RT @ResearchChat: &quot;Blaming the inte"/>
    <e v="#VALUE!"/>
    <x v="151"/>
  </r>
  <r>
    <n v="795"/>
    <s v="436287265333997568"/>
    <s v="LStevens2511"/>
    <x v="853"/>
    <s v="Wed Feb 19 23:52:44 +0000 2014"/>
    <d v="2014-02-19T23:52:44"/>
    <m/>
    <s v="en"/>
    <m/>
    <m/>
    <n v="2351930730"/>
    <m/>
    <s v="&lt;a href=&quot;http://twitter.com/download/iphone&quot; rel=&quot;nofollow&quot;&gt;Twitter for iPhone&lt;/a&gt;"/>
    <s v="http://pbs.twimg.com/profile_images/436179085136392193/E7TC0iow_normal.jpeg"/>
    <n v="8"/>
    <n v="47"/>
    <m/>
    <s v="http://twitter.com/LStevens2511/statuses/436287265333997568"/>
    <s v="{&quot;symbols&quot;:[],&quot;urls&quot;:[],&quot;hashtags&quot;:[{&quot;text&quot;:&quot;OERS14&quot;,&quot;indices&quot;:[83,90]}],&quot;user_mentions&quot;:[{&quot;id&quot;:30002337,&quot;name&quot;:&quot;Chris Conley&quot;,&quot;indices&quot;:[3,16],&quot;screen_name&quot;:&quot;ResearchChat&quot;,&quot;id_str&quot;:&quot;30002337&quot;}]}"/>
    <s v="RT "/>
    <n v="1"/>
    <s v="RT @ResearchChat: &quot;Blaming the inte"/>
    <e v="#VALUE!"/>
    <x v="151"/>
  </r>
  <r>
    <n v="1083"/>
    <s v="436514896990461952"/>
    <s v="CarolCampbell4"/>
    <x v="854"/>
    <s v="Thu Feb 20 14:57:16 +0000 2014"/>
    <d v="2014-02-20T14:57:16"/>
    <m/>
    <s v="en"/>
    <m/>
    <m/>
    <n v="300645437"/>
    <m/>
    <s v="&lt;a href=&quot;http://twitter.com/#!/download/ipad&quot; rel=&quot;nofollow&quot;&gt;Twitter for iPad&lt;/a&gt;"/>
    <s v="http://pbs.twimg.com/profile_images/3691905443/d17541206d2df83dd49f40e17076abbc_normal.jpeg"/>
    <n v="752"/>
    <n v="318"/>
    <n v="-18000"/>
    <s v="http://twitter.com/CarolCampbell4/statuses/436514896990461952"/>
    <s v="{&quot;symbols&quot;:[],&quot;urls&quot;:[],&quot;hashtags&quot;:[{&quot;text&quot;:&quot;OERS14&quot;,&quot;indices&quot;:[81,88]}],&quot;user_mentions&quot;:[{&quot;id&quot;:30002337,&quot;name&quot;:&quot;Chris Conley&quot;,&quot;indices&quot;:[3,16],&quot;screen_name&quot;:&quot;ResearchChat&quot;,&quot;id_str&quot;:&quot;30002337&quot;}]}"/>
    <s v="RT "/>
    <n v="1"/>
    <s v="RT @ResearchChat: Anyone have the c"/>
    <e v="#VALUE!"/>
    <x v="151"/>
  </r>
  <r>
    <n v="427"/>
    <s v="436168835562237952"/>
    <s v="OhMissAcosta"/>
    <x v="855"/>
    <s v="Wed Feb 19 16:02:08 +0000 2014"/>
    <d v="2014-02-19T16:02:08"/>
    <m/>
    <s v="en"/>
    <m/>
    <m/>
    <n v="317175652"/>
    <m/>
    <s v="web"/>
    <s v="http://pbs.twimg.com/profile_images/2288215422/hpsgpfs8m7eeqnaprzjq_normal.jpeg"/>
    <n v="125"/>
    <n v="250"/>
    <n v="-18000"/>
    <s v="http://twitter.com/OhMissAcosta/statuses/436168835562237952"/>
    <s v="{&quot;symbols&quot;:[],&quot;urls&quot;:[],&quot;hashtags&quot;:[{&quot;text&quot;:&quot;OERS14&quot;,&quot;indices&quot;:[104,111]},{&quot;text&quot;:&quot;ResearchChat&quot;,&quot;indices&quot;:[112,125]}],&quot;user_mentions&quot;:[{&quot;id&quot;:30002337,&quot;name&quot;:&quot;Chris Conley&quot;,&quot;indices&quot;:[3,16],&quot;screen_name&quot;:&quot;ResearchChat&quot;,&quot;id_str&quot;:&quot;30002337&quot;}]}"/>
    <s v="RT "/>
    <n v="1"/>
    <s v="RT @ResearchChat: Bruce Ferguson: W"/>
    <e v="#VALUE!"/>
    <x v="151"/>
  </r>
  <r>
    <n v="1124"/>
    <s v="436520493953200128"/>
    <s v="DrKatinaPollock"/>
    <x v="856"/>
    <s v="Thu Feb 20 15:19:30 +0000 2014"/>
    <d v="2014-02-20T15:19:30"/>
    <m/>
    <s v="en"/>
    <m/>
    <m/>
    <n v="636460073"/>
    <m/>
    <s v="&lt;a href=&quot;http://twitter.com/#!/download/ipad&quot; rel=&quot;nofollow&quot;&gt;Twitter for iPad&lt;/a&gt;"/>
    <s v="http://pbs.twimg.com/profile_images/378800000769246947/3a548e76741de390217e1421e5ba48af_normal.jpeg"/>
    <n v="154"/>
    <n v="299"/>
    <n v="-18000"/>
    <s v="http://twitter.com/DrKatinaPollock/statuses/436520493953200128"/>
    <s v="{&quot;symbols&quot;:[],&quot;urls&quot;:[],&quot;hashtags&quot;:[{&quot;text&quot;:&quot;OERS14&quot;,&quot;indices&quot;:[94,101]}],&quot;user_mentions&quot;:[{&quot;id&quot;:30002337,&quot;name&quot;:&quot;Chris Conley&quot;,&quot;indices&quot;:[3,16],&quot;screen_name&quot;:&quot;ResearchChat&quot;,&quot;id_str&quot;:&quot;30002337&quot;}]}"/>
    <s v="RT "/>
    <n v="1"/>
    <s v="RT @ResearchChat: Can you name the "/>
    <e v="#VALUE!"/>
    <x v="151"/>
  </r>
  <r>
    <n v="345"/>
    <s v="436150911761514497"/>
    <s v="drcathybruce"/>
    <x v="857"/>
    <s v="Wed Feb 19 14:50:55 +0000 2014"/>
    <d v="2014-02-19T14:50:55"/>
    <m/>
    <s v="en"/>
    <m/>
    <m/>
    <n v="1264968134"/>
    <m/>
    <s v="&lt;a href=&quot;http://twitter.com/download/iphone&quot; rel=&quot;nofollow&quot;&gt;Twitter for iPhone&lt;/a&gt;"/>
    <s v="http://pbs.twimg.com/profile_images/432644858201657344/yt5yBNO9_normal.png"/>
    <n v="587"/>
    <n v="375"/>
    <m/>
    <s v="http://twitter.com/drcathybruce/statuses/436150911761514497"/>
    <s v="{&quot;symbols&quot;:[],&quot;urls&quot;:[],&quot;hashtags&quot;:[{&quot;text&quot;:&quot;OERS14&quot;,&quot;indices&quot;:[139,140]}],&quot;user_mentions&quot;:[{&quot;id&quot;:30002337,&quot;name&quot;:&quot;Chris Conley&quot;,&quot;indices&quot;:[3,16],&quot;screen_name&quot;:&quot;ResearchChat&quot;,&quot;id_str&quot;:&quot;30002337&quot;}]}"/>
    <s v="RT "/>
    <n v="1"/>
    <s v="RT @ResearchChat: Countries with hi"/>
    <e v="#VALUE!"/>
    <x v="151"/>
  </r>
  <r>
    <n v="346"/>
    <s v="436150957861527552"/>
    <s v="WinneyKelly"/>
    <x v="858"/>
    <s v="Wed Feb 19 14:51:06 +0000 2014"/>
    <d v="2014-02-19T14:51:06"/>
    <m/>
    <s v="en"/>
    <m/>
    <m/>
    <n v="2190160848"/>
    <m/>
    <s v="&lt;a href=&quot;http://twitter.com/download/iphone&quot; rel=&quot;nofollow&quot;&gt;Twitter for iPhone&lt;/a&gt;"/>
    <s v="http://pbs.twimg.com/profile_images/431508469620146176/83_mk8in_normal.jpeg"/>
    <n v="17"/>
    <n v="71"/>
    <m/>
    <s v="http://twitter.com/WinneyKelly/statuses/436150957861527552"/>
    <s v="{&quot;symbols&quot;:[],&quot;urls&quot;:[],&quot;hashtags&quot;:[{&quot;text&quot;:&quot;OERS14&quot;,&quot;indices&quot;:[70,77]},{&quot;text&quot;:&quot;ResearchChat&quot;,&quot;indices&quot;:[78,91]}],&quot;user_mentions&quot;:[{&quot;id&quot;:30002337,&quot;name&quot;:&quot;Chris Conley&quot;,&quot;indices&quot;:[3,16],&quot;screen_name&quot;:&quot;ResearchChat&quot;,&quot;id_str&quot;:&quot;30002337&quot;}]}"/>
    <s v="RT "/>
    <n v="1"/>
    <s v="RT @ResearchChat: Do you know when "/>
    <e v="#VALUE!"/>
    <x v="151"/>
  </r>
  <r>
    <n v="347"/>
    <s v="436150988324745216"/>
    <s v="WinneyKelly"/>
    <x v="859"/>
    <s v="Wed Feb 19 14:51:13 +0000 2014"/>
    <d v="2014-02-19T14:51:13"/>
    <m/>
    <s v="en"/>
    <m/>
    <m/>
    <n v="2190160848"/>
    <m/>
    <s v="&lt;a href=&quot;http://twitter.com/download/iphone&quot; rel=&quot;nofollow&quot;&gt;Twitter for iPhone&lt;/a&gt;"/>
    <s v="http://pbs.twimg.com/profile_images/431508469620146176/83_mk8in_normal.jpeg"/>
    <n v="17"/>
    <n v="71"/>
    <m/>
    <s v="http://twitter.com/WinneyKelly/statuses/436150988324745216"/>
    <s v="{&quot;symbols&quot;:[],&quot;urls&quot;:[],&quot;hashtags&quot;:[{&quot;text&quot;:&quot;OERS14&quot;,&quot;indices&quot;:[62,69]}],&quot;user_mentions&quot;:[{&quot;id&quot;:30002337,&quot;name&quot;:&quot;Chris Conley&quot;,&quot;indices&quot;:[3,16],&quot;screen_name&quot;:&quot;ResearchChat&quot;,&quot;id_str&quot;:&quot;30002337&quot;}]}"/>
    <s v="RT "/>
    <n v="1"/>
    <s v="RT @ResearchChat: Dr. Franzesco Avv"/>
    <e v="#VALUE!"/>
    <x v="151"/>
  </r>
  <r>
    <n v="769"/>
    <s v="436283038415466496"/>
    <s v="O3atORION"/>
    <x v="860"/>
    <s v="Wed Feb 19 23:35:56 +0000 2014"/>
    <d v="2014-02-19T23:35:56"/>
    <m/>
    <s v="en"/>
    <m/>
    <m/>
    <n v="40576448"/>
    <m/>
    <s v="&lt;a href=&quot;http://twitter.com/download/android&quot; rel=&quot;nofollow&quot;&gt;Twitter for Android&lt;/a&gt;"/>
    <s v="http://pbs.twimg.com/profile_images/2631441533/dd0ebcbc33a90ccdddc419f43d06c8f4_normal.jpeg"/>
    <n v="810"/>
    <n v="1462"/>
    <n v="-18000"/>
    <s v="http://twitter.com/O3atORION/statuses/436283038415466496"/>
    <s v="{&quot;symbols&quot;:[],&quot;urls&quot;:[],&quot;hashtags&quot;:[{&quot;text&quot;:&quot;OERS14&quot;,&quot;indices&quot;:[128,135]},{&quot;text&quot;:&quot;ResearchChat&quot;,&quot;indices&quot;:[136,140]}],&quot;user_mentions&quot;:[{&quot;id&quot;:30002337,&quot;name&quot;:&quot;Chris Conley&quot;,&quot;indices&quot;:[3,16],&quot;screen_name&quot;:&quot;ResearchChat&quot;,&quot;id_str&quot;:&quot;30002337&quot;}]}"/>
    <s v="RT "/>
    <n v="1"/>
    <s v="RT @ResearchChat: Feedback for tech"/>
    <e v="#VALUE!"/>
    <x v="151"/>
  </r>
  <r>
    <n v="766"/>
    <s v="436282934685728768"/>
    <s v="DrKatinaPollock"/>
    <x v="860"/>
    <s v="Wed Feb 19 23:35:32 +0000 2014"/>
    <d v="2014-02-19T23:35:32"/>
    <m/>
    <s v="en"/>
    <m/>
    <m/>
    <n v="636460073"/>
    <m/>
    <s v="&lt;a href=&quot;http://twitter.com/download/iphone&quot; rel=&quot;nofollow&quot;&gt;Twitter for iPhone&lt;/a&gt;"/>
    <s v="http://pbs.twimg.com/profile_images/378800000769246947/3a548e76741de390217e1421e5ba48af_normal.jpeg"/>
    <n v="152"/>
    <n v="298"/>
    <n v="-18000"/>
    <s v="http://twitter.com/DrKatinaPollock/statuses/436282934685728768"/>
    <s v="{&quot;symbols&quot;:[],&quot;urls&quot;:[],&quot;hashtags&quot;:[{&quot;text&quot;:&quot;OERS14&quot;,&quot;indices&quot;:[128,135]},{&quot;text&quot;:&quot;ResearchChat&quot;,&quot;indices&quot;:[136,140]}],&quot;user_mentions&quot;:[{&quot;id&quot;:30002337,&quot;name&quot;:&quot;Chris Conley&quot;,&quot;indices&quot;:[3,16],&quot;screen_name&quot;:&quot;ResearchChat&quot;,&quot;id_str&quot;:&quot;30002337&quot;}]}"/>
    <s v="RT "/>
    <n v="1"/>
    <s v="RT @ResearchChat: Feedback for tech"/>
    <e v="#VALUE!"/>
    <x v="151"/>
  </r>
  <r>
    <n v="549"/>
    <s v="436185063646961664"/>
    <s v="ShastaCH"/>
    <x v="861"/>
    <s v="Wed Feb 19 17:06:37 +0000 2014"/>
    <d v="2014-02-19T17:06:37"/>
    <m/>
    <s v="en"/>
    <m/>
    <m/>
    <n v="129585627"/>
    <m/>
    <s v="&lt;a href=&quot;http://twitter.com/download/iphone&quot; rel=&quot;nofollow&quot;&gt;Twitter for iPhone&lt;/a&gt;"/>
    <s v="http://pbs.twimg.com/profile_images/2272274611/5wd7gucvwq2weh35c02q_normal.jpeg"/>
    <n v="155"/>
    <n v="98"/>
    <n v="-21600"/>
    <s v="http://twitter.com/ShastaCH/statuses/436185063646961664"/>
    <s v="{&quot;symbols&quot;:[],&quot;urls&quot;:[],&quot;hashtags&quot;:[{&quot;text&quot;:&quot;OERS14&quot;,&quot;indices&quot;:[134,140]}],&quot;user_mentions&quot;:[{&quot;id&quot;:30002337,&quot;name&quot;:&quot;Chris Conley&quot;,&quot;indices&quot;:[3,16],&quot;screen_name&quot;:&quot;ResearchChat&quot;,&quot;id_str&quot;:&quot;30002337&quot;}]}"/>
    <s v="RT "/>
    <n v="1"/>
    <s v="RT @ResearchChat: Gender gap (girls"/>
    <e v="#VALUE!"/>
    <x v="151"/>
  </r>
  <r>
    <n v="460"/>
    <s v="436171935601291264"/>
    <s v="AbbotsfordPA"/>
    <x v="861"/>
    <s v="Wed Feb 19 16:14:27 +0000 2014"/>
    <d v="2014-02-19T16:14:27"/>
    <m/>
    <s v="en"/>
    <m/>
    <m/>
    <n v="319890863"/>
    <m/>
    <s v="web"/>
    <s v="http://pbs.twimg.com/profile_images/1402110105/A_Father_s_Hand_normal.jpg"/>
    <n v="250"/>
    <n v="586"/>
    <n v="-28800"/>
    <s v="http://twitter.com/AbbotsfordPA/statuses/436171935601291264"/>
    <s v="{&quot;symbols&quot;:[],&quot;urls&quot;:[],&quot;hashtags&quot;:[{&quot;text&quot;:&quot;OERS14&quot;,&quot;indices&quot;:[134,140]}],&quot;user_mentions&quot;:[{&quot;id&quot;:30002337,&quot;name&quot;:&quot;Chris Conley&quot;,&quot;indices&quot;:[3,16],&quot;screen_name&quot;:&quot;ResearchChat&quot;,&quot;id_str&quot;:&quot;30002337&quot;}]}"/>
    <s v="RT "/>
    <n v="1"/>
    <s v="RT @ResearchChat: Gender gap (girls"/>
    <e v="#VALUE!"/>
    <x v="151"/>
  </r>
  <r>
    <n v="918"/>
    <s v="436335128692785152"/>
    <s v="LisaNewton3"/>
    <x v="862"/>
    <s v="Thu Feb 20 03:02:56 +0000 2014"/>
    <d v="2014-02-20T03:02:56"/>
    <m/>
    <s v="en"/>
    <m/>
    <m/>
    <n v="289348974"/>
    <m/>
    <s v="&lt;a href=&quot;http://twitter.com/download/android&quot; rel=&quot;nofollow&quot;&gt;Twitter for Android&lt;/a&gt;"/>
    <s v="http://abs.twimg.com/sticky/default_profile_images/default_profile_5_normal.png"/>
    <n v="6"/>
    <n v="86"/>
    <n v="-36000"/>
    <s v="http://twitter.com/LisaNewton3/statuses/436335128692785152"/>
    <s v="{&quot;symbols&quot;:[],&quot;urls&quot;:[],&quot;hashtags&quot;:[{&quot;text&quot;:&quot;OERS14&quot;,&quot;indices&quot;:[133,140]},{&quot;text&quot;:&quot;ResearchChat&quot;,&quot;indices&quot;:[139,140]}],&quot;user_mentions&quot;:[{&quot;id&quot;:30002337,&quot;name&quot;:&quot;Chris Conley&quot;,&quot;indices&quot;:[3,16],&quot;screen_name&quot;:&quot;ResearchChat&quot;,&quot;id_str&quot;:&quot;30002337&quot;}]}"/>
    <s v="RT "/>
    <n v="1"/>
    <s v="RT @ResearchChat: How you spend you"/>
    <e v="#VALUE!"/>
    <x v="151"/>
  </r>
  <r>
    <n v="781"/>
    <s v="436285758379282433"/>
    <s v="AngelaHarvey_"/>
    <x v="862"/>
    <s v="Wed Feb 19 23:46:45 +0000 2014"/>
    <d v="2014-02-19T23:46:45"/>
    <m/>
    <s v="en"/>
    <m/>
    <m/>
    <n v="226201328"/>
    <m/>
    <s v="&lt;a href=&quot;http://twitter.com/#!/download/ipad&quot; rel=&quot;nofollow&quot;&gt;Twitter for iPad&lt;/a&gt;"/>
    <s v="http://pbs.twimg.com/profile_images/2821276447/b08a26cfea5f07561c7f5384bf5d50e6_normal.jpeg"/>
    <n v="177"/>
    <n v="207"/>
    <n v="-18000"/>
    <s v="http://twitter.com/AngelaHarvey_/statuses/436285758379282433"/>
    <s v="{&quot;symbols&quot;:[],&quot;urls&quot;:[],&quot;hashtags&quot;:[{&quot;text&quot;:&quot;OERS14&quot;,&quot;indices&quot;:[133,140]},{&quot;text&quot;:&quot;ResearchChat&quot;,&quot;indices&quot;:[139,140]}],&quot;user_mentions&quot;:[{&quot;id&quot;:30002337,&quot;name&quot;:&quot;Chris Conley&quot;,&quot;indices&quot;:[3,16],&quot;screen_name&quot;:&quot;ResearchChat&quot;,&quot;id_str&quot;:&quot;30002337&quot;}]}"/>
    <s v="RT "/>
    <n v="1"/>
    <s v="RT @ResearchChat: How you spend you"/>
    <e v="#VALUE!"/>
    <x v="151"/>
  </r>
  <r>
    <n v="25"/>
    <s v="435792672251326464"/>
    <s v="ShastaCH"/>
    <x v="863"/>
    <s v="Tue Feb 18 15:07:24 +0000 2014"/>
    <d v="2014-02-18T15:07:24"/>
    <m/>
    <s v="en"/>
    <m/>
    <m/>
    <n v="129585627"/>
    <m/>
    <s v="&lt;a href=&quot;http://twitter.com/download/iphone&quot; rel=&quot;nofollow&quot;&gt;Twitter for iPhone&lt;/a&gt;"/>
    <s v="http://pbs.twimg.com/profile_images/2272274611/5wd7gucvwq2weh35c02q_normal.jpeg"/>
    <n v="151"/>
    <n v="97"/>
    <n v="-21600"/>
    <s v="http://twitter.com/ShastaCH/statuses/435792672251326464"/>
    <s v="{&quot;symbols&quot;:[],&quot;urls&quot;:[],&quot;hashtags&quot;:[{&quot;text&quot;:&quot;OERS14&quot;,&quot;indices&quot;:[32,39]},{&quot;text&quot;:&quot;ResearchChat&quot;,&quot;indices&quot;:[87,100]}],&quot;user_mentions&quot;:[{&quot;id&quot;:30002337,&quot;name&quot;:&quot;Chris Conley&quot;,&quot;indices&quot;:[3,16],&quot;screen_name&quot;:&quot;ResearchChat&quot;,&quot;id_str&quot;:&quot;30002337&quot;}]}"/>
    <s v="RT "/>
    <n v="1"/>
    <s v="RT @ResearchChat: If you are at #OE"/>
    <e v="#VALUE!"/>
    <x v="151"/>
  </r>
  <r>
    <n v="1193"/>
    <s v="436544807415328768"/>
    <s v="ShastaCH"/>
    <x v="864"/>
    <s v="Thu Feb 20 16:56:07 +0000 2014"/>
    <d v="2014-02-20T16:56:07"/>
    <m/>
    <s v="en"/>
    <m/>
    <m/>
    <n v="129585627"/>
    <m/>
    <s v="&lt;a href=&quot;http://twitter.com/download/iphone&quot; rel=&quot;nofollow&quot;&gt;Twitter for iPhone&lt;/a&gt;"/>
    <s v="http://pbs.twimg.com/profile_images/2272274611/5wd7gucvwq2weh35c02q_normal.jpeg"/>
    <n v="161"/>
    <n v="95"/>
    <n v="-21600"/>
    <s v="http://twitter.com/ShastaCH/statuses/436544807415328768"/>
    <s v="{&quot;symbols&quot;:[],&quot;urls&quot;:[{&quot;expanded_url&quot;:&quot;http://ow.ly/tK2FR&quot;,&quot;indices&quot;:[139,140],&quot;display_url&quot;:&quot;ow.ly/tK2FR&quot;,&quot;url&quot;:&quot;http://t.co/0vOI9BYwfw&quot;}],&quot;hashtags&quot;:[{&quot;text&quot;:&quot;OERS14&quot;,&quot;indices&quot;:[30,37]}],&quot;user_mentions&quot;:[{&quot;id&quot;:30002337,&quot;name&quot;:&quot;Chris Conley&quot;,&quot;indices&quot;:[3,16],&quot;screen_name&quot;:&quot;ResearchChat&quot;,&quot;id_str&quot;:&quot;30002337&quot;}]}"/>
    <s v="RT "/>
    <n v="1"/>
    <s v="RT @ResearchChat: Last day of #OERS"/>
    <e v="#VALUE!"/>
    <x v="151"/>
  </r>
  <r>
    <n v="1021"/>
    <s v="436507187473424384"/>
    <s v="AngelaMercier1"/>
    <x v="864"/>
    <s v="Thu Feb 20 14:26:38 +0000 2014"/>
    <d v="2014-02-20T14:26:38"/>
    <m/>
    <s v="en"/>
    <m/>
    <m/>
    <n v="1604709252"/>
    <m/>
    <s v="&lt;a href=&quot;http://twitter.com/#!/download/ipad&quot; rel=&quot;nofollow&quot;&gt;Twitter for iPad&lt;/a&gt;"/>
    <s v="http://pbs.twimg.com/profile_images/378800000154019604/304f42b27398bef4e3b832726c76c7c8_normal.jpeg"/>
    <n v="378"/>
    <n v="588"/>
    <m/>
    <s v="http://twitter.com/AngelaMercier1/statuses/436507187473424384"/>
    <s v="{&quot;symbols&quot;:[],&quot;urls&quot;:[{&quot;expanded_url&quot;:&quot;http://ow.ly/tK2FR&quot;,&quot;indices&quot;:[139,140],&quot;display_url&quot;:&quot;ow.ly/tK2FR&quot;,&quot;url&quot;:&quot;http://t.co/0vOI9BYwfw&quot;}],&quot;hashtags&quot;:[{&quot;text&quot;:&quot;OERS14&quot;,&quot;indices&quot;:[30,37]}],&quot;user_mentions&quot;:[{&quot;id&quot;:30002337,&quot;name&quot;:&quot;Chris Conley&quot;,&quot;indices&quot;:[3,16],&quot;screen_name&quot;:&quot;ResearchChat&quot;,&quot;id_str&quot;:&quot;30002337&quot;}]}"/>
    <s v="RT "/>
    <n v="1"/>
    <s v="RT @ResearchChat: Last day of #OERS"/>
    <e v="#VALUE!"/>
    <x v="151"/>
  </r>
  <r>
    <n v="977"/>
    <s v="436494028566065153"/>
    <s v="adrossis"/>
    <x v="864"/>
    <s v="Thu Feb 20 13:34:20 +0000 2014"/>
    <d v="2014-02-20T13:34:20"/>
    <m/>
    <s v="en"/>
    <m/>
    <m/>
    <n v="17095178"/>
    <m/>
    <s v="&lt;a href=&quot;http://www.hootsuite.com&quot; rel=&quot;nofollow&quot;&gt;HootSuite&lt;/a&gt;"/>
    <s v="http://pbs.twimg.com/profile_images/378800000573670417/df2d17a095315a2723a8c440dc790591_normal.jpeg"/>
    <n v="303"/>
    <n v="411"/>
    <n v="-18000"/>
    <s v="http://twitter.com/adrossis/statuses/436494028566065153"/>
    <s v="{&quot;symbols&quot;:[],&quot;urls&quot;:[{&quot;expanded_url&quot;:&quot;http://ow.ly/tK2FR&quot;,&quot;indices&quot;:[139,140],&quot;display_url&quot;:&quot;ow.ly/tK2FR&quot;,&quot;url&quot;:&quot;http://t.co/0vOI9BYwfw&quot;}],&quot;hashtags&quot;:[{&quot;text&quot;:&quot;OERS14&quot;,&quot;indices&quot;:[30,37]}],&quot;user_mentions&quot;:[{&quot;id&quot;:30002337,&quot;name&quot;:&quot;Chris Conley&quot;,&quot;indices&quot;:[3,16],&quot;screen_name&quot;:&quot;ResearchChat&quot;,&quot;id_str&quot;:&quot;30002337&quot;}]}"/>
    <s v="RT "/>
    <n v="1"/>
    <s v="RT @ResearchChat: Last day of #OERS"/>
    <e v="#VALUE!"/>
    <x v="151"/>
  </r>
  <r>
    <n v="972"/>
    <s v="436483063984685056"/>
    <s v="Kwith64"/>
    <x v="864"/>
    <s v="Thu Feb 20 12:50:46 +0000 2014"/>
    <d v="2014-02-20T12:50:46"/>
    <m/>
    <s v="en"/>
    <m/>
    <m/>
    <n v="217113634"/>
    <m/>
    <s v="&lt;a href=&quot;http://twitter.com/download/iphone&quot; rel=&quot;nofollow&quot;&gt;Twitter for iPhone&lt;/a&gt;"/>
    <s v="http://pbs.twimg.com/profile_images/418199737783689216/wxhTTBbg_normal.jpeg"/>
    <n v="375"/>
    <n v="130"/>
    <n v="-21600"/>
    <s v="http://twitter.com/Kwith64/statuses/436483063984685056"/>
    <s v="{&quot;symbols&quot;:[],&quot;urls&quot;:[{&quot;expanded_url&quot;:&quot;http://ow.ly/tK2FR&quot;,&quot;indices&quot;:[139,140],&quot;display_url&quot;:&quot;ow.ly/tK2FR&quot;,&quot;url&quot;:&quot;http://t.co/0vOI9BYwfw&quot;}],&quot;hashtags&quot;:[{&quot;text&quot;:&quot;OERS14&quot;,&quot;indices&quot;:[30,37]}],&quot;user_mentions&quot;:[{&quot;id&quot;:30002337,&quot;name&quot;:&quot;Chris Conley&quot;,&quot;indices&quot;:[3,16],&quot;screen_name&quot;:&quot;ResearchChat&quot;,&quot;id_str&quot;:&quot;30002337&quot;}]}"/>
    <s v="RT "/>
    <n v="1"/>
    <s v="RT @ResearchChat: Last day of #OERS"/>
    <e v="#VALUE!"/>
    <x v="151"/>
  </r>
  <r>
    <n v="146"/>
    <s v="436132015205675012"/>
    <s v="adrossis"/>
    <x v="865"/>
    <s v="Wed Feb 19 13:35:50 +0000 2014"/>
    <d v="2014-02-19T13:35:50"/>
    <m/>
    <s v="en"/>
    <m/>
    <m/>
    <n v="17095178"/>
    <m/>
    <s v="&lt;a href=&quot;https://about.twitter.com/products/tweetdeck&quot; rel=&quot;nofollow&quot;&gt;TweetDeck&lt;/a&gt;"/>
    <s v="http://pbs.twimg.com/profile_images/378800000573670417/df2d17a095315a2723a8c440dc790591_normal.jpeg"/>
    <n v="291"/>
    <n v="262"/>
    <n v="-18000"/>
    <s v="http://twitter.com/adrossis/statuses/436132015205675012"/>
    <s v="{&quot;symbols&quot;:[],&quot;urls&quot;:[],&quot;hashtags&quot;:[{&quot;text&quot;:&quot;OERS14&quot;,&quot;indices&quot;:[67,74]}],&quot;user_mentions&quot;:[{&quot;id&quot;:30002337,&quot;name&quot;:&quot;Chris Conley&quot;,&quot;indices&quot;:[3,16],&quot;screen_name&quot;:&quot;ResearchChat&quot;,&quot;id_str&quot;:&quot;30002337&quot;}]}"/>
    <s v="RT "/>
    <n v="1"/>
    <s v="RT @ResearchChat: Minister of Educa"/>
    <e v="#VALUE!"/>
    <x v="151"/>
  </r>
  <r>
    <n v="1062"/>
    <s v="436512536083447808"/>
    <s v="BrendaCourey"/>
    <x v="866"/>
    <s v="Thu Feb 20 14:47:53 +0000 2014"/>
    <d v="2014-02-20T14:47:53"/>
    <m/>
    <s v="en"/>
    <m/>
    <m/>
    <n v="14996156"/>
    <m/>
    <s v="&lt;a href=&quot;https://about.twitter.com/products/tweetdeck&quot; rel=&quot;nofollow&quot;&gt;TweetDeck&lt;/a&gt;"/>
    <s v="http://pbs.twimg.com/profile_images/1490028863/Brenda1_normal.jpg"/>
    <n v="206"/>
    <n v="104"/>
    <n v="-18000"/>
    <s v="http://twitter.com/BrendaCourey/statuses/436512536083447808"/>
    <s v="{&quot;symbols&quot;:[],&quot;urls&quot;:[],&quot;hashtags&quot;:[{&quot;text&quot;:&quot;OERS14&quot;,&quot;indices&quot;:[97,104]}],&quot;user_mentions&quot;:[{&quot;id&quot;:30002337,&quot;name&quot;:&quot;Chris Conley&quot;,&quot;indices&quot;:[3,16],&quot;screen_name&quot;:&quot;ResearchChat&quot;,&quot;id_str&quot;:&quot;30002337&quot;}]}"/>
    <s v="RT "/>
    <n v="1"/>
    <s v="RT @ResearchChat: People can be sym"/>
    <e v="#VALUE!"/>
    <x v="151"/>
  </r>
  <r>
    <n v="349"/>
    <s v="436151109271695360"/>
    <s v="WinneyKelly"/>
    <x v="867"/>
    <s v="Wed Feb 19 14:51:42 +0000 2014"/>
    <d v="2014-02-19T14:51:42"/>
    <m/>
    <s v="en"/>
    <m/>
    <m/>
    <n v="2190160848"/>
    <m/>
    <s v="&lt;a href=&quot;http://twitter.com/download/iphone&quot; rel=&quot;nofollow&quot;&gt;Twitter for iPhone&lt;/a&gt;"/>
    <s v="http://pbs.twimg.com/profile_images/431508469620146176/83_mk8in_normal.jpeg"/>
    <n v="17"/>
    <n v="71"/>
    <m/>
    <s v="http://twitter.com/WinneyKelly/statuses/436151109271695360"/>
    <s v="{&quot;symbols&quot;:[],&quot;urls&quot;:[],&quot;hashtags&quot;:[{&quot;text&quot;:&quot;OERS14&quot;,&quot;indices&quot;:[135,140]}],&quot;user_mentions&quot;:[{&quot;id&quot;:30002337,&quot;name&quot;:&quot;Chris Conley&quot;,&quot;indices&quot;:[3,16],&quot;screen_name&quot;:&quot;ResearchChat&quot;,&quot;id_str&quot;:&quot;30002337&quot;}]}"/>
    <s v="RT "/>
    <n v="1"/>
    <s v="RT @ResearchChat: PISA results cont"/>
    <e v="#VALUE!"/>
    <x v="151"/>
  </r>
  <r>
    <n v="1131"/>
    <s v="436520892114288640"/>
    <s v="DrKatinaPollock"/>
    <x v="868"/>
    <s v="Thu Feb 20 15:21:05 +0000 2014"/>
    <d v="2014-02-20T15:21:05"/>
    <m/>
    <s v="en"/>
    <m/>
    <m/>
    <n v="636460073"/>
    <m/>
    <s v="&lt;a href=&quot;http://twitter.com/#!/download/ipad&quot; rel=&quot;nofollow&quot;&gt;Twitter for iPad&lt;/a&gt;"/>
    <s v="http://pbs.twimg.com/profile_images/378800000769246947/3a548e76741de390217e1421e5ba48af_normal.jpeg"/>
    <n v="154"/>
    <n v="299"/>
    <n v="-18000"/>
    <s v="http://twitter.com/DrKatinaPollock/statuses/436520892114288640"/>
    <s v="{&quot;symbols&quot;:[],&quot;urls&quot;:[],&quot;hashtags&quot;:[{&quot;text&quot;:&quot;OERS14&quot;,&quot;indices&quot;:[103,110]}],&quot;user_mentions&quot;:[{&quot;id&quot;:30002337,&quot;name&quot;:&quot;Chris Conley&quot;,&quot;indices&quot;:[3,16],&quot;screen_name&quot;:&quot;ResearchChat&quot;,&quot;id_str&quot;:&quot;30002337&quot;}]}"/>
    <s v="RT "/>
    <n v="1"/>
    <s v="RT @ResearchChat: Pre-service teach"/>
    <e v="#VALUE!"/>
    <x v="151"/>
  </r>
  <r>
    <n v="1128"/>
    <s v="436520668922785792"/>
    <s v="DrKatinaPollock"/>
    <x v="869"/>
    <s v="Thu Feb 20 15:20:12 +0000 2014"/>
    <d v="2014-02-20T15:20:12"/>
    <m/>
    <s v="en"/>
    <m/>
    <m/>
    <n v="636460073"/>
    <m/>
    <s v="&lt;a href=&quot;http://twitter.com/#!/download/ipad&quot; rel=&quot;nofollow&quot;&gt;Twitter for iPad&lt;/a&gt;"/>
    <s v="http://pbs.twimg.com/profile_images/378800000769246947/3a548e76741de390217e1421e5ba48af_normal.jpeg"/>
    <n v="154"/>
    <n v="299"/>
    <n v="-18000"/>
    <s v="http://twitter.com/DrKatinaPollock/statuses/436520668922785792"/>
    <s v="{&quot;symbols&quot;:[],&quot;urls&quot;:[],&quot;hashtags&quot;:[{&quot;text&quot;:&quot;OERS14&quot;,&quot;indices&quot;:[139,140]}],&quot;user_mentions&quot;:[{&quot;id&quot;:30002337,&quot;name&quot;:&quot;Chris Conley&quot;,&quot;indices&quot;:[3,16],&quot;screen_name&quot;:&quot;ResearchChat&quot;,&quot;id_str&quot;:&quot;30002337&quot;}]}"/>
    <s v="RT "/>
    <n v="1"/>
    <s v="RT @ResearchChat: redistributed soc"/>
    <e v="#VALUE!"/>
    <x v="151"/>
  </r>
  <r>
    <n v="988"/>
    <s v="436498913013424129"/>
    <s v="westernulibsEDU"/>
    <x v="870"/>
    <s v="Thu Feb 20 13:53:45 +0000 2014"/>
    <d v="2014-02-20T13:53:45"/>
    <m/>
    <s v="en"/>
    <m/>
    <m/>
    <n v="154564397"/>
    <m/>
    <s v="web"/>
    <s v="http://pbs.twimg.com/profile_images/2199429935/7081182551_b2863e1cca_m_normal.jpg"/>
    <n v="1216"/>
    <n v="2001"/>
    <n v="-18000"/>
    <s v="http://twitter.com/westernulibsEDU/statuses/436498913013424129"/>
    <s v="{&quot;symbols&quot;:[],&quot;urls&quot;:[],&quot;hashtags&quot;:[{&quot;text&quot;:&quot;OERS14&quot;,&quot;indices&quot;:[108,115]},{&quot;text&quot;:&quot;ResearchChat&quot;,&quot;indices&quot;:[116,129]}],&quot;user_mentions&quot;:[{&quot;id&quot;:30002337,&quot;name&quot;:&quot;Chris Conley&quot;,&quot;indices&quot;:[3,16],&quot;screen_name&quot;:&quot;ResearchChat&quot;,&quot;id_str&quot;:&quot;30002337&quot;}]}"/>
    <s v="RT "/>
    <n v="1"/>
    <s v="RT @ResearchChat: The future is not"/>
    <e v="#VALUE!"/>
    <x v="151"/>
  </r>
  <r>
    <n v="796"/>
    <s v="436287338629849088"/>
    <s v="LStevens2511"/>
    <x v="870"/>
    <s v="Wed Feb 19 23:53:02 +0000 2014"/>
    <d v="2014-02-19T23:53:02"/>
    <m/>
    <s v="en"/>
    <m/>
    <m/>
    <n v="2351930730"/>
    <m/>
    <s v="&lt;a href=&quot;http://twitter.com/download/iphone&quot; rel=&quot;nofollow&quot;&gt;Twitter for iPhone&lt;/a&gt;"/>
    <s v="http://pbs.twimg.com/profile_images/436179085136392193/E7TC0iow_normal.jpeg"/>
    <n v="8"/>
    <n v="47"/>
    <m/>
    <s v="http://twitter.com/LStevens2511/statuses/436287338629849088"/>
    <s v="{&quot;symbols&quot;:[],&quot;urls&quot;:[],&quot;hashtags&quot;:[{&quot;text&quot;:&quot;OERS14&quot;,&quot;indices&quot;:[108,115]},{&quot;text&quot;:&quot;ResearchChat&quot;,&quot;indices&quot;:[116,129]}],&quot;user_mentions&quot;:[{&quot;id&quot;:30002337,&quot;name&quot;:&quot;Chris Conley&quot;,&quot;indices&quot;:[3,16],&quot;screen_name&quot;:&quot;ResearchChat&quot;,&quot;id_str&quot;:&quot;30002337&quot;}]}"/>
    <s v="RT "/>
    <n v="1"/>
    <s v="RT @ResearchChat: The future is not"/>
    <e v="#VALUE!"/>
    <x v="151"/>
  </r>
  <r>
    <n v="787"/>
    <s v="436286260777189376"/>
    <s v="O3atORION"/>
    <x v="870"/>
    <s v="Wed Feb 19 23:48:45 +0000 2014"/>
    <d v="2014-02-19T23:48:45"/>
    <m/>
    <s v="en"/>
    <m/>
    <m/>
    <n v="40576448"/>
    <m/>
    <s v="&lt;a href=&quot;http://blackberry.com/twitter&quot; rel=&quot;nofollow&quot;&gt;Twitter for BlackBerry®&lt;/a&gt;"/>
    <s v="http://pbs.twimg.com/profile_images/2631441533/dd0ebcbc33a90ccdddc419f43d06c8f4_normal.jpeg"/>
    <n v="810"/>
    <n v="1462"/>
    <n v="-18000"/>
    <s v="http://twitter.com/O3atORION/statuses/436286260777189376"/>
    <s v="{&quot;symbols&quot;:[],&quot;urls&quot;:[],&quot;hashtags&quot;:[{&quot;text&quot;:&quot;OERS14&quot;,&quot;indices&quot;:[108,115]},{&quot;text&quot;:&quot;ResearchChat&quot;,&quot;indices&quot;:[116,129]}],&quot;user_mentions&quot;:[{&quot;id&quot;:30002337,&quot;name&quot;:&quot;Chris Conley&quot;,&quot;indices&quot;:[3,16],&quot;screen_name&quot;:&quot;ResearchChat&quot;,&quot;id_str&quot;:&quot;30002337&quot;}]}"/>
    <s v="RT "/>
    <n v="1"/>
    <s v="RT @ResearchChat: The future is not"/>
    <e v="#VALUE!"/>
    <x v="151"/>
  </r>
  <r>
    <n v="811"/>
    <s v="436289607999959040"/>
    <s v="KNAER_RECRAE"/>
    <x v="871"/>
    <s v="Thu Feb 20 00:02:03 +0000 2014"/>
    <d v="2014-02-20T00:02:03"/>
    <m/>
    <s v="en"/>
    <m/>
    <m/>
    <n v="1020257364"/>
    <m/>
    <s v="&lt;a href=&quot;http://twitter.com/download/android&quot; rel=&quot;nofollow&quot;&gt;Twitter for Android&lt;/a&gt;"/>
    <s v="http://pbs.twimg.com/profile_images/2991816416/bfc82e11ecb1ae7933cf18dab2e03eb9_normal.png"/>
    <n v="212"/>
    <n v="280"/>
    <n v="-18000"/>
    <s v="http://twitter.com/KNAER_RECRAE/statuses/436289607999959040"/>
    <s v="{&quot;symbols&quot;:[],&quot;urls&quot;:[],&quot;hashtags&quot;:[{&quot;text&quot;:&quot;OERS14&quot;,&quot;indices&quot;:[106,113]},{&quot;text&quot;:&quot;ResearchChat&quot;,&quot;indices&quot;:[114,127]}],&quot;user_mentions&quot;:[{&quot;id&quot;:30002337,&quot;name&quot;:&quot;Chris Conley&quot;,&quot;indices&quot;:[3,16],&quot;screen_name&quot;:&quot;ResearchChat&quot;,&quot;id_str&quot;:&quot;30002337&quot;}]}"/>
    <s v="RT "/>
    <n v="1"/>
    <s v="RT @ResearchChat: The new models of"/>
    <e v="#VALUE!"/>
    <x v="151"/>
  </r>
  <r>
    <n v="1045"/>
    <s v="436510570234130432"/>
    <s v="BrendaCourey"/>
    <x v="872"/>
    <s v="Thu Feb 20 14:40:04 +0000 2014"/>
    <d v="2014-02-20T14:40:04"/>
    <m/>
    <s v="en"/>
    <m/>
    <m/>
    <n v="14996156"/>
    <m/>
    <s v="&lt;a href=&quot;https://about.twitter.com/products/tweetdeck&quot; rel=&quot;nofollow&quot;&gt;TweetDeck&lt;/a&gt;"/>
    <s v="http://pbs.twimg.com/profile_images/1490028863/Brenda1_normal.jpg"/>
    <n v="206"/>
    <n v="104"/>
    <n v="-18000"/>
    <s v="http://twitter.com/BrendaCourey/statuses/436510570234130432"/>
    <s v="{&quot;symbols&quot;:[],&quot;urls&quot;:[],&quot;hashtags&quot;:[{&quot;text&quot;:&quot;OERS14&quot;,&quot;indices&quot;:[94,101]}],&quot;user_mentions&quot;:[{&quot;id&quot;:30002337,&quot;name&quot;:&quot;Chris Conley&quot;,&quot;indices&quot;:[3,16],&quot;screen_name&quot;:&quot;ResearchChat&quot;,&quot;id_str&quot;:&quot;30002337&quot;}]}"/>
    <s v="RT "/>
    <n v="1"/>
    <s v="RT @ResearchChat: The single soluti"/>
    <e v="#VALUE!"/>
    <x v="151"/>
  </r>
  <r>
    <n v="1042"/>
    <s v="436510147481853952"/>
    <s v="adrossis"/>
    <x v="872"/>
    <s v="Thu Feb 20 14:38:23 +0000 2014"/>
    <d v="2014-02-20T14:38:23"/>
    <m/>
    <s v="en"/>
    <m/>
    <m/>
    <n v="17095178"/>
    <m/>
    <s v="&lt;a href=&quot;https://about.twitter.com/products/tweetdeck&quot; rel=&quot;nofollow&quot;&gt;TweetDeck&lt;/a&gt;"/>
    <s v="http://pbs.twimg.com/profile_images/378800000573670417/df2d17a095315a2723a8c440dc790591_normal.jpeg"/>
    <n v="303"/>
    <n v="413"/>
    <n v="-18000"/>
    <s v="http://twitter.com/adrossis/statuses/436510147481853952"/>
    <s v="{&quot;symbols&quot;:[],&quot;urls&quot;:[],&quot;hashtags&quot;:[{&quot;text&quot;:&quot;OERS14&quot;,&quot;indices&quot;:[94,101]}],&quot;user_mentions&quot;:[{&quot;id&quot;:30002337,&quot;name&quot;:&quot;Chris Conley&quot;,&quot;indices&quot;:[3,16],&quot;screen_name&quot;:&quot;ResearchChat&quot;,&quot;id_str&quot;:&quot;30002337&quot;}]}"/>
    <s v="RT "/>
    <n v="1"/>
    <s v="RT @ResearchChat: The single soluti"/>
    <e v="#VALUE!"/>
    <x v="151"/>
  </r>
  <r>
    <n v="1125"/>
    <s v="436520588106944512"/>
    <s v="DrKatinaPollock"/>
    <x v="873"/>
    <s v="Thu Feb 20 15:19:53 +0000 2014"/>
    <d v="2014-02-20T15:19:53"/>
    <m/>
    <s v="en"/>
    <m/>
    <m/>
    <n v="636460073"/>
    <m/>
    <s v="&lt;a href=&quot;http://twitter.com/#!/download/ipad&quot; rel=&quot;nofollow&quot;&gt;Twitter for iPad&lt;/a&gt;"/>
    <s v="http://pbs.twimg.com/profile_images/378800000769246947/3a548e76741de390217e1421e5ba48af_normal.jpeg"/>
    <n v="154"/>
    <n v="299"/>
    <n v="-18000"/>
    <s v="http://twitter.com/DrKatinaPollock/statuses/436520588106944512"/>
    <s v="{&quot;symbols&quot;:[],&quot;urls&quot;:[],&quot;hashtags&quot;:[{&quot;text&quot;:&quot;OERS14&quot;,&quot;indices&quot;:[86,93]}],&quot;user_mentions&quot;:[{&quot;id&quot;:30002337,&quot;name&quot;:&quot;Chris Conley&quot;,&quot;indices&quot;:[3,16],&quot;screen_name&quot;:&quot;ResearchChat&quot;,&quot;id_str&quot;:&quot;30002337&quot;}]}"/>
    <s v="RT "/>
    <n v="1"/>
    <s v="RT @ResearchChat: The third model o"/>
    <e v="#VALUE!"/>
    <x v="151"/>
  </r>
  <r>
    <n v="942"/>
    <s v="436344958552137728"/>
    <s v="CarolCampbell4"/>
    <x v="874"/>
    <s v="Thu Feb 20 03:41:59 +0000 2014"/>
    <d v="2014-02-20T03:41:59"/>
    <m/>
    <s v="en"/>
    <m/>
    <m/>
    <n v="300645437"/>
    <m/>
    <s v="&lt;a href=&quot;http://twitter.com/#!/download/ipad&quot; rel=&quot;nofollow&quot;&gt;Twitter for iPad&lt;/a&gt;"/>
    <s v="http://pbs.twimg.com/profile_images/3691905443/d17541206d2df83dd49f40e17076abbc_normal.jpeg"/>
    <n v="748"/>
    <n v="318"/>
    <n v="-18000"/>
    <s v="http://twitter.com/CarolCampbell4/statuses/436344958552137728"/>
    <s v="{&quot;symbols&quot;:[],&quot;urls&quot;:[],&quot;hashtags&quot;:[{&quot;text&quot;:&quot;OERS14&quot;,&quot;indices&quot;:[27,34]}],&quot;user_mentions&quot;:[{&quot;id&quot;:30002337,&quot;name&quot;:&quot;Chris Conley&quot;,&quot;indices&quot;:[3,16],&quot;screen_name&quot;:&quot;ResearchChat&quot;,&quot;id_str&quot;:&quot;30002337&quot;}]}"/>
    <s v="RT "/>
    <n v="1"/>
    <s v="RT @ResearchChat: Today at #OERS14 "/>
    <e v="#VALUE!"/>
    <x v="151"/>
  </r>
  <r>
    <n v="759"/>
    <s v="436282330655633408"/>
    <s v="DrKatinaPollock"/>
    <x v="874"/>
    <s v="Wed Feb 19 23:33:08 +0000 2014"/>
    <d v="2014-02-19T23:33:08"/>
    <m/>
    <s v="en"/>
    <m/>
    <m/>
    <n v="636460073"/>
    <m/>
    <s v="&lt;a href=&quot;http://twitter.com/download/iphone&quot; rel=&quot;nofollow&quot;&gt;Twitter for iPhone&lt;/a&gt;"/>
    <s v="http://pbs.twimg.com/profile_images/378800000769246947/3a548e76741de390217e1421e5ba48af_normal.jpeg"/>
    <n v="152"/>
    <n v="298"/>
    <n v="-18000"/>
    <s v="http://twitter.com/DrKatinaPollock/statuses/436282330655633408"/>
    <s v="{&quot;symbols&quot;:[],&quot;urls&quot;:[],&quot;hashtags&quot;:[{&quot;text&quot;:&quot;OERS14&quot;,&quot;indices&quot;:[27,34]}],&quot;user_mentions&quot;:[{&quot;id&quot;:30002337,&quot;name&quot;:&quot;Chris Conley&quot;,&quot;indices&quot;:[3,16],&quot;screen_name&quot;:&quot;ResearchChat&quot;,&quot;id_str&quot;:&quot;30002337&quot;}]}"/>
    <s v="RT "/>
    <n v="1"/>
    <s v="RT @ResearchChat: Today at #OERS14 "/>
    <e v="#VALUE!"/>
    <x v="151"/>
  </r>
  <r>
    <n v="1114"/>
    <s v="436519169920466944"/>
    <s v="abbaspeaks"/>
    <x v="875"/>
    <s v="Thu Feb 20 15:14:14 +0000 2014"/>
    <d v="2014-02-20T15:14:14"/>
    <m/>
    <s v="en"/>
    <m/>
    <m/>
    <n v="203543496"/>
    <m/>
    <s v="&lt;a href=&quot;https://about.twitter.com/products/tweetdeck&quot; rel=&quot;nofollow&quot;&gt;TweetDeck&lt;/a&gt;"/>
    <s v="http://pbs.twimg.com/profile_images/420650358310838272/SYeVCvzi_normal.jpeg"/>
    <n v="397"/>
    <n v="539"/>
    <n v="-28800"/>
    <s v="http://twitter.com/abbaspeaks/statuses/436519169920466944"/>
    <s v="{&quot;symbols&quot;:[],&quot;urls&quot;:[],&quot;hashtags&quot;:[{&quot;text&quot;:&quot;OERS14&quot;,&quot;indices&quot;:[83,90]}],&quot;user_mentions&quot;:[{&quot;id&quot;:30002337,&quot;name&quot;:&quot;Chris Conley&quot;,&quot;indices&quot;:[3,16],&quot;screen_name&quot;:&quot;ResearchChat&quot;,&quot;id_str&quot;:&quot;30002337&quot;}]}"/>
    <s v="RT "/>
    <n v="1"/>
    <s v="RT @ResearchChat: You can't go back"/>
    <e v="#VALUE!"/>
    <x v="151"/>
  </r>
  <r>
    <n v="1113"/>
    <s v="436519165596160000"/>
    <s v="adrossis"/>
    <x v="875"/>
    <s v="Thu Feb 20 15:14:13 +0000 2014"/>
    <d v="2014-02-20T15:14:13"/>
    <m/>
    <s v="en"/>
    <m/>
    <m/>
    <n v="17095178"/>
    <m/>
    <s v="&lt;a href=&quot;https://about.twitter.com/products/tweetdeck&quot; rel=&quot;nofollow&quot;&gt;TweetDeck&lt;/a&gt;"/>
    <s v="http://pbs.twimg.com/profile_images/378800000573670417/df2d17a095315a2723a8c440dc790591_normal.jpeg"/>
    <n v="303"/>
    <n v="413"/>
    <n v="-18000"/>
    <s v="http://twitter.com/adrossis/statuses/436519165596160000"/>
    <s v="{&quot;symbols&quot;:[],&quot;urls&quot;:[],&quot;hashtags&quot;:[{&quot;text&quot;:&quot;OERS14&quot;,&quot;indices&quot;:[83,90]}],&quot;user_mentions&quot;:[{&quot;id&quot;:30002337,&quot;name&quot;:&quot;Chris Conley&quot;,&quot;indices&quot;:[3,16],&quot;screen_name&quot;:&quot;ResearchChat&quot;,&quot;id_str&quot;:&quot;30002337&quot;}]}"/>
    <s v="RT "/>
    <n v="1"/>
    <s v="RT @ResearchChat: You can't go back"/>
    <e v="#VALUE!"/>
    <x v="151"/>
  </r>
  <r>
    <n v="1112"/>
    <s v="436519165596160000"/>
    <s v="adrossis"/>
    <x v="875"/>
    <s v="Thu Feb 20 15:14:13 +0000 2014"/>
    <d v="2014-02-20T15:14:13"/>
    <m/>
    <s v="en"/>
    <m/>
    <m/>
    <n v="17095178"/>
    <m/>
    <s v="&lt;a href=&quot;https://about.twitter.com/products/tweetdeck&quot; rel=&quot;nofollow&quot;&gt;TweetDeck&lt;/a&gt;"/>
    <s v="http://pbs.twimg.com/profile_images/378800000573670417/df2d17a095315a2723a8c440dc790591_normal.jpeg"/>
    <n v="303"/>
    <n v="413"/>
    <n v="-18000"/>
    <s v="http://twitter.com/adrossis/statuses/436519165596160000"/>
    <s v="{&quot;symbols&quot;:[],&quot;urls&quot;:[],&quot;hashtags&quot;:[{&quot;text&quot;:&quot;OERS14&quot;,&quot;indices&quot;:[83,90]}],&quot;user_mentions&quot;:[{&quot;id&quot;:30002337,&quot;name&quot;:&quot;Chris Conley&quot;,&quot;indices&quot;:[3,16],&quot;screen_name&quot;:&quot;ResearchChat&quot;,&quot;id_str&quot;:&quot;30002337&quot;}]}"/>
    <s v="RT "/>
    <n v="1"/>
    <s v="RT @ResearchChat: You can't go back"/>
    <e v="#VALUE!"/>
    <x v="151"/>
  </r>
  <r>
    <n v="637"/>
    <s v="436224188014424065"/>
    <s v="RCDSB"/>
    <x v="876"/>
    <s v="Wed Feb 19 19:42:05 +0000 2014"/>
    <d v="2014-02-19T19:42:05"/>
    <m/>
    <s v="en"/>
    <m/>
    <m/>
    <n v="567528864"/>
    <m/>
    <s v="web"/>
    <s v="http://pbs.twimg.com/profile_images/378800000824506304/598c2b42c964785d3c21e6321008ccf2_normal.jpeg"/>
    <n v="865"/>
    <n v="255"/>
    <n v="-14400"/>
    <s v="http://twitter.com/RCDSB/statuses/436224188014424065"/>
    <s v="{&quot;symbols&quot;:[],&quot;urls&quot;:[],&quot;hashtags&quot;:[{&quot;text&quot;:&quot;OERS14&quot;,&quot;indices&quot;:[127,134]}],&quot;media&quot;:[{&quot;sizes&quot;:{&quot;small&quot;:{&quot;w&quot;:340,&quot;resize&quot;:&quot;fit&quot;,&quot;h&quot;:340},&quot;thumb&quot;:{&quot;w&quot;:150,&quot;resize&quot;:&quot;crop&quot;,&quot;h&quot;:150},&quot;large&quot;:{&quot;w&quot;:1024,&quot;resize&quot;:&quot;fit&quot;,&quot;h&quot;:1024},&quot;medium&quot;:{&quot;w&quot;:600,&quot;resize&quot;:&quot;fit&quot;,&quot;h&quot;:600}},&quot;id&quot;:436223968530272257,&quot;media_url_https&quot;:&quot;https://pbs.twimg.com/media/Bg3HY17CEAEfcRs.jpg&quot;,&quot;media_url&quot;:&quot;http://pbs.twimg.com/media/Bg3HY17CEAEfcRs.jpg&quot;,&quot;expanded_url&quot;:&quot;http://twitter.com/RogerKClarke/status/436223968693862402/photo/1&quot;,&quot;indices&quot;:[139,140],&quot;id_str&quot;:&quot;436223968530272257&quot;,&quot;type&quot;:&quot;photo&quot;,&quot;display_url&quot;:&quot;pic.twitter.com/TNNUfqAnaO&quot;,&quot;url&quot;:&quot;http://t.co/TNNUfqAnaO&quot;}],&quot;user_mentions&quot;:[{&quot;id&quot;:420403872,&quot;name&quot;:&quot;Roger Clarke&quot;,&quot;indices&quot;:[3,16],&quot;screen_name&quot;:&quot;RogerKClarke&quot;,&quot;id_str&quot;:&quot;420403872&quot;},{&quot;id&quot;:567528864,&quot;name&quot;:&quot;RCDSB&quot;,&quot;indices&quot;:[18,24],&quot;screen_name&quot;:&quot;RCDSB&quot;,&quot;id_str&quot;:&quot;567528864&quot;}]}"/>
    <s v="RT "/>
    <n v="1"/>
    <s v="RT @RogerKClarke: @RCDSB SWST Anne "/>
    <e v="#VALUE!"/>
    <x v="151"/>
  </r>
  <r>
    <n v="1059"/>
    <s v="436512057622417409"/>
    <s v="ShastaCH"/>
    <x v="877"/>
    <s v="Thu Feb 20 14:45:59 +0000 2014"/>
    <d v="2014-02-20T14:45:59"/>
    <m/>
    <s v="en"/>
    <m/>
    <m/>
    <n v="129585627"/>
    <m/>
    <s v="&lt;a href=&quot;http://twitter.com/download/iphone&quot; rel=&quot;nofollow&quot;&gt;Twitter for iPhone&lt;/a&gt;"/>
    <s v="http://pbs.twimg.com/profile_images/2272274611/5wd7gucvwq2weh35c02q_normal.jpeg"/>
    <n v="160"/>
    <n v="94"/>
    <n v="-21600"/>
    <s v="http://twitter.com/ShastaCH/statuses/436512057622417409"/>
    <s v="{&quot;symbols&quot;:[],&quot;urls&quot;:[],&quot;hashtags&quot;:[{&quot;text&quot;:&quot;OERS14&quot;,&quot;indices&quot;:[139,140]}],&quot;user_mentions&quot;:[{&quot;id&quot;:420403872,&quot;name&quot;:&quot;Roger Clarke&quot;,&quot;indices&quot;:[3,16],&quot;screen_name&quot;:&quot;RogerKClarke&quot;,&quot;id_str&quot;:&quot;420403872&quot;}]}"/>
    <s v="RT "/>
    <n v="1"/>
    <s v="RT @RogerKClarke: Fascinating prese"/>
    <e v="#VALUE!"/>
    <x v="151"/>
  </r>
  <r>
    <n v="458"/>
    <s v="436171900075511808"/>
    <s v="AbbotsfordPA"/>
    <x v="878"/>
    <s v="Wed Feb 19 16:14:19 +0000 2014"/>
    <d v="2014-02-19T16:14:19"/>
    <m/>
    <s v="en"/>
    <m/>
    <m/>
    <n v="319890863"/>
    <m/>
    <s v="web"/>
    <s v="http://pbs.twimg.com/profile_images/1402110105/A_Father_s_Hand_normal.jpg"/>
    <n v="250"/>
    <n v="586"/>
    <n v="-28800"/>
    <s v="http://twitter.com/AbbotsfordPA/statuses/436171900075511808"/>
    <s v="{&quot;symbols&quot;:[],&quot;urls&quot;:[],&quot;hashtags&quot;:[{&quot;text&quot;:&quot;oers14&quot;,&quot;indices&quot;:[109,116]},{&quot;text&quot;:&quot;pisa&quot;,&quot;indices&quot;:[117,122]}],&quot;user_mentions&quot;:[{&quot;id&quot;:2188868298,&quot;name&quot;:&quot;SamKlo.&quot;,&quot;indices&quot;:[3,16],&quot;screen_name&quot;:&quot;SamKloetstra&quot;,&quot;id_str&quot;:&quot;2188868298&quot;}]}"/>
    <s v="RT "/>
    <n v="1"/>
    <s v="RT @SamKloetstra: Interesting to se"/>
    <e v="#VALUE!"/>
    <x v="151"/>
  </r>
  <r>
    <n v="375"/>
    <s v="436156223180636160"/>
    <s v="O3atORION"/>
    <x v="878"/>
    <s v="Wed Feb 19 15:12:01 +0000 2014"/>
    <d v="2014-02-19T15:12:01"/>
    <m/>
    <s v="en"/>
    <m/>
    <m/>
    <n v="40576448"/>
    <m/>
    <s v="&lt;a href=&quot;https://about.twitter.com/products/tweetdeck&quot; rel=&quot;nofollow&quot;&gt;TweetDeck&lt;/a&gt;"/>
    <s v="http://pbs.twimg.com/profile_images/2631441533/dd0ebcbc33a90ccdddc419f43d06c8f4_normal.jpeg"/>
    <n v="806"/>
    <n v="1455"/>
    <n v="-18000"/>
    <s v="http://twitter.com/O3atORION/statuses/436156223180636160"/>
    <s v="{&quot;symbols&quot;:[],&quot;urls&quot;:[],&quot;hashtags&quot;:[{&quot;text&quot;:&quot;oers14&quot;,&quot;indices&quot;:[109,116]},{&quot;text&quot;:&quot;pisa&quot;,&quot;indices&quot;:[117,122]}],&quot;user_mentions&quot;:[{&quot;id&quot;:2188868298,&quot;name&quot;:&quot;SamKlo.&quot;,&quot;indices&quot;:[3,16],&quot;screen_name&quot;:&quot;SamKloetstra&quot;,&quot;id_str&quot;:&quot;2188868298&quot;}]}"/>
    <s v="RT "/>
    <n v="1"/>
    <s v="RT @SamKloetstra: Interesting to se"/>
    <e v="#VALUE!"/>
    <x v="151"/>
  </r>
  <r>
    <n v="925"/>
    <s v="436340305865224192"/>
    <s v="CarolCampbell4"/>
    <x v="879"/>
    <s v="Thu Feb 20 03:23:30 +0000 2014"/>
    <d v="2014-02-20T03:23:30"/>
    <m/>
    <s v="en"/>
    <m/>
    <m/>
    <n v="300645437"/>
    <m/>
    <s v="&lt;a href=&quot;http://twitter.com/#!/download/ipad&quot; rel=&quot;nofollow&quot;&gt;Twitter for iPad&lt;/a&gt;"/>
    <s v="http://pbs.twimg.com/profile_images/3691905443/d17541206d2df83dd49f40e17076abbc_normal.jpeg"/>
    <n v="748"/>
    <n v="318"/>
    <n v="-18000"/>
    <s v="http://twitter.com/CarolCampbell4/statuses/436340305865224192"/>
    <s v="{&quot;symbols&quot;:[],&quot;urls&quot;:[],&quot;hashtags&quot;:[{&quot;text&quot;:&quot;OERS14&quot;,&quot;indices&quot;:[14,21]},{&quot;text&quot;:&quot;KMb&quot;,&quot;indices&quot;:[22,26]}],&quot;user_mentions&quot;:[{&quot;id&quot;:129585627,&quot;name&quot;:&quot;Shasta Carr-Harris&quot;,&quot;indices&quot;:[3,12],&quot;screen_name&quot;:&quot;ShastaCH&quot;,&quot;id_str&quot;:&quot;129585627&quot;}]}"/>
    <s v="RT "/>
    <n v="1"/>
    <s v="RT @ShastaCH: #OERS14 #KMb Question"/>
    <e v="#VALUE!"/>
    <x v="151"/>
  </r>
  <r>
    <n v="555"/>
    <s v="436187155560296448"/>
    <s v="AngelaMercier1"/>
    <x v="879"/>
    <s v="Wed Feb 19 17:14:56 +0000 2014"/>
    <d v="2014-02-19T17:14:56"/>
    <m/>
    <s v="en"/>
    <m/>
    <m/>
    <n v="1604709252"/>
    <m/>
    <s v="&lt;a href=&quot;http://twitter.com/#!/download/ipad&quot; rel=&quot;nofollow&quot;&gt;Twitter for iPad&lt;/a&gt;"/>
    <s v="http://pbs.twimg.com/profile_images/378800000154019604/304f42b27398bef4e3b832726c76c7c8_normal.jpeg"/>
    <n v="376"/>
    <n v="579"/>
    <m/>
    <s v="http://twitter.com/AngelaMercier1/statuses/436187155560296448"/>
    <s v="{&quot;symbols&quot;:[],&quot;urls&quot;:[],&quot;hashtags&quot;:[{&quot;text&quot;:&quot;OERS14&quot;,&quot;indices&quot;:[14,21]},{&quot;text&quot;:&quot;KMb&quot;,&quot;indices&quot;:[22,26]}],&quot;user_mentions&quot;:[{&quot;id&quot;:129585627,&quot;name&quot;:&quot;Shasta Carr-Harris&quot;,&quot;indices&quot;:[3,12],&quot;screen_name&quot;:&quot;ShastaCH&quot;,&quot;id_str&quot;:&quot;129585627&quot;}]}"/>
    <s v="RT "/>
    <n v="1"/>
    <s v="RT @ShastaCH: #OERS14 #KMb Question"/>
    <e v="#VALUE!"/>
    <x v="151"/>
  </r>
  <r>
    <n v="545"/>
    <s v="436184685454974976"/>
    <s v="O3atORION"/>
    <x v="879"/>
    <s v="Wed Feb 19 17:05:07 +0000 2014"/>
    <d v="2014-02-19T17:05:07"/>
    <m/>
    <s v="en"/>
    <m/>
    <m/>
    <n v="40576448"/>
    <m/>
    <s v="&lt;a href=&quot;https://about.twitter.com/products/tweetdeck&quot; rel=&quot;nofollow&quot;&gt;TweetDeck&lt;/a&gt;"/>
    <s v="http://pbs.twimg.com/profile_images/2631441533/dd0ebcbc33a90ccdddc419f43d06c8f4_normal.jpeg"/>
    <n v="808"/>
    <n v="1457"/>
    <n v="-18000"/>
    <s v="http://twitter.com/O3atORION/statuses/436184685454974976"/>
    <s v="{&quot;symbols&quot;:[],&quot;urls&quot;:[],&quot;hashtags&quot;:[{&quot;text&quot;:&quot;OERS14&quot;,&quot;indices&quot;:[14,21]},{&quot;text&quot;:&quot;KMb&quot;,&quot;indices&quot;:[22,26]}],&quot;user_mentions&quot;:[{&quot;id&quot;:129585627,&quot;name&quot;:&quot;Shasta Carr-Harris&quot;,&quot;indices&quot;:[3,12],&quot;screen_name&quot;:&quot;ShastaCH&quot;,&quot;id_str&quot;:&quot;129585627&quot;}]}"/>
    <s v="RT "/>
    <n v="1"/>
    <s v="RT @ShastaCH: #OERS14 #KMb Question"/>
    <e v="#VALUE!"/>
    <x v="151"/>
  </r>
  <r>
    <n v="1202"/>
    <s v="436548969418604544"/>
    <s v="O3atORION"/>
    <x v="880"/>
    <s v="Thu Feb 20 17:12:39 +0000 2014"/>
    <d v="2014-02-20T17:12:39"/>
    <m/>
    <s v="en"/>
    <m/>
    <m/>
    <n v="40576448"/>
    <m/>
    <s v="&lt;a href=&quot;https://about.twitter.com/products/tweetdeck&quot; rel=&quot;nofollow&quot;&gt;TweetDeck&lt;/a&gt;"/>
    <s v="http://pbs.twimg.com/profile_images/2631441533/dd0ebcbc33a90ccdddc419f43d06c8f4_normal.jpeg"/>
    <n v="816"/>
    <n v="1469"/>
    <n v="-18000"/>
    <s v="http://twitter.com/O3atORION/statuses/436548969418604544"/>
    <s v="{&quot;symbols&quot;:[],&quot;urls&quot;:[],&quot;hashtags&quot;:[{&quot;text&quot;:&quot;oers14&quot;,&quot;indices&quot;:[127,134]}],&quot;user_mentions&quot;:[{&quot;id&quot;:129585627,&quot;name&quot;:&quot;Shasta Carr-Harris&quot;,&quot;indices&quot;:[3,12],&quot;screen_name&quot;:&quot;ShastaCH&quot;,&quot;id_str&quot;:&quot;129585627&quot;}]}"/>
    <s v="RT "/>
    <n v="1"/>
    <s v="RT @ShastaCH: Wonderful to hear suc"/>
    <e v="#VALUE!"/>
    <x v="151"/>
  </r>
  <r>
    <n v="273"/>
    <s v="436144864234078208"/>
    <s v="GerriGershon"/>
    <x v="881"/>
    <s v="Wed Feb 19 14:26:53 +0000 2014"/>
    <d v="2014-02-19T14:26:53"/>
    <m/>
    <s v="en"/>
    <n v="62311579"/>
    <s v="shelleylaskin"/>
    <n v="50501959"/>
    <s v="436142716288651264"/>
    <s v="&lt;a href=&quot;http://www.hootsuite.com&quot; rel=&quot;nofollow&quot;&gt;HootSuite&lt;/a&gt;"/>
    <s v="http://pbs.twimg.com/profile_images/1131057578/GerriGershoncoloursmall_normal.jpg"/>
    <n v="553"/>
    <n v="261"/>
    <n v="-18000"/>
    <s v="http://twitter.com/GerriGershon/statuses/436144864234078208"/>
    <s v="{&quot;symbols&quot;:[],&quot;urls&quot;:[],&quot;hashtags&quot;:[{&quot;text&quot;:&quot;oers14&quot;,&quot;indices&quot;:[42,49]}],&quot;user_mentions&quot;:[{&quot;id&quot;:62311579,&quot;name&quot;:&quot;Shelley Laskin&quot;,&quot;indices&quot;:[3,17],&quot;screen_name&quot;:&quot;shelleylaskin&quot;,&quot;id_str&quot;:&quot;62311579&quot;}]}"/>
    <s v="RT "/>
    <n v="1"/>
    <s v="RT @shelleylaskin: Dr Avvisati now "/>
    <e v="#VALUE!"/>
    <x v="151"/>
  </r>
  <r>
    <n v="422"/>
    <s v="436168401443364864"/>
    <s v="krushowy"/>
    <x v="882"/>
    <s v="Wed Feb 19 16:00:25 +0000 2014"/>
    <d v="2014-02-19T16:00:25"/>
    <m/>
    <s v="en"/>
    <m/>
    <m/>
    <n v="37935496"/>
    <m/>
    <s v="&lt;a href=&quot;https://about.twitter.com/products/tweetdeck&quot; rel=&quot;nofollow&quot;&gt;TweetDeck&lt;/a&gt;"/>
    <s v="http://pbs.twimg.com/profile_images/1753004594/kris.work_normal.jpg"/>
    <n v="3601"/>
    <n v="2333"/>
    <n v="-18000"/>
    <s v="http://twitter.com/krushowy/statuses/436168401443364864"/>
    <s v="{&quot;symbols&quot;:[],&quot;urls&quot;:[],&quot;hashtags&quot;:[{&quot;text&quot;:&quot;oers14&quot;,&quot;indices&quot;:[139,140]}],&quot;user_mentions&quot;:[{&quot;id&quot;:62311579,&quot;name&quot;:&quot;Shelley Laskin&quot;,&quot;indices&quot;:[3,17],&quot;screen_name&quot;:&quot;shelleylaskin&quot;,&quot;id_str&quot;:&quot;62311579&quot;}]}"/>
    <s v="RT "/>
    <n v="1"/>
    <s v="RT @shelleylaskin: Reading to child"/>
    <e v="#VALUE!"/>
    <x v="151"/>
  </r>
  <r>
    <n v="191"/>
    <s v="436137510285365248"/>
    <s v="GerriGershon"/>
    <x v="883"/>
    <s v="Wed Feb 19 13:57:40 +0000 2014"/>
    <d v="2014-02-19T13:57:40"/>
    <m/>
    <s v="en"/>
    <n v="62311579"/>
    <s v="shelleylaskin"/>
    <n v="50501959"/>
    <s v="436136711920177152"/>
    <s v="&lt;a href=&quot;http://www.hootsuite.com&quot; rel=&quot;nofollow&quot;&gt;HootSuite&lt;/a&gt;"/>
    <s v="http://pbs.twimg.com/profile_images/1131057578/GerriGershoncoloursmall_normal.jpg"/>
    <n v="552"/>
    <n v="261"/>
    <n v="-18000"/>
    <s v="http://twitter.com/GerriGershon/statuses/436137510285365248"/>
    <s v="{&quot;symbols&quot;:[],&quot;urls&quot;:[],&quot;hashtags&quot;:[{&quot;text&quot;:&quot;oers14&quot;,&quot;indices&quot;:[136,143]}],&quot;user_mentions&quot;:[{&quot;id&quot;:62311579,&quot;name&quot;:&quot;Shelley Laskin&quot;,&quot;indices&quot;:[3,17],&quot;screen_name&quot;:&quot;shelleylaskin&quot;,&quot;id_str&quot;:&quot;62311579&quot;}]}"/>
    <s v="RT "/>
    <n v="1"/>
    <s v="RT @shelleylaskin: True legacy, acc"/>
    <e v="#VALUE!"/>
    <x v="151"/>
  </r>
  <r>
    <n v="1190"/>
    <s v="436544031569756160"/>
    <s v="ShastaCH"/>
    <x v="884"/>
    <s v="Thu Feb 20 16:53:02 +0000 2014"/>
    <d v="2014-02-20T16:53:02"/>
    <m/>
    <s v="en"/>
    <m/>
    <m/>
    <n v="129585627"/>
    <m/>
    <s v="&lt;a href=&quot;http://twitter.com/download/iphone&quot; rel=&quot;nofollow&quot;&gt;Twitter for iPhone&lt;/a&gt;"/>
    <s v="http://pbs.twimg.com/profile_images/2272274611/5wd7gucvwq2weh35c02q_normal.jpeg"/>
    <n v="161"/>
    <n v="95"/>
    <n v="-21600"/>
    <s v="http://twitter.com/ShastaCH/statuses/436544031569756160"/>
    <s v="{&quot;symbols&quot;:[],&quot;urls&quot;:[],&quot;hashtags&quot;:[{&quot;text&quot;:&quot;oers14&quot;,&quot;indices&quot;:[48,55]}],&quot;user_mentions&quot;:[{&quot;id&quot;:23057694,&quot;name&quot;:&quot;Stephen Hurley&quot;,&quot;indices&quot;:[3,18],&quot;screen_name&quot;:&quot;Stephen_Hurley&quot;,&quot;id_str&quot;:&quot;23057694&quot;},{&quot;id&quot;:129585627,&quot;name&quot;:&quot;Shasta Carr-Harris&quot;,&quot;indices&quot;:[20,29],&quot;screen_name&quot;:&quot;ShastaCH&quot;,&quot;id_str&quot;:&quot;129585627&quot;}]}"/>
    <s v="RT "/>
    <n v="1"/>
    <s v="RT @Stephen_Hurley: @ShastaCH wish "/>
    <e v="#VALUE!"/>
    <x v="151"/>
  </r>
  <r>
    <n v="903"/>
    <s v="436330801173495808"/>
    <s v="LStevens2511"/>
    <x v="885"/>
    <s v="Thu Feb 20 02:45:44 +0000 2014"/>
    <d v="2014-02-20T02:45:44"/>
    <m/>
    <s v="en"/>
    <m/>
    <m/>
    <n v="2351930730"/>
    <m/>
    <s v="&lt;a href=&quot;http://twitter.com/download/iphone&quot; rel=&quot;nofollow&quot;&gt;Twitter for iPhone&lt;/a&gt;"/>
    <s v="http://pbs.twimg.com/profile_images/436179085136392193/E7TC0iow_normal.jpeg"/>
    <n v="9"/>
    <n v="46"/>
    <m/>
    <s v="http://twitter.com/LStevens2511/statuses/436330801173495808"/>
    <s v="{&quot;symbols&quot;:[],&quot;urls&quot;:[],&quot;hashtags&quot;:[{&quot;text&quot;:&quot;oers14&quot;,&quot;indices&quot;:[120,127]}],&quot;user_mentions&quot;:[{&quot;id&quot;:97134757,&quot;name&quot;:&quot;Tania Sterling&quot;,&quot;indices&quot;:[3,17],&quot;screen_name&quot;:&quot;taniasterling&quot;,&quot;id_str&quot;:&quot;97134757&quot;},{&quot;id&quot;:2351930730,&quot;name&quot;:&quot;liz stevens&quot;,&quot;indices&quot;:[19,32],&quot;screen_name&quot;:&quot;LStevens2511&quot;,&quot;id_str&quot;:&quot;2351930730&quot;}]}"/>
    <s v="RT "/>
    <n v="1"/>
    <s v="RT @taniasterling: @LStevens2511 GR"/>
    <e v="#VALUE!"/>
    <x v="151"/>
  </r>
  <r>
    <n v="949"/>
    <s v="436345647092871169"/>
    <s v="kstef2"/>
    <x v="886"/>
    <s v="Thu Feb 20 03:44:43 +0000 2014"/>
    <d v="2014-02-20T03:44:43"/>
    <m/>
    <s v="en"/>
    <m/>
    <m/>
    <n v="207210518"/>
    <m/>
    <s v="web"/>
    <s v="http://pbs.twimg.com/profile_images/2752678453/c88aef24755d826eef182ec7348f3f19_normal.png"/>
    <n v="1246"/>
    <n v="967"/>
    <n v="-18000"/>
    <s v="http://twitter.com/kstef2/statuses/436345647092871169"/>
    <s v="{&quot;symbols&quot;:[],&quot;urls&quot;:[],&quot;hashtags&quot;:[{&quot;text&quot;:&quot;LMS&quot;,&quot;indices&quot;:[49,53]},{&quot;text&quot;:&quot;oers14&quot;,&quot;indices&quot;:[139,140]}],&quot;user_mentions&quot;:[{&quot;id&quot;:97134757,&quot;name&quot;:&quot;Tania Sterling&quot;,&quot;indices&quot;:[3,17],&quot;screen_name&quot;:&quot;taniasterling&quot;,&quot;id_str&quot;:&quot;97134757&quot;},{&quot;id&quot;:2174804130,&quot;name&quot;:&quot;Jessica Clarkson&quot;,&quot;indices&quot;:[19,34],&quot;screen_name&quot;:&quot;professor_jess&quot;,&quot;id_str&quot;:&quot;2174804130&quot;}]}"/>
    <s v="RT "/>
    <n v="1"/>
    <s v="RT @taniasterling: @professor_jess "/>
    <e v="#VALUE!"/>
    <x v="151"/>
  </r>
  <r>
    <n v="895"/>
    <s v="436317920613126145"/>
    <s v="ispgrew"/>
    <x v="887"/>
    <s v="Thu Feb 20 01:54:33 +0000 2014"/>
    <d v="2014-02-20T01:54:33"/>
    <m/>
    <s v="en"/>
    <m/>
    <m/>
    <n v="112526949"/>
    <m/>
    <s v="web"/>
    <s v="http://pbs.twimg.com/profile_images/378800000755029901/759305a89c3ec206b028a2a0b51864f4_normal.jpeg"/>
    <n v="573"/>
    <n v="389"/>
    <n v="-18000"/>
    <s v="http://twitter.com/ispgrew/statuses/436317920613126145"/>
    <s v="{&quot;symbols&quot;:[],&quot;urls&quot;:[],&quot;hashtags&quot;:[{&quot;text&quot;:&quot;oers14&quot;,&quot;indices&quot;:[139,140]}],&quot;user_mentions&quot;:[{&quot;id&quot;:346976866,&quot;name&quot;:&quot;Kristen Clarke&quot;,&quot;indices&quot;:[3,16],&quot;screen_name&quot;:&quot;vespakristen&quot;,&quot;id_str&quot;:&quot;346976866&quot;},{&quot;id&quot;:154564397,&quot;name&quot;:&quot;Education Library &quot;,&quot;indices&quot;:[19,35],&quot;screen_name&quot;:&quot;westernulibsEDU&quot;,&quot;id_str&quot;:&quot;154564397&quot;}]}"/>
    <s v="RT "/>
    <n v="1"/>
    <s v="RT @vespakristen: “@westernulibsEDU"/>
    <e v="#VALUE!"/>
    <x v="151"/>
  </r>
  <r>
    <n v="874"/>
    <s v="436303491879821312"/>
    <s v="KNAER_RECRAE"/>
    <x v="888"/>
    <s v="Thu Feb 20 00:57:13 +0000 2014"/>
    <d v="2014-02-20T00:57:13"/>
    <m/>
    <s v="en"/>
    <m/>
    <m/>
    <n v="1020257364"/>
    <m/>
    <s v="&lt;a href=&quot;http://twitter.com/download/android&quot; rel=&quot;nofollow&quot;&gt;Twitter for Android&lt;/a&gt;"/>
    <s v="http://pbs.twimg.com/profile_images/2991816416/bfc82e11ecb1ae7933cf18dab2e03eb9_normal.png"/>
    <n v="214"/>
    <n v="288"/>
    <n v="-18000"/>
    <s v="http://twitter.com/KNAER_RECRAE/statuses/436303491879821312"/>
    <s v="{&quot;symbols&quot;:[],&quot;urls&quot;:[],&quot;hashtags&quot;:[{&quot;text&quot;:&quot;oers14&quot;,&quot;indices&quot;:[139,140]}],&quot;user_mentions&quot;:[{&quot;id&quot;:154564397,&quot;name&quot;:&quot;Education Library &quot;,&quot;indices&quot;:[3,19],&quot;screen_name&quot;:&quot;westernulibsEDU&quot;,&quot;id_str&quot;:&quot;154564397&quot;}]}"/>
    <s v="RT "/>
    <n v="1"/>
    <s v="RT @westernulibsEDU: My Professiona"/>
    <e v="#VALUE!"/>
    <x v="151"/>
  </r>
  <r>
    <n v="592"/>
    <s v="436206878016565248"/>
    <s v="adrossis"/>
    <x v="888"/>
    <s v="Wed Feb 19 18:33:18 +0000 2014"/>
    <d v="2014-02-19T18:33:18"/>
    <m/>
    <s v="en"/>
    <m/>
    <m/>
    <n v="17095178"/>
    <m/>
    <s v="&lt;a href=&quot;http://www.hootsuite.com&quot; rel=&quot;nofollow&quot;&gt;HootSuite&lt;/a&gt;"/>
    <s v="http://pbs.twimg.com/profile_images/378800000573670417/df2d17a095315a2723a8c440dc790591_normal.jpeg"/>
    <n v="302"/>
    <n v="406"/>
    <n v="-18000"/>
    <s v="http://twitter.com/adrossis/statuses/436206878016565248"/>
    <s v="{&quot;symbols&quot;:[],&quot;urls&quot;:[],&quot;hashtags&quot;:[{&quot;text&quot;:&quot;oers14&quot;,&quot;indices&quot;:[139,140]}],&quot;user_mentions&quot;:[{&quot;id&quot;:154564397,&quot;name&quot;:&quot;Education Library &quot;,&quot;indices&quot;:[3,19],&quot;screen_name&quot;:&quot;westernulibsEDU&quot;,&quot;id_str&quot;:&quot;154564397&quot;}]}"/>
    <s v="RT "/>
    <n v="1"/>
    <s v="RT @westernulibsEDU: My Professiona"/>
    <e v="#VALUE!"/>
    <x v="151"/>
  </r>
  <r>
    <n v="577"/>
    <s v="436193963821633536"/>
    <s v="O3atORION"/>
    <x v="888"/>
    <s v="Wed Feb 19 17:41:59 +0000 2014"/>
    <d v="2014-02-19T17:41:59"/>
    <m/>
    <s v="en"/>
    <m/>
    <m/>
    <n v="40576448"/>
    <m/>
    <s v="&lt;a href=&quot;https://about.twitter.com/products/tweetdeck&quot; rel=&quot;nofollow&quot;&gt;TweetDeck&lt;/a&gt;"/>
    <s v="http://pbs.twimg.com/profile_images/2631441533/dd0ebcbc33a90ccdddc419f43d06c8f4_normal.jpeg"/>
    <n v="808"/>
    <n v="1457"/>
    <n v="-18000"/>
    <s v="http://twitter.com/O3atORION/statuses/436193963821633536"/>
    <s v="{&quot;symbols&quot;:[],&quot;urls&quot;:[],&quot;hashtags&quot;:[{&quot;text&quot;:&quot;oers14&quot;,&quot;indices&quot;:[139,140]}],&quot;user_mentions&quot;:[{&quot;id&quot;:154564397,&quot;name&quot;:&quot;Education Library &quot;,&quot;indices&quot;:[3,19],&quot;screen_name&quot;:&quot;westernulibsEDU&quot;,&quot;id_str&quot;:&quot;154564397&quot;}]}"/>
    <s v="RT "/>
    <n v="1"/>
    <s v="RT @westernulibsEDU: My Professiona"/>
    <e v="#VALUE!"/>
    <x v="151"/>
  </r>
  <r>
    <n v="576"/>
    <s v="436193957500813312"/>
    <s v="abbaspeaks"/>
    <x v="888"/>
    <s v="Wed Feb 19 17:41:58 +0000 2014"/>
    <d v="2014-02-19T17:41:58"/>
    <m/>
    <s v="en"/>
    <m/>
    <m/>
    <n v="203543496"/>
    <m/>
    <s v="&lt;a href=&quot;https://about.twitter.com/products/tweetdeck&quot; rel=&quot;nofollow&quot;&gt;TweetDeck&lt;/a&gt;"/>
    <s v="http://pbs.twimg.com/profile_images/420650358310838272/SYeVCvzi_normal.jpeg"/>
    <n v="391"/>
    <n v="533"/>
    <n v="-28800"/>
    <s v="http://twitter.com/abbaspeaks/statuses/436193957500813312"/>
    <s v="{&quot;symbols&quot;:[],&quot;urls&quot;:[],&quot;hashtags&quot;:[{&quot;text&quot;:&quot;oers14&quot;,&quot;indices&quot;:[139,140]}],&quot;user_mentions&quot;:[{&quot;id&quot;:154564397,&quot;name&quot;:&quot;Education Library &quot;,&quot;indices&quot;:[3,19],&quot;screen_name&quot;:&quot;westernulibsEDU&quot;,&quot;id_str&quot;:&quot;154564397&quot;}]}"/>
    <s v="RT "/>
    <n v="1"/>
    <s v="RT @westernulibsEDU: My Professiona"/>
    <e v="#VALUE!"/>
    <x v="151"/>
  </r>
  <r>
    <n v="1289"/>
    <s v="436581223511490562"/>
    <s v="abbaspeaks"/>
    <x v="889"/>
    <s v="Thu Feb 20 19:20:49 +0000 2014"/>
    <d v="2014-02-20T19:20:49"/>
    <m/>
    <s v="en"/>
    <m/>
    <m/>
    <n v="203543496"/>
    <m/>
    <s v="&lt;a href=&quot;http://twitter.com/download/android&quot; rel=&quot;nofollow&quot;&gt;Twitter for Android&lt;/a&gt;"/>
    <s v="http://pbs.twimg.com/profile_images/420650358310838272/SYeVCvzi_normal.jpeg"/>
    <n v="399"/>
    <n v="541"/>
    <n v="-28800"/>
    <s v="http://twitter.com/abbaspeaks/statuses/436581223511490562"/>
    <s v="{&quot;symbols&quot;:[],&quot;urls&quot;:[],&quot;hashtags&quot;:[{&quot;text&quot;:&quot;oers14&quot;,&quot;indices&quot;:[41,48]}],&quot;user_mentions&quot;:[]}"/>
    <s v="Sco"/>
    <e v="#VALUE!"/>
    <s v="Score score score.. Its 2 2...woot "/>
    <e v="#VALUE!"/>
    <x v="151"/>
  </r>
  <r>
    <n v="22"/>
    <s v="435784966514155520"/>
    <s v="CarolCampbell4"/>
    <x v="890"/>
    <s v="Tue Feb 18 14:36:47 +0000 2014"/>
    <d v="2014-02-18T14:36:47"/>
    <m/>
    <s v="en"/>
    <n v="30002337"/>
    <s v="ResearchChat"/>
    <n v="300645437"/>
    <s v="435782344730243072"/>
    <s v="&lt;a href=&quot;http://twitter.com/#!/download/ipad&quot; rel=&quot;nofollow&quot;&gt;Twitter for iPad&lt;/a&gt;"/>
    <s v="http://pbs.twimg.com/profile_images/3691905443/d17541206d2df83dd49f40e17076abbc_normal.jpeg"/>
    <n v="737"/>
    <n v="316"/>
    <n v="-18000"/>
    <s v="http://twitter.com/CarolCampbell4/statuses/435784966514155520"/>
    <s v="{&quot;symbols&quot;:[],&quot;urls&quot;:[],&quot;hashtags&quot;:[{&quot;text&quot;:&quot;OERS14&quot;,&quot;indices&quot;:[46,53]},{&quot;text&quot;:&quot;ResearchChat&quot;,&quot;indices&quot;:[101,114]}],&quot;user_mentions&quot;:[{&quot;id&quot;:30002337,&quot;name&quot;:&quot;Chris Conley&quot;,&quot;indices&quot;:[17,30],&quot;screen_name&quot;:&quot;ResearchChat&quot;,&quot;id_str&quot;:&quot;30002337&quot;}]}"/>
    <s v="See"/>
    <e v="#VALUE!"/>
    <s v="See you there RT @ResearchChat: If "/>
    <e v="#VALUE!"/>
    <x v="151"/>
  </r>
  <r>
    <n v="1147"/>
    <s v="436525447854043136"/>
    <s v="O3atORION"/>
    <x v="891"/>
    <s v="Thu Feb 20 15:39:11 +0000 2014"/>
    <d v="2014-02-20T15:39:11"/>
    <m/>
    <s v="en"/>
    <m/>
    <m/>
    <n v="40576448"/>
    <m/>
    <s v="&lt;a href=&quot;http://blackberry.com/twitter&quot; rel=&quot;nofollow&quot;&gt;Twitter for BlackBerry®&lt;/a&gt;"/>
    <s v="http://pbs.twimg.com/profile_images/2631441533/dd0ebcbc33a90ccdddc419f43d06c8f4_normal.jpeg"/>
    <n v="816"/>
    <n v="1469"/>
    <n v="-18000"/>
    <s v="http://twitter.com/O3atORION/statuses/436525447854043136"/>
    <s v="{&quot;symbols&quot;:[],&quot;urls&quot;:[],&quot;hashtags&quot;:[{&quot;text&quot;:&quot;OERS14&quot;,&quot;indices&quot;:[12,19]}],&quot;user_mentions&quot;:[]}"/>
    <s v="Sho"/>
    <e v="#VALUE!"/>
    <s v="Shoutout to #OERS14 organizers. Tha"/>
    <e v="#VALUE!"/>
    <x v="151"/>
  </r>
  <r>
    <n v="297"/>
    <s v="436146705394696192"/>
    <s v="lalandej"/>
    <x v="892"/>
    <s v="Wed Feb 19 14:34:12 +0000 2014"/>
    <d v="2014-02-19T14:34:12"/>
    <m/>
    <s v="en"/>
    <m/>
    <m/>
    <n v="222191753"/>
    <m/>
    <s v="&lt;a href=&quot;http://twitter.com/download/iphone&quot; rel=&quot;nofollow&quot;&gt;Twitter for iPhone&lt;/a&gt;"/>
    <s v="http://pbs.twimg.com/profile_images/1197313194/Lalande-Profile-Picture-avatar2_normal.jpg"/>
    <n v="21"/>
    <n v="75"/>
    <m/>
    <s v="http://twitter.com/lalandej/statuses/436146705394696192"/>
    <s v="{&quot;symbols&quot;:[],&quot;urls&quot;:[],&quot;hashtags&quot;:[{&quot;text&quot;:&quot;OERS14&quot;,&quot;indices&quot;:[75,82]}],&quot;user_mentions&quot;:[]}"/>
    <s v="So "/>
    <e v="#VALUE!"/>
    <s v="So how do we attract the best teach"/>
    <e v="#VALUE!"/>
    <x v="151"/>
  </r>
  <r>
    <n v="1158"/>
    <s v="436528037874520064"/>
    <s v="O3atORION"/>
    <x v="893"/>
    <s v="Thu Feb 20 15:49:29 +0000 2014"/>
    <d v="2014-02-20T15:49:29"/>
    <m/>
    <s v="en"/>
    <m/>
    <m/>
    <n v="40576448"/>
    <m/>
    <s v="&lt;a href=&quot;http://blackberry.com/twitter&quot; rel=&quot;nofollow&quot;&gt;Twitter for BlackBerry®&lt;/a&gt;"/>
    <s v="http://pbs.twimg.com/profile_images/2631441533/dd0ebcbc33a90ccdddc419f43d06c8f4_normal.jpeg"/>
    <n v="816"/>
    <n v="1469"/>
    <n v="-18000"/>
    <s v="http://twitter.com/O3atORION/statuses/436528037874520064"/>
    <s v="{&quot;symbols&quot;:[],&quot;urls&quot;:[],&quot;hashtags&quot;:[{&quot;text&quot;:&quot;OERS14&quot;,&quot;indices&quot;:[65,72]}],&quot;user_mentions&quot;:[]}"/>
    <s v="Soc"/>
    <e v="#VALUE!"/>
    <s v="Social and cultural awareness as a "/>
    <e v="#VALUE!"/>
    <x v="151"/>
  </r>
  <r>
    <n v="326"/>
    <s v="436149026476806144"/>
    <s v="fdelk_nmc"/>
    <x v="894"/>
    <s v="Wed Feb 19 14:43:25 +0000 2014"/>
    <d v="2014-02-19T14:43:25"/>
    <m/>
    <s v="en"/>
    <m/>
    <m/>
    <n v="2151052644"/>
    <m/>
    <s v="&lt;a href=&quot;http://twitter.com/#!/download/ipad&quot; rel=&quot;nofollow&quot;&gt;Twitter for iPad&lt;/a&gt;"/>
    <s v="http://pbs.twimg.com/profile_images/378800000724150004/557d9fa1b4f1da3975a2c66a494f6a2c_normal.jpeg"/>
    <n v="17"/>
    <n v="40"/>
    <m/>
    <s v="http://twitter.com/fdelk_nmc/statuses/436149026476806144"/>
    <s v="{&quot;symbols&quot;:[],&quot;urls&quot;:[],&quot;hashtags&quot;:[{&quot;text&quot;:&quot;OERS14&quot;,&quot;indices&quot;:[115,122]}],&quot;user_mentions&quot;:[]}"/>
    <s v="Soc"/>
    <e v="#VALUE!"/>
    <s v="Social and emotional dimensions mat"/>
    <e v="#VALUE!"/>
    <x v="151"/>
  </r>
  <r>
    <n v="1287"/>
    <s v="436579955372089345"/>
    <s v="JhonelMorvan"/>
    <x v="895"/>
    <s v="Thu Feb 20 19:15:47 +0000 2014"/>
    <d v="2014-02-20T19:15:47"/>
    <m/>
    <s v="en"/>
    <m/>
    <m/>
    <n v="544333966"/>
    <m/>
    <s v="web"/>
    <s v="http://pbs.twimg.com/profile_images/2026827813/Mr_Speaker_normal.jpg"/>
    <n v="98"/>
    <n v="79"/>
    <m/>
    <s v="http://twitter.com/JhonelMorvan/statuses/436579955372089345"/>
    <s v="{&quot;symbols&quot;:[],&quot;urls&quot;:[],&quot;hashtags&quot;:[{&quot;text&quot;:&quot;OERS14&quot;,&quot;indices&quot;:[47,54]}],&quot;user_mentions&quot;:[]}"/>
    <s v="Som"/>
    <e v="#VALUE!"/>
    <s v="Some interesting findings in regard"/>
    <e v="#VALUE!"/>
    <x v="151"/>
  </r>
  <r>
    <n v="410"/>
    <s v="436167317525757952"/>
    <s v="AlexCWiseman"/>
    <x v="896"/>
    <s v="Wed Feb 19 15:56:06 +0000 2014"/>
    <d v="2014-02-19T15:56:06"/>
    <m/>
    <s v="en"/>
    <m/>
    <m/>
    <n v="881596814"/>
    <m/>
    <s v="&lt;a href=&quot;http://twitter.com/#!/download/ipad&quot; rel=&quot;nofollow&quot;&gt;Twitter for iPad&lt;/a&gt;"/>
    <s v="http://pbs.twimg.com/profile_images/434550711565950976/wMjh3atf_normal.jpeg"/>
    <n v="8"/>
    <n v="54"/>
    <n v="-14400"/>
    <s v="http://twitter.com/AlexCWiseman/statuses/436167317525757952"/>
    <s v="{&quot;symbols&quot;:[],&quot;urls&quot;:[],&quot;hashtags&quot;:[{&quot;text&quot;:&quot;OERS14&quot;,&quot;indices&quot;:[103,110]}],&quot;user_mentions&quot;:[]}"/>
    <s v="Spo"/>
    <e v="#VALUE!"/>
    <s v="Spot on_x000a_&quot;Kids can't learn unless th"/>
    <e v="#VALUE!"/>
    <x v="151"/>
  </r>
  <r>
    <n v="593"/>
    <s v="436207186210209793"/>
    <s v="AngelaMercier1"/>
    <x v="897"/>
    <s v="Wed Feb 19 18:34:32 +0000 2014"/>
    <d v="2014-02-19T18:34:32"/>
    <m/>
    <s v="en"/>
    <m/>
    <m/>
    <n v="1604709252"/>
    <m/>
    <s v="&lt;a href=&quot;http://twitter.com/#!/download/ipad&quot; rel=&quot;nofollow&quot;&gt;Twitter for iPad&lt;/a&gt;"/>
    <s v="http://pbs.twimg.com/profile_images/378800000154019604/304f42b27398bef4e3b832726c76c7c8_normal.jpeg"/>
    <n v="377"/>
    <n v="583"/>
    <m/>
    <s v="http://twitter.com/AngelaMercier1/statuses/436207186210209793"/>
    <s v="{&quot;symbols&quot;:[],&quot;urls&quot;:[],&quot;hashtags&quot;:[{&quot;text&quot;:&quot;oers14&quot;,&quot;indices&quot;:[127,134]}],&quot;user_mentions&quot;:[]}"/>
    <s v="Sta"/>
    <e v="#VALUE!"/>
    <s v="Startling...&quot;42-44% of children in "/>
    <e v="#VALUE!"/>
    <x v="151"/>
  </r>
  <r>
    <n v="363"/>
    <s v="436153060357058561"/>
    <s v="ResearchChat"/>
    <x v="898"/>
    <s v="Wed Feb 19 14:59:27 +0000 2014"/>
    <d v="2014-02-19T14:59:27"/>
    <m/>
    <s v="en"/>
    <m/>
    <m/>
    <n v="30002337"/>
    <m/>
    <s v="&lt;a href=&quot;http://www.hootsuite.com&quot; rel=&quot;nofollow&quot;&gt;HootSuite&lt;/a&gt;"/>
    <s v="http://pbs.twimg.com/profile_images/146956830/Lighthouse_Lens2_normal.png"/>
    <n v="368"/>
    <n v="169"/>
    <n v="-18000"/>
    <s v="http://twitter.com/ResearchChat/statuses/436153060357058561"/>
    <s v="{&quot;symbols&quot;:[],&quot;urls&quot;:[],&quot;hashtags&quot;:[{&quot;text&quot;:&quot;OERS14&quot;,&quot;indices&quot;:[65,72]}],&quot;user_mentions&quot;:[]}"/>
    <s v="Stu"/>
    <e v="#VALUE!"/>
    <s v="Student employment is available but"/>
    <e v="#VALUE!"/>
    <x v="151"/>
  </r>
  <r>
    <n v="301"/>
    <s v="436147063856705536"/>
    <s v="adrossis"/>
    <x v="899"/>
    <s v="Wed Feb 19 14:35:37 +0000 2014"/>
    <d v="2014-02-19T14:35:37"/>
    <m/>
    <s v="en"/>
    <m/>
    <m/>
    <n v="17095178"/>
    <m/>
    <s v="&lt;a href=&quot;https://about.twitter.com/products/tweetdeck&quot; rel=&quot;nofollow&quot;&gt;TweetDeck&lt;/a&gt;"/>
    <s v="http://pbs.twimg.com/profile_images/378800000573670417/df2d17a095315a2723a8c440dc790591_normal.jpeg"/>
    <n v="294"/>
    <n v="271"/>
    <n v="-18000"/>
    <s v="http://twitter.com/adrossis/statuses/436147063856705536"/>
    <s v="{&quot;symbols&quot;:[],&quot;urls&quot;:[],&quot;hashtags&quot;:[{&quot;text&quot;:&quot;OERS14&quot;,&quot;indices&quot;:[65,72]}],&quot;user_mentions&quot;:[]}"/>
    <s v="Stu"/>
    <e v="#VALUE!"/>
    <s v="Students today have a 3 minute atte"/>
    <e v="#VALUE!"/>
    <x v="151"/>
  </r>
  <r>
    <n v="2"/>
    <s v="434419690295664640"/>
    <s v="DanaStClair"/>
    <x v="900"/>
    <s v="Fri Feb 14 20:11:39 +0000 2014"/>
    <d v="2014-02-14T20:11:39"/>
    <m/>
    <s v="en"/>
    <m/>
    <m/>
    <n v="30171986"/>
    <m/>
    <s v="web"/>
    <s v="http://pbs.twimg.com/profile_images/132889748/233044_normal.jpg"/>
    <n v="30"/>
    <n v="76"/>
    <n v="-18000"/>
    <s v="http://twitter.com/DanaStClair/statuses/434419690295664640"/>
    <s v="{&quot;symbols&quot;:[],&quot;urls&quot;:[],&quot;hashtags&quot;:[{&quot;text&quot;:&quot;OERS14&quot;,&quot;indices&quot;:[36,43]}],&quot;user_mentions&quot;:[]}"/>
    <s v="Sup"/>
    <e v="#VALUE!"/>
    <s v="Super excited about the exhibits at"/>
    <e v="#VALUE!"/>
    <x v="151"/>
  </r>
  <r>
    <n v="634"/>
    <s v="436222971451936768"/>
    <s v="O3atORION"/>
    <x v="901"/>
    <s v="Wed Feb 19 19:37:15 +0000 2014"/>
    <d v="2014-02-19T19:37:15"/>
    <m/>
    <s v="en"/>
    <m/>
    <m/>
    <n v="40576448"/>
    <m/>
    <s v="&lt;a href=&quot;http://twitter.com/download/android&quot; rel=&quot;nofollow&quot;&gt;Twitter for Android&lt;/a&gt;"/>
    <s v="http://pbs.twimg.com/profile_images/2631441533/dd0ebcbc33a90ccdddc419f43d06c8f4_normal.jpeg"/>
    <n v="809"/>
    <n v="1459"/>
    <n v="-18000"/>
    <s v="http://twitter.com/O3atORION/statuses/436222971451936768"/>
    <s v="{&quot;symbols&quot;:[],&quot;urls&quot;:[],&quot;hashtags&quot;:[{&quot;text&quot;:&quot;OERS14&quot;,&quot;indices&quot;:[83,90]}],&quot;user_mentions&quot;:[]}"/>
    <s v="Tar"/>
    <e v="#VALUE!"/>
    <s v="Target Audience in KMb is not a top"/>
    <e v="#VALUE!"/>
    <x v="151"/>
  </r>
  <r>
    <n v="695"/>
    <s v="436249242571923456"/>
    <s v="ResearchChat"/>
    <x v="902"/>
    <s v="Wed Feb 19 21:21:39 +0000 2014"/>
    <d v="2014-02-19T21:21:39"/>
    <m/>
    <s v="en"/>
    <m/>
    <m/>
    <n v="30002337"/>
    <m/>
    <s v="&lt;a href=&quot;http://www.hootsuite.com&quot; rel=&quot;nofollow&quot;&gt;HootSuite&lt;/a&gt;"/>
    <s v="http://pbs.twimg.com/profile_images/146956830/Lighthouse_Lens2_normal.png"/>
    <n v="371"/>
    <n v="169"/>
    <n v="-18000"/>
    <s v="http://twitter.com/ResearchChat/statuses/436249242571923456"/>
    <s v="{&quot;symbols&quot;:[],&quot;urls&quot;:[],&quot;hashtags&quot;:[{&quot;text&quot;:&quot;OERS14&quot;,&quot;indices&quot;:[132,139]}],&quot;user_mentions&quot;:[]}"/>
    <s v="Tch"/>
    <e v="#VALUE!"/>
    <s v="Tchrs who use assess. for learning "/>
    <e v="#VALUE!"/>
    <x v="151"/>
  </r>
  <r>
    <n v="643"/>
    <s v="436229225243090944"/>
    <s v="LStevens2511"/>
    <x v="903"/>
    <s v="Wed Feb 19 20:02:06 +0000 2014"/>
    <d v="2014-02-19T20:02:06"/>
    <s v="loc: 43.65489657,-79.38295657"/>
    <s v="en"/>
    <m/>
    <m/>
    <n v="2351930730"/>
    <m/>
    <s v="&lt;a href=&quot;http://twitter.com/download/iphone&quot; rel=&quot;nofollow&quot;&gt;Twitter for iPhone&lt;/a&gt;"/>
    <s v="http://pbs.twimg.com/profile_images/436179085136392193/E7TC0iow_normal.jpeg"/>
    <n v="3"/>
    <n v="40"/>
    <m/>
    <s v="http://twitter.com/LStevens2511/statuses/436229225243090944"/>
    <s v="{&quot;symbols&quot;:[],&quot;urls&quot;:[],&quot;hashtags&quot;:[{&quot;text&quot;:&quot;oers14&quot;,&quot;indices&quot;:[126,133]}],&quot;user_mentions&quot;:[]}"/>
    <s v="Tea"/>
    <e v="#VALUE!"/>
    <s v="Teacher self efficacy, teaching pra"/>
    <e v="#VALUE!"/>
    <x v="151"/>
  </r>
  <r>
    <n v="663"/>
    <s v="436241368562683904"/>
    <s v="O3atORION"/>
    <x v="904"/>
    <s v="Wed Feb 19 20:50:21 +0000 2014"/>
    <d v="2014-02-19T20:50:21"/>
    <m/>
    <s v="en"/>
    <m/>
    <m/>
    <n v="40576448"/>
    <m/>
    <s v="&lt;a href=&quot;http://twitter.com/download/android&quot; rel=&quot;nofollow&quot;&gt;Twitter for Android&lt;/a&gt;"/>
    <s v="http://pbs.twimg.com/profile_images/2631441533/dd0ebcbc33a90ccdddc419f43d06c8f4_normal.jpeg"/>
    <n v="809"/>
    <n v="1459"/>
    <n v="-18000"/>
    <s v="http://twitter.com/O3atORION/statuses/436241368562683904"/>
    <s v="{&quot;symbols&quot;:[],&quot;urls&quot;:[],&quot;hashtags&quot;:[{&quot;text&quot;:&quot;OERS14&quot;,&quot;indices&quot;:[75,82]}],&quot;user_mentions&quot;:[]}"/>
    <s v="Tea"/>
    <e v="#VALUE!"/>
    <s v="Teachers come to school as learners"/>
    <e v="#VALUE!"/>
    <x v="151"/>
  </r>
  <r>
    <n v="696"/>
    <s v="436249365259489282"/>
    <s v="ResearchChat"/>
    <x v="905"/>
    <s v="Wed Feb 19 21:22:08 +0000 2014"/>
    <d v="2014-02-19T21:22:08"/>
    <m/>
    <s v="en"/>
    <m/>
    <m/>
    <n v="30002337"/>
    <m/>
    <s v="&lt;a href=&quot;http://www.hootsuite.com&quot; rel=&quot;nofollow&quot;&gt;HootSuite&lt;/a&gt;"/>
    <s v="http://pbs.twimg.com/profile_images/146956830/Lighthouse_Lens2_normal.png"/>
    <n v="371"/>
    <n v="169"/>
    <n v="-18000"/>
    <s v="http://twitter.com/ResearchChat/statuses/436249365259489282"/>
    <s v="{&quot;symbols&quot;:[],&quot;urls&quot;:[],&quot;hashtags&quot;:[{&quot;text&quot;:&quot;OERS14&quot;,&quot;indices&quot;:[78,85]}],&quot;user_mentions&quot;:[]}"/>
    <s v="Tea"/>
    <e v="#VALUE!"/>
    <s v="Teachers report greater benefits fr"/>
    <e v="#VALUE!"/>
    <x v="151"/>
  </r>
  <r>
    <n v="694"/>
    <s v="436248960097722369"/>
    <s v="O3atORION"/>
    <x v="906"/>
    <s v="Wed Feb 19 21:20:31 +0000 2014"/>
    <d v="2014-02-19T21:20:31"/>
    <m/>
    <s v="en"/>
    <m/>
    <m/>
    <n v="40576448"/>
    <m/>
    <s v="&lt;a href=&quot;http://twitter.com/download/android&quot; rel=&quot;nofollow&quot;&gt;Twitter for Android&lt;/a&gt;"/>
    <s v="http://pbs.twimg.com/profile_images/2631441533/dd0ebcbc33a90ccdddc419f43d06c8f4_normal.jpeg"/>
    <n v="809"/>
    <n v="1459"/>
    <n v="-18000"/>
    <s v="http://twitter.com/O3atORION/statuses/436248960097722369"/>
    <s v="{&quot;symbols&quot;:[],&quot;urls&quot;:[],&quot;hashtags&quot;:[{&quot;text&quot;:&quot;OERS14&quot;,&quot;indices&quot;:[111,118]}],&quot;user_mentions&quot;:[]}"/>
    <s v="Tec"/>
    <e v="#VALUE!"/>
    <s v="Technology in the class room facili"/>
    <e v="#VALUE!"/>
    <x v="151"/>
  </r>
  <r>
    <n v="534"/>
    <s v="436182285784997890"/>
    <s v="SamKloetstra"/>
    <x v="907"/>
    <s v="Wed Feb 19 16:55:35 +0000 2014"/>
    <d v="2014-02-19T16:55:35"/>
    <m/>
    <s v="en-gb"/>
    <m/>
    <m/>
    <n v="2188868298"/>
    <m/>
    <s v="&lt;a href=&quot;https://twitter.com/download/android&quot; rel=&quot;nofollow&quot;&gt;Twitter for  Android&lt;/a&gt;"/>
    <s v="http://pbs.twimg.com/profile_images/378800000731933565/2d26b7aef811eb99ea0ec5d35b701c28_normal.jpeg"/>
    <n v="239"/>
    <n v="408"/>
    <m/>
    <s v="http://twitter.com/SamKloetstra/statuses/436182285784997890"/>
    <s v="{&quot;symbols&quot;:[],&quot;urls&quot;:[],&quot;hashtags&quot;:[{&quot;text&quot;:&quot;oers14&quot;,&quot;indices&quot;:[85,92]}],&quot;user_mentions&quot;:[]}"/>
    <s v="Tha"/>
    <e v="#VALUE!"/>
    <s v="Thank you everyone for the kind wor"/>
    <e v="#VALUE!"/>
    <x v="151"/>
  </r>
  <r>
    <n v="1066"/>
    <s v="436513151681835008"/>
    <s v="CarolCampbell4"/>
    <x v="908"/>
    <s v="Thu Feb 20 14:50:20 +0000 2014"/>
    <d v="2014-02-20T14:50:20"/>
    <m/>
    <s v="en"/>
    <n v="120129298"/>
    <s v="OISENews"/>
    <n v="300645437"/>
    <s v="436484712534515712"/>
    <s v="&lt;a href=&quot;http://twitter.com/#!/download/ipad&quot; rel=&quot;nofollow&quot;&gt;Twitter for iPad&lt;/a&gt;"/>
    <s v="http://pbs.twimg.com/profile_images/3691905443/d17541206d2df83dd49f40e17076abbc_normal.jpeg"/>
    <n v="752"/>
    <n v="318"/>
    <n v="-18000"/>
    <s v="http://twitter.com/CarolCampbell4/statuses/436513151681835008"/>
    <s v="{&quot;symbols&quot;:[],&quot;urls&quot;:[{&quot;expanded_url&quot;:&quot;https://www.facebook.com/OISEUofT&quot;,&quot;indices&quot;:[110,133],&quot;display_url&quot;:&quot;facebook.com/OISEUofT&quot;,&quot;url&quot;:&quot;https://t.co/964LP4wkq4&quot;}],&quot;hashtags&quot;:[{&quot;text&quot;:&quot;OERS14&quot;,&quot;indices&quot;:[101,108]},{&quot;text&quot;:&quot;UofT&quot;,&quot;indices&quot;:[134,139]}],&quot;user_mentions&quot;:[{&quot;id&quot;:30002337,&quot;name&quot;:&quot;Chris Conley&quot;,&quot;indices&quot;:[7,20],&quot;screen_name&quot;:&quot;ResearchChat&quot;,&quot;id_str&quot;:&quot;30002337&quot;},{&quot;id&quot;:120129298,&quot;name&quot;:&quot;OISE News&quot;,&quot;indices&quot;:[23,32],&quot;screen_name&quot;:&quot;OISENews&quot;,&quot;id_str&quot;:&quot;120129298&quot;},{&quot;id&quot;:300645437,&quot;name&quot;:&quot;Carol Campbell&quot;,&quot;indices&quot;:[59,74],&quot;screen_name&quot;:&quot;CarolCampbell4&quot;,&quot;id_str&quot;:&quot;300645437&quot;}]}"/>
    <s v="Tha"/>
    <e v="#VALUE!"/>
    <s v="Thanks @ResearchChat RT@OISENews: C"/>
    <e v="#VALUE!"/>
    <x v="151"/>
  </r>
  <r>
    <n v="525"/>
    <s v="436180946530754561"/>
    <s v="adrossis"/>
    <x v="909"/>
    <s v="Wed Feb 19 16:50:16 +0000 2014"/>
    <d v="2014-02-19T16:50:16"/>
    <m/>
    <s v="en"/>
    <m/>
    <m/>
    <n v="17095178"/>
    <m/>
    <s v="&lt;a href=&quot;https://about.twitter.com/products/tweetdeck&quot; rel=&quot;nofollow&quot;&gt;TweetDeck&lt;/a&gt;"/>
    <s v="http://pbs.twimg.com/profile_images/378800000573670417/df2d17a095315a2723a8c440dc790591_normal.jpeg"/>
    <n v="300"/>
    <n v="279"/>
    <n v="-18000"/>
    <s v="http://twitter.com/adrossis/statuses/436180946530754561"/>
    <s v="{&quot;symbols&quot;:[],&quot;urls&quot;:[],&quot;hashtags&quot;:[{&quot;text&quot;:&quot;OERS14&quot;,&quot;indices&quot;:[35,42]}],&quot;user_mentions&quot;:[{&quot;id&quot;:2188868298,&quot;name&quot;:&quot;SamKlo.&quot;,&quot;indices&quot;:[7,20],&quot;screen_name&quot;:&quot;SamKloetstra&quot;,&quot;id_str&quot;:&quot;2188868298&quot;},{&quot;id&quot;:513860172,&quot;name&quot;:&quot;Deborah Berrill &quot;,&quot;indices&quot;:[24,33],&quot;screen_name&quot;:&quot;dberrill&quot;,&quot;id_str&quot;:&quot;513860172&quot;}]}"/>
    <s v="Tha"/>
    <e v="#VALUE!"/>
    <s v="Thanks @SamKloetstra RT @dberrill: "/>
    <e v="#VALUE!"/>
    <x v="151"/>
  </r>
  <r>
    <n v="1281"/>
    <s v="436577253536059392"/>
    <s v="abbaspeaks"/>
    <x v="910"/>
    <s v="Thu Feb 20 19:05:03 +0000 2014"/>
    <d v="2014-02-20T19:05:03"/>
    <m/>
    <s v="en"/>
    <m/>
    <m/>
    <n v="203543496"/>
    <m/>
    <s v="&lt;a href=&quot;http://twitter.com/download/android&quot; rel=&quot;nofollow&quot;&gt;Twitter for Android&lt;/a&gt;"/>
    <s v="http://pbs.twimg.com/profile_images/420650358310838272/SYeVCvzi_normal.jpeg"/>
    <n v="399"/>
    <n v="541"/>
    <n v="-28800"/>
    <s v="http://twitter.com/abbaspeaks/statuses/436577253536059392"/>
    <s v="{&quot;symbols&quot;:[],&quot;urls&quot;:[],&quot;hashtags&quot;:[{&quot;text&quot;:&quot;OERS14&quot;,&quot;indices&quot;:[19,26]}],&quot;user_mentions&quot;:[]}"/>
    <s v="Tha"/>
    <e v="#VALUE!"/>
    <s v="Thanks everyone at #OERS14 this was"/>
    <e v="#VALUE!"/>
    <x v="151"/>
  </r>
  <r>
    <n v="1197"/>
    <s v="436545543926345728"/>
    <s v="O3atORION"/>
    <x v="911"/>
    <s v="Thu Feb 20 16:59:02 +0000 2014"/>
    <d v="2014-02-20T16:59:02"/>
    <m/>
    <s v="en"/>
    <m/>
    <m/>
    <n v="40576448"/>
    <m/>
    <s v="&lt;a href=&quot;https://about.twitter.com/products/tweetdeck&quot; rel=&quot;nofollow&quot;&gt;TweetDeck&lt;/a&gt;"/>
    <s v="http://pbs.twimg.com/profile_images/2631441533/dd0ebcbc33a90ccdddc419f43d06c8f4_normal.jpeg"/>
    <n v="816"/>
    <n v="1469"/>
    <n v="-18000"/>
    <s v="http://twitter.com/O3atORION/statuses/436545543926345728"/>
    <s v="{&quot;symbols&quot;:[],&quot;urls&quot;:[],&quot;hashtags&quot;:[{&quot;text&quot;:&quot;OERS14&quot;,&quot;indices&quot;:[45,52]}],&quot;user_mentions&quot;:[{&quot;id&quot;:16116234,&quot;name&quot;:&quot;Krista Jensen&quot;,&quot;indices&quot;:[32,44],&quot;screen_name&quot;:&quot;atomickitty&quot;,&quot;id_str&quot;:&quot;16116234&quot;}]}"/>
    <s v="Tha"/>
    <e v="#VALUE!"/>
    <s v="Thanks for dropping by our desk @at"/>
    <e v="#VALUE!"/>
    <x v="151"/>
  </r>
  <r>
    <n v="611"/>
    <s v="436217014944690176"/>
    <s v="CarolCampbell4"/>
    <x v="912"/>
    <s v="Wed Feb 19 19:13:35 +0000 2014"/>
    <d v="2014-02-19T19:13:35"/>
    <m/>
    <s v="en"/>
    <n v="40576448"/>
    <s v="O3atORION"/>
    <n v="300645437"/>
    <s v="436213018293055488"/>
    <s v="&lt;a href=&quot;http://twitter.com/#!/download/ipad&quot; rel=&quot;nofollow&quot;&gt;Twitter for iPad&lt;/a&gt;"/>
    <s v="http://pbs.twimg.com/profile_images/3691905443/d17541206d2df83dd49f40e17076abbc_normal.jpeg"/>
    <n v="746"/>
    <n v="318"/>
    <n v="-18000"/>
    <s v="http://twitter.com/CarolCampbell4/statuses/436217014944690176"/>
    <s v="{&quot;symbols&quot;:[],&quot;urls&quot;:[],&quot;hashtags&quot;:[{&quot;text&quot;:&quot;OERS14&quot;,&quot;indices&quot;:[103,110]}],&quot;user_mentions&quot;:[{&quot;id&quot;:40576448,&quot;name&quot;:&quot;O3 Collaboration&quot;,&quot;indices&quot;:[25,35],&quot;screen_name&quot;:&quot;O3atORION&quot;,&quot;id_str&quot;:&quot;40576448&quot;},{&quot;id&quot;:300645437,&quot;name&quot;:&quot;Carol Campbell&quot;,&quot;indices&quot;:[72,87],&quot;screen_name&quot;:&quot;CarolCampbell4&quot;,&quot;id_str&quot;:&quot;300645437&quot;},{&quot;id&quot;:1020257364,&quot;name&quot;:&quot;KNAER-RECRAE&quot;,&quot;indices&quot;:[88,101],&quot;screen_name&quot;:&quot;KNAER_RECRAE&quot;,&quot;id_str&quot;:&quot;1020257364&quot;}]}"/>
    <s v="tha"/>
    <e v="#VALUE!"/>
    <s v="thanks for joining us RT @O3atORION"/>
    <e v="#VALUE!"/>
    <x v="151"/>
  </r>
  <r>
    <n v="610"/>
    <s v="436217014944690176"/>
    <s v="CarolCampbell4"/>
    <x v="912"/>
    <s v="Wed Feb 19 19:13:35 +0000 2014"/>
    <d v="2014-02-19T19:13:35"/>
    <m/>
    <s v="en"/>
    <n v="40576448"/>
    <s v="O3atORION"/>
    <n v="300645437"/>
    <s v="436213018293055488"/>
    <s v="&lt;a href=&quot;http://twitter.com/#!/download/ipad&quot; rel=&quot;nofollow&quot;&gt;Twitter for iPad&lt;/a&gt;"/>
    <s v="http://pbs.twimg.com/profile_images/3691905443/d17541206d2df83dd49f40e17076abbc_normal.jpeg"/>
    <n v="746"/>
    <n v="318"/>
    <n v="-18000"/>
    <s v="http://twitter.com/CarolCampbell4/statuses/436217014944690176"/>
    <s v="{&quot;symbols&quot;:[],&quot;urls&quot;:[],&quot;hashtags&quot;:[{&quot;text&quot;:&quot;OERS14&quot;,&quot;indices&quot;:[103,110]}],&quot;user_mentions&quot;:[{&quot;id&quot;:40576448,&quot;name&quot;:&quot;O3 Collaboration&quot;,&quot;indices&quot;:[25,35],&quot;screen_name&quot;:&quot;O3atORION&quot;,&quot;id_str&quot;:&quot;40576448&quot;},{&quot;id&quot;:300645437,&quot;name&quot;:&quot;Carol Campbell&quot;,&quot;indices&quot;:[72,87],&quot;screen_name&quot;:&quot;CarolCampbell4&quot;,&quot;id_str&quot;:&quot;300645437&quot;},{&quot;id&quot;:1020257364,&quot;name&quot;:&quot;KNAER-RECRAE&quot;,&quot;indices&quot;:[88,101],&quot;screen_name&quot;:&quot;KNAER_RECRAE&quot;,&quot;id_str&quot;:&quot;1020257364&quot;}]}"/>
    <s v="tha"/>
    <e v="#VALUE!"/>
    <s v="thanks for joining us RT @O3atORION"/>
    <e v="#VALUE!"/>
    <x v="151"/>
  </r>
  <r>
    <n v="1200"/>
    <s v="436547645742411778"/>
    <s v="lisacollimore"/>
    <x v="913"/>
    <s v="Thu Feb 20 17:07:24 +0000 2014"/>
    <d v="2014-02-20T17:07:24"/>
    <m/>
    <s v="en"/>
    <m/>
    <m/>
    <n v="903197892"/>
    <m/>
    <s v="&lt;a href=&quot;http://twitter.com/download/iphone&quot; rel=&quot;nofollow&quot;&gt;Twitter for iPhone&lt;/a&gt;"/>
    <s v="http://pbs.twimg.com/profile_images/378800000862958518/QRwroA5s_normal.jpeg"/>
    <n v="38"/>
    <n v="83"/>
    <n v="-18000"/>
    <s v="http://twitter.com/lisacollimore/statuses/436547645742411778"/>
    <s v="{&quot;symbols&quot;:[],&quot;urls&quot;:[],&quot;hashtags&quot;:[{&quot;text&quot;:&quot;OERS14&quot;,&quot;indices&quot;:[50,57]},{&quot;text&quot;:&quot;studentvoice&quot;,&quot;indices&quot;:[58,71]}],&quot;user_mentions&quot;:[]}"/>
    <s v="Tha"/>
    <e v="#VALUE!"/>
    <s v="Thanks for sharing your stories abo"/>
    <e v="#VALUE!"/>
    <x v="151"/>
  </r>
  <r>
    <n v="952"/>
    <s v="436346260912877568"/>
    <s v="CarolCampbell4"/>
    <x v="914"/>
    <s v="Thu Feb 20 03:47:10 +0000 2014"/>
    <d v="2014-02-20T03:47:10"/>
    <m/>
    <s v="en"/>
    <n v="84337876"/>
    <s v="candymcewan"/>
    <n v="300645437"/>
    <s v="436172352343138304"/>
    <s v="&lt;a href=&quot;http://twitter.com/#!/download/ipad&quot; rel=&quot;nofollow&quot;&gt;Twitter for iPad&lt;/a&gt;"/>
    <s v="http://pbs.twimg.com/profile_images/3691905443/d17541206d2df83dd49f40e17076abbc_normal.jpeg"/>
    <n v="748"/>
    <n v="318"/>
    <n v="-18000"/>
    <s v="http://twitter.com/CarolCampbell4/statuses/436346260912877568"/>
    <s v="{&quot;symbols&quot;:[],&quot;urls&quot;:[],&quot;hashtags&quot;:[{&quot;text&quot;:&quot;OERS14&quot;,&quot;indices&quot;:[129,136]}],&quot;user_mentions&quot;:[{&quot;id&quot;:84337876,&quot;name&quot;:&quot;Candy McEwan&quot;,&quot;indices&quot;:[10,22],&quot;screen_name&quot;:&quot;candymcewan&quot;,&quot;id_str&quot;:&quot;84337876&quot;},{&quot;id&quot;:1020257364,&quot;name&quot;:&quot;KNAER-RECRAE&quot;,&quot;indices&quot;:[24,37],&quot;screen_name&quot;:&quot;KNAER_RECRAE&quot;,&quot;id_str&quot;:&quot;1020257364&quot;}]}"/>
    <s v="Tha"/>
    <e v="#VALUE!"/>
    <s v="Thanks RT @candymcewan: @KNAER_RECR"/>
    <e v="#VALUE!"/>
    <x v="151"/>
  </r>
  <r>
    <n v="965"/>
    <s v="436468964265578496"/>
    <s v="abbaspeaks"/>
    <x v="915"/>
    <s v="Thu Feb 20 11:54:44 +0000 2014"/>
    <d v="2014-02-20T11:54:44"/>
    <m/>
    <s v="en"/>
    <n v="120129298"/>
    <s v="OISENews"/>
    <n v="203543496"/>
    <s v="436467729692778496"/>
    <s v="&lt;a href=&quot;http://twitter.com/download/android&quot; rel=&quot;nofollow&quot;&gt;Twitter for Android&lt;/a&gt;"/>
    <s v="http://pbs.twimg.com/profile_images/420650358310838272/SYeVCvzi_normal.jpeg"/>
    <n v="393"/>
    <n v="539"/>
    <n v="-28800"/>
    <s v="http://twitter.com/abbaspeaks/statuses/436468964265578496"/>
    <s v="{&quot;symbols&quot;:[],&quot;urls&quot;:[],&quot;hashtags&quot;:[{&quot;text&quot;:&quot;OERS14&quot;,&quot;indices&quot;:[100,107]}],&quot;user_mentions&quot;:[{&quot;id&quot;:120129298,&quot;name&quot;:&quot;OISE News&quot;,&quot;indices&quot;:[48,57],&quot;screen_name&quot;:&quot;OISENews&quot;,&quot;id_str&quot;:&quot;120129298&quot;},{&quot;id&quot;:300645437,&quot;name&quot;:&quot;Carol Campbell&quot;,&quot;indices&quot;:[58,73],&quot;screen_name&quot;:&quot;CarolCampbell4&quot;,&quot;id_str&quot;:&quot;300645437&quot;},{&quot;id&quot;:30002337,&quot;name&quot;:&quot;Chris Conley&quot;,&quot;indices&quot;:[74,87],&quot;screen_name&quot;:&quot;ResearchChat&quot;,&quot;id_str&quot;:&quot;30002337&quot;},{&quot;id&quot;:40576448,&quot;name&quot;:&quot;O3 Collaboration&quot;,&quot;indices&quot;:[88,98],&quot;screen_name&quot;:&quot;O3atORION&quot;,&quot;id_str&quot;:&quot;40576448&quot;}]}"/>
    <s v="Tha"/>
    <e v="#VALUE!"/>
    <s v="Thanks! A mobile mobilizing experie"/>
    <e v="#VALUE!"/>
    <x v="151"/>
  </r>
  <r>
    <n v="953"/>
    <s v="436346556984614912"/>
    <s v="CarolCampbell4"/>
    <x v="916"/>
    <s v="Thu Feb 20 03:48:20 +0000 2014"/>
    <d v="2014-02-20T03:48:20"/>
    <m/>
    <s v="en"/>
    <n v="881596814"/>
    <s v="AlexCWiseman"/>
    <n v="300645437"/>
    <s v="436172563404709888"/>
    <s v="&lt;a href=&quot;http://twitter.com/#!/download/ipad&quot; rel=&quot;nofollow&quot;&gt;Twitter for iPad&lt;/a&gt;"/>
    <s v="http://pbs.twimg.com/profile_images/3691905443/d17541206d2df83dd49f40e17076abbc_normal.jpeg"/>
    <n v="748"/>
    <n v="318"/>
    <n v="-18000"/>
    <s v="http://twitter.com/CarolCampbell4/statuses/436346556984614912"/>
    <s v="{&quot;symbols&quot;:[],&quot;urls&quot;:[],&quot;hashtags&quot;:[{&quot;text&quot;:&quot;OERS14&quot;,&quot;indices&quot;:[135,142]}],&quot;user_mentions&quot;:[{&quot;id&quot;:881596814,&quot;name&quot;:&quot;Alexandra Wiseman&quot;,&quot;indices&quot;:[11,24],&quot;screen_name&quot;:&quot;AlexCWiseman&quot;,&quot;id_str&quot;:&quot;881596814&quot;},{&quot;id&quot;:1020257364,&quot;name&quot;:&quot;KNAER-RECRAE&quot;,&quot;indices&quot;:[53,66],&quot;screen_name&quot;:&quot;KNAER_RECRAE&quot;,&quot;id_str&quot;:&quot;1020257364&quot;}]}"/>
    <s v="Tha"/>
    <e v="#VALUE!"/>
    <s v="Thanks! RT @AlexCWiseman: C Campbel"/>
    <e v="#VALUE!"/>
    <x v="151"/>
  </r>
  <r>
    <n v="285"/>
    <s v="436145892476092417"/>
    <s v="adrossis"/>
    <x v="917"/>
    <s v="Wed Feb 19 14:30:58 +0000 2014"/>
    <d v="2014-02-19T14:30:58"/>
    <m/>
    <s v="en"/>
    <m/>
    <m/>
    <n v="17095178"/>
    <m/>
    <s v="&lt;a href=&quot;https://about.twitter.com/products/tweetdeck&quot; rel=&quot;nofollow&quot;&gt;TweetDeck&lt;/a&gt;"/>
    <s v="http://pbs.twimg.com/profile_images/378800000573670417/df2d17a095315a2723a8c440dc790591_normal.jpeg"/>
    <n v="294"/>
    <n v="271"/>
    <n v="-18000"/>
    <s v="http://twitter.com/adrossis/statuses/436145892476092417"/>
    <s v="{&quot;symbols&quot;:[],&quot;urls&quot;:[{&quot;expanded_url&quot;:&quot;https://www.slideshare.net/OECDEDU/pisa-2012-evaluating-school-systems-to-improve-education&quot;,&quot;indices&quot;:[86,109],&quot;display_url&quot;:&quot;slideshare.net/OECDEDU/pisa-2\u2026&quot;,&quot;url&quot;:&quot;https://t.co/fy8VzsNDaY&quot;}],&quot;hashtags&quot;:[{&quot;text&quot;:&quot;OERS14&quot;,&quot;indices&quot;:[110,117]}],&quot;user_mentions&quot;:[{&quot;id&quot;:886967161,&quot;name&quot;:&quot;Lynne Charette&quot;,&quot;indices&quot;:[11,25],&quot;screen_name&quot;:&quot;LynneCharette&quot;,&quot;id_str&quot;:&quot;886967161&quot;}]}"/>
    <s v="Tha"/>
    <e v="#VALUE!"/>
    <s v="Thanks! RT @LynneCharette: Pisa 201"/>
    <e v="#VALUE!"/>
    <x v="151"/>
  </r>
  <r>
    <n v="921"/>
    <s v="436336246911414272"/>
    <s v="CarolCampbell4"/>
    <x v="918"/>
    <s v="Thu Feb 20 03:07:22 +0000 2014"/>
    <d v="2014-02-20T03:07:22"/>
    <m/>
    <s v="en"/>
    <n v="2292838064"/>
    <s v="PamelaOsmond"/>
    <n v="300645437"/>
    <s v="436304466099195904"/>
    <s v="&lt;a href=&quot;http://twitter.com/#!/download/ipad&quot; rel=&quot;nofollow&quot;&gt;Twitter for iPad&lt;/a&gt;"/>
    <s v="http://pbs.twimg.com/profile_images/3691905443/d17541206d2df83dd49f40e17076abbc_normal.jpeg"/>
    <n v="748"/>
    <n v="318"/>
    <n v="-18000"/>
    <s v="http://twitter.com/CarolCampbell4/statuses/436336246911414272"/>
    <s v="{&quot;symbols&quot;:[],&quot;urls&quot;:[],&quot;hashtags&quot;:[{&quot;text&quot;:&quot;OERS14&quot;,&quot;indices&quot;:[40,47]}],&quot;user_mentions&quot;:[{&quot;id&quot;:2292838064,&quot;name&quot;:&quot;Pamela Osmond&quot;,&quot;indices&quot;:[11,24],&quot;screen_name&quot;:&quot;PamelaOsmond&quot;,&quot;id_str&quot;:&quot;2292838064&quot;},{&quot;id&quot;:300645437,&quot;name&quot;:&quot;Carol Campbell&quot;,&quot;indices&quot;:[57,72],&quot;screen_name&quot;:&quot;CarolCampbell4&quot;,&quot;id_str&quot;:&quot;300645437&quot;},{&quot;id&quot;:129585627,&quot;name&quot;:&quot;Shasta Carr-Harris&quot;,&quot;indices&quot;:[73,82],&quot;screen_name&quot;:&quot;ShastaCH&quot;,&quot;id_str&quot;:&quot;129585627&quot;},{&quot;id&quot;:636460073,&quot;name&quot;:&quot;Katina Pollock&quot;,&quot;indices&quot;:[83,99],&quot;screen_name&quot;:&quot;DrKatinaPollock&quot;,&quot;id_str&quot;:&quot;636460073&quot;}]}"/>
    <s v="Tha"/>
    <e v="#VALUE!"/>
    <s v="Thanks! RT @PamelaOsmond: Great tim"/>
    <e v="#VALUE!"/>
    <x v="151"/>
  </r>
  <r>
    <n v="1299"/>
    <s v="436589144257482752"/>
    <s v="abbaspeaks"/>
    <x v="919"/>
    <s v="Thu Feb 20 19:52:18 +0000 2014"/>
    <d v="2014-02-20T19:52:18"/>
    <m/>
    <s v="en"/>
    <m/>
    <m/>
    <n v="203543496"/>
    <m/>
    <s v="&lt;a href=&quot;https://about.twitter.com/products/tweetdeck&quot; rel=&quot;nofollow&quot;&gt;TweetDeck&lt;/a&gt;"/>
    <s v="http://pbs.twimg.com/profile_images/420650358310838272/SYeVCvzi_normal.jpeg"/>
    <n v="399"/>
    <n v="541"/>
    <n v="-28800"/>
    <s v="http://twitter.com/abbaspeaks/statuses/436589144257482752"/>
    <s v="{&quot;symbols&quot;:[],&quot;urls&quot;:[],&quot;hashtags&quot;:[{&quot;text&quot;:&quot;OERS14&quot;,&quot;indices&quot;:[26,33]}],&quot;user_mentions&quot;:[]}"/>
    <s v="Tha"/>
    <e v="#VALUE!"/>
    <s v="That's the perfect end to #OERS14 G"/>
    <e v="#VALUE!"/>
    <x v="151"/>
  </r>
  <r>
    <n v="1102"/>
    <s v="436517211071856640"/>
    <s v="_DrDi"/>
    <x v="920"/>
    <s v="Thu Feb 20 15:06:27 +0000 2014"/>
    <d v="2014-02-20T15:06:27"/>
    <m/>
    <s v="en"/>
    <m/>
    <m/>
    <n v="298888460"/>
    <m/>
    <s v="&lt;a href=&quot;http://www.twitter.com&quot; rel=&quot;nofollow&quot;&gt;Twitter for BlackBerry&lt;/a&gt;"/>
    <s v="http://pbs.twimg.com/profile_images/3393181171/73f9dff5a8bd9b34ef0dc66f07b43da6_normal.jpeg"/>
    <n v="90"/>
    <n v="132"/>
    <n v="-18000"/>
    <s v="http://twitter.com/_DrDi/statuses/436517211071856640"/>
    <s v="{&quot;symbols&quot;:[],&quot;urls&quot;:[],&quot;hashtags&quot;:[{&quot;text&quot;:&quot;OERS14&quot;,&quot;indices&quot;:[60,67]}],&quot;user_mentions&quot;:[]}"/>
    <s v="The"/>
    <e v="#VALUE!"/>
    <s v="The &quot;gifting&quot; vs &quot;commodification&quot; "/>
    <e v="#VALUE!"/>
    <x v="151"/>
  </r>
  <r>
    <n v="640"/>
    <s v="436226640775892995"/>
    <s v="abbaspeaks"/>
    <x v="921"/>
    <s v="Wed Feb 19 19:51:50 +0000 2014"/>
    <d v="2014-02-19T19:51:50"/>
    <m/>
    <s v="en"/>
    <m/>
    <m/>
    <n v="203543496"/>
    <m/>
    <s v="&lt;a href=&quot;http://twitter.com/download/android&quot; rel=&quot;nofollow&quot;&gt;Twitter for Android&lt;/a&gt;"/>
    <s v="http://pbs.twimg.com/profile_images/420650358310838272/SYeVCvzi_normal.jpeg"/>
    <n v="391"/>
    <n v="535"/>
    <n v="-28800"/>
    <s v="http://twitter.com/abbaspeaks/statuses/436226640775892995"/>
    <s v="{&quot;symbols&quot;:[],&quot;urls&quot;:[],&quot;hashtags&quot;:[{&quot;text&quot;:&quot;OERS14&quot;,&quot;indices&quot;:[45,52]},{&quot;text&quot;:&quot;KMb&quot;,&quot;indices&quot;:[53,57]}],&quot;user_mentions&quot;:[]}"/>
    <s v="The"/>
    <e v="#VALUE!"/>
    <s v="The difference between a strategy a"/>
    <e v="#VALUE!"/>
    <x v="151"/>
  </r>
  <r>
    <n v="1022"/>
    <s v="436507762034368512"/>
    <s v="O3atORION"/>
    <x v="922"/>
    <s v="Thu Feb 20 14:28:55 +0000 2014"/>
    <d v="2014-02-20T14:28:55"/>
    <m/>
    <s v="en"/>
    <m/>
    <m/>
    <n v="40576448"/>
    <m/>
    <s v="&lt;a href=&quot;https://about.twitter.com/products/tweetdeck&quot; rel=&quot;nofollow&quot;&gt;TweetDeck&lt;/a&gt;"/>
    <s v="http://pbs.twimg.com/profile_images/2631441533/dd0ebcbc33a90ccdddc419f43d06c8f4_normal.jpeg"/>
    <n v="815"/>
    <n v="1468"/>
    <n v="-18000"/>
    <s v="http://twitter.com/O3atORION/statuses/436507762034368512"/>
    <s v="{&quot;symbols&quot;:[],&quot;urls&quot;:[],&quot;hashtags&quot;:[{&quot;text&quot;:&quot;OERS14&quot;,&quot;indices&quot;:[71,78]}],&quot;user_mentions&quot;:[]}"/>
    <s v="The"/>
    <e v="#VALUE!"/>
    <s v="The errors on our platform have bee"/>
    <e v="#VALUE!"/>
    <x v="151"/>
  </r>
  <r>
    <n v="779"/>
    <s v="436284747283984385"/>
    <s v="ResearchChat"/>
    <x v="923"/>
    <s v="Wed Feb 19 23:42:44 +0000 2014"/>
    <d v="2014-02-19T23:42:44"/>
    <m/>
    <s v="en"/>
    <m/>
    <m/>
    <n v="30002337"/>
    <m/>
    <s v="&lt;a href=&quot;http://www.hootsuite.com&quot; rel=&quot;nofollow&quot;&gt;HootSuite&lt;/a&gt;"/>
    <s v="http://pbs.twimg.com/profile_images/146956830/Lighthouse_Lens2_normal.png"/>
    <n v="374"/>
    <n v="169"/>
    <n v="-18000"/>
    <s v="http://twitter.com/ResearchChat/statuses/436284747283984385"/>
    <s v="{&quot;symbols&quot;:[],&quot;urls&quot;:[],&quot;hashtags&quot;:[{&quot;text&quot;:&quot;OERS14&quot;,&quot;indices&quot;:[90,97]},{&quot;text&quot;:&quot;ResearchChat&quot;,&quot;indices&quot;:[98,111]}],&quot;user_mentions&quot;:[]}"/>
    <s v="The"/>
    <e v="#VALUE!"/>
    <s v="The future is not something to be p"/>
    <e v="#VALUE!"/>
    <x v="151"/>
  </r>
  <r>
    <n v="775"/>
    <s v="436284251428757504"/>
    <s v="AmaniElrofaie"/>
    <x v="924"/>
    <s v="Wed Feb 19 23:40:45 +0000 2014"/>
    <d v="2014-02-19T23:40:45"/>
    <m/>
    <s v="en"/>
    <m/>
    <m/>
    <n v="121959456"/>
    <m/>
    <s v="&lt;a href=&quot;https://mobile.twitter.com&quot; rel=&quot;nofollow&quot;&gt;Mobile Web (M5)&lt;/a&gt;"/>
    <s v="http://pbs.twimg.com/profile_images/378800000263129784/0761da68796b3351af43e2a94a41dc92_normal.jpeg"/>
    <n v="163"/>
    <n v="207"/>
    <n v="-18000"/>
    <s v="http://twitter.com/AmaniElrofaie/statuses/436284251428757504"/>
    <s v="{&quot;symbols&quot;:[],&quot;urls&quot;:[],&quot;hashtags&quot;:[{&quot;text&quot;:&quot;oers14&quot;,&quot;indices&quot;:[90,97]}],&quot;user_mentions&quot;:[]}"/>
    <s v="The"/>
    <e v="#VALUE!"/>
    <s v="The future is not something to be p"/>
    <e v="#VALUE!"/>
    <x v="151"/>
  </r>
  <r>
    <n v="676"/>
    <s v="436244407604756480"/>
    <s v="O3atORION"/>
    <x v="925"/>
    <s v="Wed Feb 19 21:02:26 +0000 2014"/>
    <d v="2014-02-19T21:02:26"/>
    <m/>
    <s v="en"/>
    <m/>
    <m/>
    <n v="40576448"/>
    <m/>
    <s v="&lt;a href=&quot;http://twitter.com/download/android&quot; rel=&quot;nofollow&quot;&gt;Twitter for Android&lt;/a&gt;"/>
    <s v="http://pbs.twimg.com/profile_images/2631441533/dd0ebcbc33a90ccdddc419f43d06c8f4_normal.jpeg"/>
    <n v="809"/>
    <n v="1459"/>
    <n v="-18000"/>
    <s v="http://twitter.com/O3atORION/statuses/436244407604756480"/>
    <s v="{&quot;symbols&quot;:[],&quot;urls&quot;:[],&quot;hashtags&quot;:[{&quot;text&quot;:&quot;OERS14&quot;,&quot;indices&quot;:[65,72]}],&quot;user_mentions&quot;:[]}"/>
    <s v="The"/>
    <e v="#VALUE!"/>
    <s v="The idea of co learning to replace "/>
    <e v="#VALUE!"/>
    <x v="151"/>
  </r>
  <r>
    <n v="699"/>
    <s v="436249917804527617"/>
    <s v="ResearchChat"/>
    <x v="926"/>
    <s v="Wed Feb 19 21:24:20 +0000 2014"/>
    <d v="2014-02-19T21:24:20"/>
    <m/>
    <s v="en"/>
    <m/>
    <m/>
    <n v="30002337"/>
    <m/>
    <s v="&lt;a href=&quot;http://www.hootsuite.com&quot; rel=&quot;nofollow&quot;&gt;HootSuite&lt;/a&gt;"/>
    <s v="http://pbs.twimg.com/profile_images/146956830/Lighthouse_Lens2_normal.png"/>
    <n v="371"/>
    <n v="169"/>
    <n v="-18000"/>
    <s v="http://twitter.com/ResearchChat/statuses/436249917804527617"/>
    <s v="{&quot;symbols&quot;:[],&quot;urls&quot;:[],&quot;hashtags&quot;:[{&quot;text&quot;:&quot;OERS14&quot;,&quot;indices&quot;:[106,113]},{&quot;text&quot;:&quot;ResearchChat&quot;,&quot;indices&quot;:[114,127]}],&quot;user_mentions&quot;:[]}"/>
    <s v="The"/>
    <e v="#VALUE!"/>
    <s v="The Instructional rounds approach i"/>
    <e v="#VALUE!"/>
    <x v="151"/>
  </r>
  <r>
    <n v="805"/>
    <s v="436288683541807104"/>
    <s v="ResearchChat"/>
    <x v="927"/>
    <s v="Wed Feb 19 23:58:22 +0000 2014"/>
    <d v="2014-02-19T23:58:22"/>
    <m/>
    <s v="en"/>
    <m/>
    <m/>
    <n v="30002337"/>
    <m/>
    <s v="&lt;a href=&quot;http://www.hootsuite.com&quot; rel=&quot;nofollow&quot;&gt;HootSuite&lt;/a&gt;"/>
    <s v="http://pbs.twimg.com/profile_images/146956830/Lighthouse_Lens2_normal.png"/>
    <n v="374"/>
    <n v="169"/>
    <n v="-18000"/>
    <s v="http://twitter.com/ResearchChat/statuses/436288683541807104"/>
    <s v="{&quot;symbols&quot;:[],&quot;urls&quot;:[],&quot;hashtags&quot;:[{&quot;text&quot;:&quot;OERS14&quot;,&quot;indices&quot;:[82,89]}],&quot;user_mentions&quot;:[]}"/>
    <s v="The"/>
    <e v="#VALUE!"/>
    <s v="The issue of education will not dec"/>
    <e v="#VALUE!"/>
    <x v="151"/>
  </r>
  <r>
    <n v="1294"/>
    <s v="436583414020325377"/>
    <s v="OhMissAcosta"/>
    <x v="928"/>
    <s v="Thu Feb 20 19:29:31 +0000 2014"/>
    <d v="2014-02-20T19:29:31"/>
    <m/>
    <s v="en"/>
    <m/>
    <m/>
    <n v="317175652"/>
    <m/>
    <s v="web"/>
    <s v="http://pbs.twimg.com/profile_images/2288215422/hpsgpfs8m7eeqnaprzjq_normal.jpeg"/>
    <n v="133"/>
    <n v="258"/>
    <n v="-18000"/>
    <s v="http://twitter.com/OhMissAcosta/statuses/436583414020325377"/>
    <s v="{&quot;symbols&quot;:[],&quot;urls&quot;:[],&quot;hashtags&quot;:[{&quot;text&quot;:&quot;OERS14&quot;,&quot;indices&quot;:[92,99]}],&quot;user_mentions&quot;:[]}"/>
    <s v="The"/>
    <e v="#VALUE!"/>
    <s v="The key question re: what counts as"/>
    <e v="#VALUE!"/>
    <x v="151"/>
  </r>
  <r>
    <n v="806"/>
    <s v="436288943920005120"/>
    <s v="ResearchChat"/>
    <x v="929"/>
    <s v="Wed Feb 19 23:59:24 +0000 2014"/>
    <d v="2014-02-19T23:59:24"/>
    <m/>
    <s v="en"/>
    <m/>
    <m/>
    <n v="30002337"/>
    <m/>
    <s v="&lt;a href=&quot;http://www.hootsuite.com&quot; rel=&quot;nofollow&quot;&gt;HootSuite&lt;/a&gt;"/>
    <s v="http://pbs.twimg.com/profile_images/146956830/Lighthouse_Lens2_normal.png"/>
    <n v="374"/>
    <n v="169"/>
    <n v="-18000"/>
    <s v="http://twitter.com/ResearchChat/statuses/436288943920005120"/>
    <s v="{&quot;symbols&quot;:[],&quot;urls&quot;:[],&quot;hashtags&quot;:[{&quot;text&quot;:&quot;OERS14&quot;,&quot;indices&quot;:[88,95]},{&quot;text&quot;:&quot;ResearchChat&quot;,&quot;indices&quot;:[96,109]}],&quot;user_mentions&quot;:[]}"/>
    <s v="The"/>
    <e v="#VALUE!"/>
    <s v="The new models of pedagogy are stud"/>
    <e v="#VALUE!"/>
    <x v="151"/>
  </r>
  <r>
    <n v="1028"/>
    <s v="436508707547914240"/>
    <s v="WinneyKelly"/>
    <x v="930"/>
    <s v="Thu Feb 20 14:32:40 +0000 2014"/>
    <d v="2014-02-20T14:32:40"/>
    <m/>
    <s v="en"/>
    <m/>
    <m/>
    <n v="2190160848"/>
    <m/>
    <s v="&lt;a href=&quot;http://twitter.com/download/iphone&quot; rel=&quot;nofollow&quot;&gt;Twitter for iPhone&lt;/a&gt;"/>
    <s v="http://pbs.twimg.com/profile_images/431508469620146176/83_mk8in_normal.jpeg"/>
    <n v="17"/>
    <n v="71"/>
    <m/>
    <s v="http://twitter.com/WinneyKelly/statuses/436508707547914240"/>
    <s v="{&quot;symbols&quot;:[],&quot;urls&quot;:[],&quot;hashtags&quot;:[{&quot;text&quot;:&quot;allanluke&quot;,&quot;indices&quot;:[115,125]},{&quot;text&quot;:&quot;OERS14&quot;,&quot;indices&quot;:[126,133]}],&quot;user_mentions&quot;:[]}"/>
    <s v="The"/>
    <e v="#VALUE!"/>
    <s v="The official discourse has changes,"/>
    <e v="#VALUE!"/>
    <x v="151"/>
  </r>
  <r>
    <n v="19"/>
    <s v="435782024767369217"/>
    <s v="MISABarrie"/>
    <x v="931"/>
    <s v="Tue Feb 18 14:25:05 +0000 2014"/>
    <d v="2014-02-18T14:25:05"/>
    <m/>
    <s v="en"/>
    <m/>
    <m/>
    <n v="861759625"/>
    <m/>
    <s v="web"/>
    <s v="http://pbs.twimg.com/profile_images/3526591015/ce7cb0bddc152f41e5ccd02b45f322fa_normal.jpeg"/>
    <n v="68"/>
    <n v="27"/>
    <n v="-14400"/>
    <s v="http://twitter.com/MISABarrie/statuses/435782024767369217"/>
    <s v="{&quot;symbols&quot;:[],&quot;urls&quot;:[],&quot;hashtags&quot;:[{&quot;text&quot;:&quot;OERS14&quot;,&quot;indices&quot;:[88,95]}],&quot;user_mentions&quot;:[]}"/>
    <s v="The"/>
    <e v="#VALUE!"/>
    <s v="The Ontario Education Research Symp"/>
    <e v="#VALUE!"/>
    <x v="151"/>
  </r>
  <r>
    <n v="585"/>
    <s v="436204978063953920"/>
    <s v="O3atORION"/>
    <x v="932"/>
    <s v="Wed Feb 19 18:25:45 +0000 2014"/>
    <d v="2014-02-19T18:25:45"/>
    <m/>
    <s v="en"/>
    <m/>
    <m/>
    <n v="40576448"/>
    <m/>
    <s v="&lt;a href=&quot;http://twitter.com/download/android&quot; rel=&quot;nofollow&quot;&gt;Twitter for Android&lt;/a&gt;"/>
    <s v="http://pbs.twimg.com/profile_images/2631441533/dd0ebcbc33a90ccdddc419f43d06c8f4_normal.jpeg"/>
    <n v="809"/>
    <n v="1459"/>
    <n v="-18000"/>
    <s v="http://twitter.com/O3atORION/statuses/436204978063953920"/>
    <s v="{&quot;symbols&quot;:[],&quot;urls&quot;:[],&quot;hashtags&quot;:[{&quot;text&quot;:&quot;OERS14&quot;,&quot;indices&quot;:[47,54]}],&quot;user_mentions&quot;:[]}"/>
    <s v="The"/>
    <e v="#VALUE!"/>
    <s v="The role of data in achieving stude"/>
    <e v="#VALUE!"/>
    <x v="151"/>
  </r>
  <r>
    <n v="1040"/>
    <s v="436510052347035648"/>
    <s v="ResearchChat"/>
    <x v="933"/>
    <s v="Thu Feb 20 14:38:01 +0000 2014"/>
    <d v="2014-02-20T14:38:01"/>
    <m/>
    <s v="en"/>
    <m/>
    <m/>
    <n v="30002337"/>
    <m/>
    <s v="&lt;a href=&quot;http://www.hootsuite.com&quot; rel=&quot;nofollow&quot;&gt;HootSuite&lt;/a&gt;"/>
    <s v="http://pbs.twimg.com/profile_images/146956830/Lighthouse_Lens2_normal.png"/>
    <n v="379"/>
    <n v="173"/>
    <n v="-18000"/>
    <s v="http://twitter.com/ResearchChat/statuses/436510052347035648"/>
    <s v="{&quot;symbols&quot;:[],&quot;urls&quot;:[],&quot;hashtags&quot;:[{&quot;text&quot;:&quot;OERS14&quot;,&quot;indices&quot;:[76,83]}],&quot;user_mentions&quot;:[]}"/>
    <s v="The"/>
    <e v="#VALUE!"/>
    <s v="The single solution that you can bu"/>
    <e v="#VALUE!"/>
    <x v="151"/>
  </r>
  <r>
    <n v="1117"/>
    <s v="436519337722400768"/>
    <s v="ResearchChat"/>
    <x v="934"/>
    <s v="Thu Feb 20 15:14:54 +0000 2014"/>
    <d v="2014-02-20T15:14:54"/>
    <m/>
    <s v="en"/>
    <m/>
    <m/>
    <n v="30002337"/>
    <m/>
    <s v="&lt;a href=&quot;http://www.hootsuite.com&quot; rel=&quot;nofollow&quot;&gt;HootSuite&lt;/a&gt;"/>
    <s v="http://pbs.twimg.com/profile_images/146956830/Lighthouse_Lens2_normal.png"/>
    <n v="379"/>
    <n v="173"/>
    <n v="-18000"/>
    <s v="http://twitter.com/ResearchChat/statuses/436519337722400768"/>
    <s v="{&quot;symbols&quot;:[],&quot;urls&quot;:[],&quot;hashtags&quot;:[{&quot;text&quot;:&quot;OERS14&quot;,&quot;indices&quot;:[68,75]}],&quot;user_mentions&quot;:[]}"/>
    <s v="The"/>
    <e v="#VALUE!"/>
    <s v="The third model of social justice i"/>
    <e v="#VALUE!"/>
    <x v="151"/>
  </r>
  <r>
    <n v="864"/>
    <s v="436300158754516992"/>
    <s v="professor_jess"/>
    <x v="935"/>
    <s v="Thu Feb 20 00:43:58 +0000 2014"/>
    <d v="2014-02-20T00:43:58"/>
    <m/>
    <s v="en"/>
    <m/>
    <m/>
    <n v="2174804130"/>
    <m/>
    <s v="&lt;a href=&quot;http://twitter.com/download/android&quot; rel=&quot;nofollow&quot;&gt;Twitter for Android&lt;/a&gt;"/>
    <s v="http://pbs.twimg.com/profile_images/378800000695299597/4ae9be0238c788517bac441693a1cf34_normal.jpeg"/>
    <n v="19"/>
    <n v="19"/>
    <m/>
    <s v="http://twitter.com/professor_jess/statuses/436300158754516992"/>
    <s v="{&quot;symbols&quot;:[],&quot;urls&quot;:[],&quot;hashtags&quot;:[{&quot;text&quot;:&quot;OERS14&quot;,&quot;indices&quot;:[87,94]}],&quot;user_mentions&quot;:[]}"/>
    <s v="The"/>
    <e v="#VALUE!"/>
    <s v="The type of feedback is also incred"/>
    <e v="#VALUE!"/>
    <x v="151"/>
  </r>
  <r>
    <n v="599"/>
    <s v="436211090805260288"/>
    <s v="_DrDi"/>
    <x v="936"/>
    <s v="Wed Feb 19 18:50:03 +0000 2014"/>
    <d v="2014-02-19T18:50:03"/>
    <m/>
    <s v="en"/>
    <m/>
    <m/>
    <n v="298888460"/>
    <m/>
    <s v="&lt;a href=&quot;http://www.twitter.com&quot; rel=&quot;nofollow&quot;&gt;Twitter for BlackBerry&lt;/a&gt;"/>
    <s v="http://pbs.twimg.com/profile_images/3393181171/73f9dff5a8bd9b34ef0dc66f07b43da6_normal.jpeg"/>
    <n v="88"/>
    <n v="127"/>
    <n v="-18000"/>
    <s v="http://twitter.com/_DrDi/statuses/436211090805260288"/>
    <s v="{&quot;symbols&quot;:[],&quot;urls&quot;:[],&quot;hashtags&quot;:[{&quot;text&quot;:&quot;OERS14&quot;,&quot;indices&quot;:[43,50]},{&quot;text&quot;:&quot;connection&quot;,&quot;indices&quot;:[75,86]},{&quot;text&quot;:&quot;safety&quot;,&quot;indices&quot;:[87,94]}],&quot;user_mentions&quot;:[]}"/>
    <s v="The"/>
    <e v="#VALUE!"/>
    <s v="Theme of &quot;relationships&quot; weaved thr"/>
    <e v="#VALUE!"/>
    <x v="151"/>
  </r>
  <r>
    <n v="1039"/>
    <s v="436509897187143680"/>
    <s v="BrendaCourey"/>
    <x v="937"/>
    <s v="Thu Feb 20 14:37:24 +0000 2014"/>
    <d v="2014-02-20T14:37:24"/>
    <m/>
    <s v="en"/>
    <m/>
    <m/>
    <n v="14996156"/>
    <m/>
    <s v="&lt;a href=&quot;https://about.twitter.com/products/tweetdeck&quot; rel=&quot;nofollow&quot;&gt;TweetDeck&lt;/a&gt;"/>
    <s v="http://pbs.twimg.com/profile_images/1490028863/Brenda1_normal.jpg"/>
    <n v="206"/>
    <n v="104"/>
    <n v="-18000"/>
    <s v="http://twitter.com/BrendaCourey/statuses/436509897187143680"/>
    <s v="{&quot;symbols&quot;:[],&quot;urls&quot;:[],&quot;hashtags&quot;:[{&quot;text&quot;:&quot;oers14&quot;,&quot;indices&quot;:[47,54]}],&quot;user_mentions&quot;:[]}"/>
    <s v="the"/>
    <e v="#VALUE!"/>
    <s v="there is no single pedagogical answ"/>
    <e v="#VALUE!"/>
    <x v="151"/>
  </r>
  <r>
    <n v="1314"/>
    <s v="436621850614202369"/>
    <s v="CarolCampbell4"/>
    <x v="938"/>
    <s v="Thu Feb 20 22:02:15 +0000 2014"/>
    <d v="2014-02-20T22:02:15"/>
    <m/>
    <s v="en"/>
    <m/>
    <m/>
    <n v="300645437"/>
    <m/>
    <s v="web"/>
    <s v="http://pbs.twimg.com/profile_images/3691905443/d17541206d2df83dd49f40e17076abbc_normal.jpeg"/>
    <n v="753"/>
    <n v="318"/>
    <n v="-18000"/>
    <s v="http://twitter.com/CarolCampbell4/statuses/436621850614202369"/>
    <s v="{&quot;symbols&quot;:[],&quot;urls&quot;:[],&quot;hashtags&quot;:[{&quot;text&quot;:&quot;oers14&quot;,&quot;indices&quot;:[19,26]}],&quot;user_mentions&quot;:[{&quot;id&quot;:179555829,&quot;name&quot;:&quot;OntarioEDU&quot;,&quot;indices&quot;:[34,45],&quot;screen_name&quot;:&quot;OntarioEDU&quot;,&quot;id_str&quot;:&quot;179555829&quot;},{&quot;id&quot;:1020257364,&quot;name&quot;:&quot;KNAER-RECRAE&quot;,&quot;indices&quot;:[47,60],&quot;screen_name&quot;:&quot;KNAER_RECRAE&quot;,&quot;id_str&quot;:&quot;1020257364&quot;},{&quot;id&quot;:120129298,&quot;name&quot;:&quot;OISE News&quot;,&quot;indices&quot;:[67,76],&quot;screen_name&quot;:&quot;OISENews&quot;,&quot;id_str&quot;:&quot;120129298&quot;}]}"/>
    <s v="Tho"/>
    <e v="#VALUE!"/>
    <s v="Thoroughly enjoyed #oers14 Thx to @"/>
    <e v="#VALUE!"/>
    <x v="151"/>
  </r>
  <r>
    <n v="641"/>
    <s v="436228373723877376"/>
    <s v="O3atORION"/>
    <x v="939"/>
    <s v="Wed Feb 19 19:58:43 +0000 2014"/>
    <d v="2014-02-19T19:58:43"/>
    <m/>
    <s v="en"/>
    <m/>
    <m/>
    <n v="40576448"/>
    <m/>
    <s v="&lt;a href=&quot;http://twitter.com/download/android&quot; rel=&quot;nofollow&quot;&gt;Twitter for Android&lt;/a&gt;"/>
    <s v="http://pbs.twimg.com/profile_images/2631441533/dd0ebcbc33a90ccdddc419f43d06c8f4_normal.jpeg"/>
    <n v="809"/>
    <n v="1459"/>
    <n v="-18000"/>
    <s v="http://twitter.com/O3atORION/statuses/436228373723877376"/>
    <s v="{&quot;symbols&quot;:[],&quot;urls&quot;:[],&quot;hashtags&quot;:[{&quot;text&quot;:&quot;KMb&quot;,&quot;indices&quot;:[31,35]},{&quot;text&quot;:&quot;OERS14&quot;,&quot;indices&quot;:[78,85]}],&quot;user_mentions&quot;:[{&quot;id&quot;:1020257364,&quot;name&quot;:&quot;KNAER-RECRAE&quot;,&quot;indices&quot;:[47,60],&quot;screen_name&quot;:&quot;KNAER_RECRAE&quot;,&quot;id_str&quot;:&quot;1020257364&quot;},{&quot;id&quot;:300645437,&quot;name&quot;:&quot;Carol Campbell&quot;,&quot;indices&quot;:[62,77],&quot;screen_name&quot;:&quot;CarolCampbell4&quot;,&quot;id_str&quot;:&quot;300645437&quot;}]}"/>
    <s v="Tho"/>
    <e v="#VALUE!"/>
    <s v="Thoroughly enjoyed the talk on #KMb"/>
    <e v="#VALUE!"/>
    <x v="151"/>
  </r>
  <r>
    <n v="740"/>
    <s v="436274349352304640"/>
    <s v="CarolCampbell4"/>
    <x v="940"/>
    <s v="Wed Feb 19 23:01:25 +0000 2014"/>
    <d v="2014-02-19T23:01:25"/>
    <m/>
    <s v="en"/>
    <n v="1264968134"/>
    <s v="drcathybruce"/>
    <n v="300645437"/>
    <s v="436273817418084352"/>
    <s v="&lt;a href=&quot;http://twitter.com/#!/download/ipad&quot; rel=&quot;nofollow&quot;&gt;Twitter for iPad&lt;/a&gt;"/>
    <s v="http://pbs.twimg.com/profile_images/3691905443/d17541206d2df83dd49f40e17076abbc_normal.jpeg"/>
    <n v="748"/>
    <n v="318"/>
    <n v="-18000"/>
    <s v="http://twitter.com/CarolCampbell4/statuses/436274349352304640"/>
    <s v="{&quot;symbols&quot;:[],&quot;urls&quot;:[],&quot;hashtags&quot;:[{&quot;text&quot;:&quot;OERS14&quot;,&quot;indices&quot;:[133,140]}],&quot;user_mentions&quot;:[{&quot;id&quot;:1264968134,&quot;name&quot;:&quot;Cathy Bruce&quot;,&quot;indices&quot;:[27,40],&quot;screen_name&quot;:&quot;drcathybruce&quot;,&quot;id_str&quot;:&quot;1264968134&quot;},{&quot;id&quot;:300645437,&quot;name&quot;:&quot;Carol Campbell&quot;,&quot;indices&quot;:[42,57],&quot;screen_name&quot;:&quot;CarolCampbell4&quot;,&quot;id_str&quot;:&quot;300645437&quot;},{&quot;id&quot;:1020257364,&quot;name&quot;:&quot;KNAER-RECRAE&quot;,&quot;indices&quot;:[58,71],&quot;screen_name&quot;:&quot;KNAER_RECRAE&quot;,&quot;id_str&quot;:&quot;1020257364&quot;},{&quot;id&quot;:129585627,&quot;name&quot;:&quot;Shasta Carr-Harris&quot;,&quot;indices&quot;:[72,81],&quot;screen_name&quot;:&quot;ShastaCH&quot;,&quot;id_str&quot;:&quot;129585627&quot;},{&quot;id&quot;:636460073,&quot;name&quot;:&quot;Katina Pollock&quot;,&quot;indices&quot;:[82,98],&quot;screen_name&quot;:&quot;DrKatinaPollock&quot;,&quot;id_str&quot;:&quot;636460073&quot;}]}"/>
    <s v="Thx"/>
    <e v="#VALUE!"/>
    <s v="Thx for your great work RT @drcathy"/>
    <e v="#VALUE!"/>
    <x v="151"/>
  </r>
  <r>
    <n v="964"/>
    <s v="436468533909008384"/>
    <s v="CarolCampbell4"/>
    <x v="941"/>
    <s v="Thu Feb 20 11:53:02 +0000 2014"/>
    <d v="2014-02-20T11:53:02"/>
    <m/>
    <s v="en"/>
    <n v="120129298"/>
    <s v="OISENews"/>
    <n v="300645437"/>
    <s v="436467729692778496"/>
    <s v="&lt;a href=&quot;http://twitter.com/#!/download/ipad&quot; rel=&quot;nofollow&quot;&gt;Twitter for iPad&lt;/a&gt;"/>
    <s v="http://pbs.twimg.com/profile_images/3691905443/d17541206d2df83dd49f40e17076abbc_normal.jpeg"/>
    <n v="750"/>
    <n v="318"/>
    <n v="-18000"/>
    <s v="http://twitter.com/CarolCampbell4/statuses/436468533909008384"/>
    <s v="{&quot;symbols&quot;:[],&quot;urls&quot;:[],&quot;hashtags&quot;:[{&quot;text&quot;:&quot;OERS14&quot;,&quot;indices&quot;:[80,87]}],&quot;user_mentions&quot;:[{&quot;id&quot;:120129298,&quot;name&quot;:&quot;OISE News&quot;,&quot;indices&quot;:[7,16],&quot;screen_name&quot;:&quot;OISENews&quot;,&quot;id_str&quot;:&quot;120129298&quot;},{&quot;id&quot;:300645437,&quot;name&quot;:&quot;Carol Campbell&quot;,&quot;indices&quot;:[18,33],&quot;screen_name&quot;:&quot;CarolCampbell4&quot;,&quot;id_str&quot;:&quot;300645437&quot;},{&quot;id&quot;:30002337,&quot;name&quot;:&quot;Chris Conley&quot;,&quot;indices&quot;:[34,47],&quot;screen_name&quot;:&quot;ResearchChat&quot;,&quot;id_str&quot;:&quot;30002337&quot;},{&quot;id&quot;:40576448,&quot;name&quot;:&quot;O3 Collaboration&quot;,&quot;indices&quot;:[48,58],&quot;screen_name&quot;:&quot;O3atORION&quot;,&quot;id_str&quot;:&quot;40576448&quot;},{&quot;id&quot;:203543496,&quot;name&quot;:&quot;/-\\ l i @bbas&quot;,&quot;indices&quot;:[59,70],&quot;screen_name&quot;:&quot;abbaspeaks&quot;,&quot;id_str&quot;:&quot;203543496&quot;}]}"/>
    <s v="Thx"/>
    <e v="#VALUE!"/>
    <s v="Thx RT @OISENews: @CarolCampbell4 @"/>
    <e v="#VALUE!"/>
    <x v="151"/>
  </r>
  <r>
    <n v="670"/>
    <s v="436243517737037828"/>
    <s v="ResearchChat"/>
    <x v="942"/>
    <s v="Wed Feb 19 20:58:54 +0000 2014"/>
    <d v="2014-02-19T20:58:54"/>
    <m/>
    <s v="en"/>
    <m/>
    <m/>
    <n v="30002337"/>
    <m/>
    <s v="&lt;a href=&quot;http://www.hootsuite.com&quot; rel=&quot;nofollow&quot;&gt;HootSuite&lt;/a&gt;"/>
    <s v="http://pbs.twimg.com/profile_images/146956830/Lighthouse_Lens2_normal.png"/>
    <n v="371"/>
    <n v="169"/>
    <n v="-18000"/>
    <s v="http://twitter.com/ResearchChat/statuses/436243517737037828"/>
    <s v="{&quot;symbols&quot;:[],&quot;urls&quot;:[],&quot;hashtags&quot;:[{&quot;text&quot;:&quot;OERS14&quot;,&quot;indices&quot;:[86,93]}],&quot;user_mentions&quot;:[]}"/>
    <s v="To "/>
    <e v="#VALUE!"/>
    <s v="To what extent are PD or project &quot;e"/>
    <e v="#VALUE!"/>
    <x v="151"/>
  </r>
  <r>
    <n v="757"/>
    <s v="436281771093942273"/>
    <s v="ResearchChat"/>
    <x v="943"/>
    <s v="Wed Feb 19 23:30:54 +0000 2014"/>
    <d v="2014-02-19T23:30:54"/>
    <m/>
    <s v="en"/>
    <m/>
    <m/>
    <n v="30002337"/>
    <m/>
    <s v="&lt;a href=&quot;http://www.hootsuite.com&quot; rel=&quot;nofollow&quot;&gt;HootSuite&lt;/a&gt;"/>
    <s v="http://pbs.twimg.com/profile_images/146956830/Lighthouse_Lens2_normal.png"/>
    <n v="374"/>
    <n v="169"/>
    <n v="-18000"/>
    <s v="http://twitter.com/ResearchChat/statuses/436281771093942273"/>
    <s v="{&quot;symbols&quot;:[],&quot;urls&quot;:[],&quot;hashtags&quot;:[{&quot;text&quot;:&quot;OERS14&quot;,&quot;indices&quot;:[9,16]}],&quot;user_mentions&quot;:[]}"/>
    <s v="Tod"/>
    <e v="#VALUE!"/>
    <s v="Today at #OERS14 123 people have ma"/>
    <e v="#VALUE!"/>
    <x v="151"/>
  </r>
  <r>
    <n v="509"/>
    <s v="436178486529515520"/>
    <s v="adrossis"/>
    <x v="944"/>
    <s v="Wed Feb 19 16:40:29 +0000 2014"/>
    <d v="2014-02-19T16:40:29"/>
    <m/>
    <s v="en"/>
    <m/>
    <m/>
    <n v="17095178"/>
    <m/>
    <s v="&lt;a href=&quot;https://about.twitter.com/products/tweetdeck&quot; rel=&quot;nofollow&quot;&gt;TweetDeck&lt;/a&gt;"/>
    <s v="http://pbs.twimg.com/profile_images/378800000573670417/df2d17a095315a2723a8c440dc790591_normal.jpeg"/>
    <n v="299"/>
    <n v="279"/>
    <n v="-18000"/>
    <s v="http://twitter.com/adrossis/statuses/436178486529515520"/>
    <s v="{&quot;symbols&quot;:[],&quot;urls&quot;:[],&quot;hashtags&quot;:[{&quot;text&quot;:&quot;OERS14&quot;,&quot;indices&quot;:[126,133]}],&quot;user_mentions&quot;:[]}"/>
    <s v="Use"/>
    <e v="#VALUE!"/>
    <s v="Use video to capture student thinki"/>
    <e v="#VALUE!"/>
    <x v="151"/>
  </r>
  <r>
    <n v="1164"/>
    <s v="436529557563125761"/>
    <s v="abbaspeaks"/>
    <x v="945"/>
    <s v="Thu Feb 20 15:55:31 +0000 2014"/>
    <d v="2014-02-20T15:55:31"/>
    <m/>
    <s v="en"/>
    <m/>
    <m/>
    <n v="203543496"/>
    <m/>
    <s v="&lt;a href=&quot;http://twitter.com/download/android&quot; rel=&quot;nofollow&quot;&gt;Twitter for Android&lt;/a&gt;"/>
    <s v="http://pbs.twimg.com/profile_images/420650358310838272/SYeVCvzi_normal.jpeg"/>
    <n v="397"/>
    <n v="539"/>
    <n v="-28800"/>
    <s v="http://twitter.com/abbaspeaks/statuses/436529557563125761"/>
    <s v="{&quot;symbols&quot;:[],&quot;urls&quot;:[],&quot;hashtags&quot;:[{&quot;text&quot;:&quot;OERS14&quot;,&quot;indices&quot;:[66,73]}],&quot;user_mentions&quot;:[]}"/>
    <s v="Usi"/>
    <e v="#VALUE!"/>
    <s v="Using computing devices is a natura"/>
    <e v="#VALUE!"/>
    <x v="151"/>
  </r>
  <r>
    <n v="528"/>
    <s v="436181128614273024"/>
    <s v="_DrDi"/>
    <x v="946"/>
    <s v="Wed Feb 19 16:50:59 +0000 2014"/>
    <d v="2014-02-19T16:50:59"/>
    <m/>
    <s v="en"/>
    <m/>
    <m/>
    <n v="298888460"/>
    <m/>
    <s v="&lt;a href=&quot;http://www.twitter.com&quot; rel=&quot;nofollow&quot;&gt;Twitter for BlackBerry&lt;/a&gt;"/>
    <s v="http://pbs.twimg.com/profile_images/3393181171/73f9dff5a8bd9b34ef0dc66f07b43da6_normal.jpeg"/>
    <n v="87"/>
    <n v="126"/>
    <n v="-18000"/>
    <s v="http://twitter.com/_DrDi/statuses/436181128614273024"/>
    <s v="{&quot;symbols&quot;:[],&quot;urls&quot;:[],&quot;hashtags&quot;:[{&quot;text&quot;:&quot;OERS14&quot;,&quot;indices&quot;:[54,61]}],&quot;user_mentions&quot;:[]}"/>
    <s v="Ver"/>
    <e v="#VALUE!"/>
    <s v="Very articulate and insightful stud"/>
    <e v="#VALUE!"/>
    <x v="151"/>
  </r>
  <r>
    <n v="1249"/>
    <s v="436566490611867648"/>
    <s v="CarolCampbell4"/>
    <x v="947"/>
    <s v="Thu Feb 20 18:22:17 +0000 2014"/>
    <d v="2014-02-20T18:22:17"/>
    <m/>
    <s v="en"/>
    <n v="16407557"/>
    <s v="menardenis"/>
    <n v="300645437"/>
    <s v="436565363577217024"/>
    <s v="&lt;a href=&quot;http://twitter.com/#!/download/ipad&quot; rel=&quot;nofollow&quot;&gt;Twitter for iPad&lt;/a&gt;"/>
    <s v="http://pbs.twimg.com/profile_images/3691905443/d17541206d2df83dd49f40e17076abbc_normal.jpeg"/>
    <n v="753"/>
    <n v="318"/>
    <n v="-18000"/>
    <s v="http://twitter.com/CarolCampbell4/statuses/436566490611867648"/>
    <s v="{&quot;symbols&quot;:[],&quot;urls&quot;:[],&quot;hashtags&quot;:[{&quot;text&quot;:&quot;oers14&quot;,&quot;indices&quot;:[76,83]}],&quot;user_mentions&quot;:[{&quot;id&quot;:16407557,&quot;name&quot;:&quot;Denis Ménard&quot;,&quot;indices&quot;:[63,74],&quot;screen_name&quot;:&quot;menardenis&quot;,&quot;id_str&quot;:&quot;16407557&quot;}]}"/>
    <s v="Ver"/>
    <e v="#VALUE!"/>
    <s v="Very impressive policy, practice &amp;a"/>
    <e v="#VALUE!"/>
    <x v="151"/>
  </r>
  <r>
    <n v="752"/>
    <s v="436280117493383168"/>
    <s v="abbaspeaks"/>
    <x v="948"/>
    <s v="Wed Feb 19 23:24:20 +0000 2014"/>
    <d v="2014-02-19T23:24:20"/>
    <m/>
    <s v="en"/>
    <m/>
    <m/>
    <n v="203543496"/>
    <m/>
    <s v="web"/>
    <s v="http://pbs.twimg.com/profile_images/420650358310838272/SYeVCvzi_normal.jpeg"/>
    <n v="391"/>
    <n v="538"/>
    <n v="-28800"/>
    <s v="http://twitter.com/abbaspeaks/statuses/436280117493383168"/>
    <s v="{&quot;symbols&quot;:[],&quot;urls&quot;:[],&quot;hashtags&quot;:[{&quot;text&quot;:&quot;OERS14&quot;,&quot;indices&quot;:[23,30]}],&quot;user_mentions&quot;:[{&quot;id&quot;:16116234,&quot;name&quot;:&quot;Krista Jensen&quot;,&quot;indices&quot;:[31,43],&quot;screen_name&quot;:&quot;atomickitty&quot;,&quot;id_str&quot;:&quot;16116234&quot;}]}"/>
    <s v="Was"/>
    <e v="#VALUE!"/>
    <s v="Was nice seeing you at #OERS14 @ato"/>
    <e v="#VALUE!"/>
    <x v="151"/>
  </r>
  <r>
    <n v="575"/>
    <s v="436193905973813248"/>
    <s v="O3atORION"/>
    <x v="949"/>
    <s v="Wed Feb 19 17:41:45 +0000 2014"/>
    <d v="2014-02-19T17:41:45"/>
    <m/>
    <s v="en"/>
    <m/>
    <m/>
    <n v="40576448"/>
    <m/>
    <s v="&lt;a href=&quot;https://about.twitter.com/products/tweetdeck&quot; rel=&quot;nofollow&quot;&gt;TweetDeck&lt;/a&gt;"/>
    <s v="http://pbs.twimg.com/profile_images/2631441533/dd0ebcbc33a90ccdddc419f43d06c8f4_normal.jpeg"/>
    <n v="808"/>
    <n v="1457"/>
    <n v="-18000"/>
    <s v="http://twitter.com/O3atORION/statuses/436193905973813248"/>
    <s v="{&quot;symbols&quot;:[],&quot;urls&quot;:[],&quot;hashtags&quot;:[{&quot;text&quot;:&quot;OERS14&quot;,&quot;indices&quot;:[95,102]}],&quot;user_mentions&quot;:[{&quot;id&quot;:29981187,&quot;name&quot;:&quot;Elizabeth Moyer&quot;,&quot;indices&quot;:[26,37],&quot;screen_name&quot;:&quot;emoyer2009&quot;,&quot;id_str&quot;:&quot;29981187&quot;}]}"/>
    <s v="We "/>
    <e v="#VALUE!"/>
    <s v="We also have our Director @emoyer20"/>
    <e v="#VALUE!"/>
    <x v="151"/>
  </r>
  <r>
    <n v="29"/>
    <s v="435847600571691008"/>
    <s v="O3atORION"/>
    <x v="950"/>
    <s v="Tue Feb 18 18:45:40 +0000 2014"/>
    <d v="2014-02-18T18:45:40"/>
    <m/>
    <s v="en"/>
    <m/>
    <m/>
    <n v="40576448"/>
    <m/>
    <s v="&lt;a href=&quot;https://about.twitter.com/products/tweetdeck&quot; rel=&quot;nofollow&quot;&gt;TweetDeck&lt;/a&gt;"/>
    <s v="http://pbs.twimg.com/profile_images/2631441533/dd0ebcbc33a90ccdddc419f43d06c8f4_normal.jpeg"/>
    <n v="799"/>
    <n v="1450"/>
    <n v="-18000"/>
    <s v="http://twitter.com/O3atORION/statuses/435847600571691008"/>
    <s v="{&quot;symbols&quot;:[],&quot;urls&quot;:[],&quot;hashtags&quot;:[{&quot;text&quot;:&quot;OERS14&quot;,&quot;indices&quot;:[21,28]}],&quot;user_mentions&quot;:[]}"/>
    <s v="We "/>
    <e v="#VALUE!"/>
    <s v="We are on our way to #OERS14 .. exc"/>
    <e v="#VALUE!"/>
    <x v="151"/>
  </r>
  <r>
    <n v="613"/>
    <s v="436217935859044353"/>
    <s v="O3atORION"/>
    <x v="951"/>
    <s v="Wed Feb 19 19:17:15 +0000 2014"/>
    <d v="2014-02-19T19:17:15"/>
    <m/>
    <s v="en"/>
    <m/>
    <m/>
    <n v="40576448"/>
    <m/>
    <s v="&lt;a href=&quot;http://twitter.com/download/android&quot; rel=&quot;nofollow&quot;&gt;Twitter for Android&lt;/a&gt;"/>
    <s v="http://pbs.twimg.com/profile_images/2631441533/dd0ebcbc33a90ccdddc419f43d06c8f4_normal.jpeg"/>
    <n v="809"/>
    <n v="1459"/>
    <n v="-18000"/>
    <s v="http://twitter.com/O3atORION/statuses/436217935859044353"/>
    <s v="{&quot;symbols&quot;:[],&quot;urls&quot;:[],&quot;hashtags&quot;:[{&quot;text&quot;:&quot;KMb&quot;,&quot;indices&quot;:[34,38]},{&quot;text&quot;:&quot;OERS14&quot;,&quot;indices&quot;:[62,69]}],&quot;user_mentions&quot;:[]}"/>
    <s v="We "/>
    <e v="#VALUE!"/>
    <s v="We are working on a definition of #"/>
    <e v="#VALUE!"/>
    <x v="151"/>
  </r>
  <r>
    <n v="1275"/>
    <s v="436572400071626752"/>
    <s v="O3atORION"/>
    <x v="952"/>
    <s v="Thu Feb 20 18:45:45 +0000 2014"/>
    <d v="2014-02-20T18:45:45"/>
    <m/>
    <s v="en"/>
    <m/>
    <m/>
    <n v="40576448"/>
    <m/>
    <s v="&lt;a href=&quot;https://about.twitter.com/products/tweetdeck&quot; rel=&quot;nofollow&quot;&gt;TweetDeck&lt;/a&gt;"/>
    <s v="http://pbs.twimg.com/profile_images/2631441533/dd0ebcbc33a90ccdddc419f43d06c8f4_normal.jpeg"/>
    <n v="817"/>
    <n v="1469"/>
    <n v="-18000"/>
    <s v="http://twitter.com/O3atORION/statuses/436572400071626752"/>
    <s v="{&quot;symbols&quot;:[],&quot;urls&quot;:[],&quot;hashtags&quot;:[{&quot;text&quot;:&quot;oers14&quot;,&quot;indices&quot;:[55,62]}],&quot;user_mentions&quot;:[]}"/>
    <s v="We "/>
    <e v="#VALUE!"/>
    <s v="We are wrapping up! Thank you for a"/>
    <e v="#VALUE!"/>
    <x v="151"/>
  </r>
  <r>
    <n v="445"/>
    <s v="436170807233249280"/>
    <s v="_DrDi"/>
    <x v="953"/>
    <s v="Wed Feb 19 16:09:58 +0000 2014"/>
    <d v="2014-02-19T16:09:58"/>
    <m/>
    <s v="en"/>
    <m/>
    <m/>
    <n v="298888460"/>
    <m/>
    <s v="&lt;a href=&quot;http://www.twitter.com&quot; rel=&quot;nofollow&quot;&gt;Twitter for BlackBerry&lt;/a&gt;"/>
    <s v="http://pbs.twimg.com/profile_images/3393181171/73f9dff5a8bd9b34ef0dc66f07b43da6_normal.jpeg"/>
    <n v="86"/>
    <n v="125"/>
    <n v="-18000"/>
    <s v="http://twitter.com/_DrDi/statuses/436170807233249280"/>
    <s v="{&quot;symbols&quot;:[],&quot;urls&quot;:[],&quot;hashtags&quot;:[{&quot;text&quot;:&quot;OERS14&quot;,&quot;indices&quot;:[98,105]}],&quot;user_mentions&quot;:[]}"/>
    <s v="We "/>
    <e v="#VALUE!"/>
    <s v="We must focus on student well-being"/>
    <e v="#VALUE!"/>
    <x v="151"/>
  </r>
  <r>
    <n v="786"/>
    <s v="436286178560462848"/>
    <s v="professor_jess"/>
    <x v="954"/>
    <s v="Wed Feb 19 23:48:25 +0000 2014"/>
    <d v="2014-02-19T23:48:25"/>
    <m/>
    <s v="en"/>
    <m/>
    <m/>
    <n v="2174804130"/>
    <m/>
    <s v="&lt;a href=&quot;http://twitter.com/download/android&quot; rel=&quot;nofollow&quot;&gt;Twitter for Android&lt;/a&gt;"/>
    <s v="http://pbs.twimg.com/profile_images/378800000695299597/4ae9be0238c788517bac441693a1cf34_normal.jpeg"/>
    <n v="15"/>
    <n v="17"/>
    <m/>
    <s v="http://twitter.com/professor_jess/statuses/436286178560462848"/>
    <s v="{&quot;symbols&quot;:[],&quot;urls&quot;:[],&quot;hashtags&quot;:[{&quot;text&quot;:&quot;digital&quot;,&quot;indices&quot;:[55,63]},{&quot;text&quot;:&quot;dontblametheinternet&quot;,&quot;indices&quot;:[75,96]},{&quot;text&quot;:&quot;oers14&quot;,&quot;indices&quot;:[97,104]}],&quot;user_mentions&quot;:[]}"/>
    <s v="We "/>
    <e v="#VALUE!"/>
    <s v="We need data to support claims that"/>
    <e v="#VALUE!"/>
    <x v="151"/>
  </r>
  <r>
    <n v="785"/>
    <s v="436286178560462848"/>
    <s v="professor_jess"/>
    <x v="954"/>
    <s v="Wed Feb 19 23:48:25 +0000 2014"/>
    <d v="2014-02-19T23:48:25"/>
    <m/>
    <s v="en"/>
    <m/>
    <m/>
    <n v="2174804130"/>
    <m/>
    <s v="&lt;a href=&quot;http://twitter.com/download/android&quot; rel=&quot;nofollow&quot;&gt;Twitter for Android&lt;/a&gt;"/>
    <s v="http://pbs.twimg.com/profile_images/378800000695299597/4ae9be0238c788517bac441693a1cf34_normal.jpeg"/>
    <n v="15"/>
    <n v="17"/>
    <m/>
    <s v="http://twitter.com/professor_jess/statuses/436286178560462848"/>
    <s v="{&quot;symbols&quot;:[],&quot;urls&quot;:[],&quot;hashtags&quot;:[{&quot;text&quot;:&quot;digital&quot;,&quot;indices&quot;:[55,63]},{&quot;text&quot;:&quot;dontblametheinternet&quot;,&quot;indices&quot;:[75,96]},{&quot;text&quot;:&quot;oers14&quot;,&quot;indices&quot;:[97,104]}],&quot;user_mentions&quot;:[]}"/>
    <s v="We "/>
    <e v="#VALUE!"/>
    <s v="We need data to support claims that"/>
    <e v="#VALUE!"/>
    <x v="151"/>
  </r>
  <r>
    <n v="819"/>
    <s v="436290844144857088"/>
    <s v="HIRGUWO"/>
    <x v="955"/>
    <s v="Thu Feb 20 00:06:57 +0000 2014"/>
    <d v="2014-02-20T00:06:57"/>
    <m/>
    <s v="en"/>
    <m/>
    <m/>
    <n v="2200459346"/>
    <m/>
    <s v="&lt;a href=&quot;http://blackberry.com/twitter&quot; rel=&quot;nofollow&quot;&gt;Twitter for BlackBerry®&lt;/a&gt;"/>
    <s v="http://pbs.twimg.com/profile_images/378800000755038855/25d6dbfbcf4b84eefdcf8f7bfb0a46a8_normal.jpeg"/>
    <n v="22"/>
    <n v="102"/>
    <m/>
    <s v="http://twitter.com/HIRGUWO/statuses/436290844144857088"/>
    <s v="{&quot;symbols&quot;:[],&quot;urls&quot;:[],&quot;hashtags&quot;:[{&quot;text&quot;:&quot;OERS14&quot;,&quot;indices&quot;:[118,125]}],&quot;user_mentions&quot;:[{&quot;id&quot;:14128528,&quot;name&quot;:&quot;Don Tapscott&quot;,&quot;indices&quot;:[106,116],&quot;screen_name&quot;:&quot;dtapscott&quot;,&quot;id_str&quot;:&quot;14128528&quot;}]}"/>
    <s v="We "/>
    <e v="#VALUE!"/>
    <s v="We need STEM, but what we  really n"/>
    <e v="#VALUE!"/>
    <x v="151"/>
  </r>
  <r>
    <n v="187"/>
    <s v="436137242042851328"/>
    <s v="IainBro"/>
    <x v="956"/>
    <s v="Wed Feb 19 13:56:36 +0000 2014"/>
    <d v="2014-02-19T13:56:36"/>
    <m/>
    <s v="en"/>
    <m/>
    <m/>
    <n v="36917863"/>
    <m/>
    <s v="&lt;a href=&quot;http://www.hootsuite.com&quot; rel=&quot;nofollow&quot;&gt;HootSuite&lt;/a&gt;"/>
    <s v="http://pbs.twimg.com/profile_images/775826037/S7300148_normal.JPG"/>
    <n v="23"/>
    <n v="16"/>
    <n v="-21600"/>
    <s v="http://twitter.com/IainBro/statuses/436137242042851328"/>
    <s v="{&quot;symbols&quot;:[],&quot;urls&quot;:[],&quot;hashtags&quot;:[{&quot;text&quot;:&quot;OERS14&quot;,&quot;indices&quot;:[78,85]}],&quot;user_mentions&quot;:[]}"/>
    <s v="We "/>
    <e v="#VALUE!"/>
    <s v="We need to make mental health an op"/>
    <e v="#VALUE!"/>
    <x v="151"/>
  </r>
  <r>
    <n v="778"/>
    <s v="436284722642427904"/>
    <s v="professor_jess"/>
    <x v="957"/>
    <s v="Wed Feb 19 23:42:38 +0000 2014"/>
    <d v="2014-02-19T23:42:38"/>
    <m/>
    <s v="en"/>
    <m/>
    <m/>
    <n v="2174804130"/>
    <m/>
    <s v="&lt;a href=&quot;http://twitter.com/download/android&quot; rel=&quot;nofollow&quot;&gt;Twitter for Android&lt;/a&gt;"/>
    <s v="http://pbs.twimg.com/profile_images/378800000695299597/4ae9be0238c788517bac441693a1cf34_normal.jpeg"/>
    <n v="14"/>
    <n v="17"/>
    <m/>
    <s v="http://twitter.com/professor_jess/statuses/436284722642427904"/>
    <s v="{&quot;symbols&quot;:[],&quot;urls&quot;:[],&quot;hashtags&quot;:[{&quot;text&quot;:&quot;oers14&quot;,&quot;indices&quot;:[58,65]},{&quot;text&quot;:&quot;aedt&quot;,&quot;indices&quot;:[78,83]},{&quot;text&quot;:&quot;pblchat&quot;,&quot;indices&quot;:[93,101]}],&quot;user_mentions&quot;:[{&quot;id&quot;:14128528,&quot;name&quot;:&quot;Don Tapscott&quot;,&quot;indices&quot;:[46,56],&quot;screen_name&quot;:&quot;dtapscott&quot;,&quot;id_str&quot;:&quot;14128528&quot;}]}"/>
    <s v="We "/>
    <e v="#VALUE!"/>
    <s v="We shouldn't be transmitting data t"/>
    <e v="#VALUE!"/>
    <x v="151"/>
  </r>
  <r>
    <n v="951"/>
    <s v="436346014157766656"/>
    <s v="CarolCampbell4"/>
    <x v="958"/>
    <s v="Thu Feb 20 03:46:11 +0000 2014"/>
    <d v="2014-02-20T03:46:11"/>
    <m/>
    <s v="en"/>
    <n v="17095178"/>
    <s v="adrossis"/>
    <n v="300645437"/>
    <s v="436171549708537856"/>
    <s v="&lt;a href=&quot;http://twitter.com/#!/download/ipad&quot; rel=&quot;nofollow&quot;&gt;Twitter for iPad&lt;/a&gt;"/>
    <s v="http://pbs.twimg.com/profile_images/3691905443/d17541206d2df83dd49f40e17076abbc_normal.jpeg"/>
    <n v="748"/>
    <n v="318"/>
    <n v="-18000"/>
    <s v="http://twitter.com/CarolCampbell4/statuses/436346014157766656"/>
    <s v="{&quot;symbols&quot;:[],&quot;urls&quot;:[],&quot;hashtags&quot;:[{&quot;text&quot;:&quot;OERS14&quot;,&quot;indices&quot;:[107,114]}],&quot;user_mentions&quot;:[{&quot;id&quot;:17095178,&quot;name&quot;:&quot;Anita Drossis&quot;,&quot;indices&quot;:[18,27],&quot;screen_name&quot;:&quot;adrossis&quot;,&quot;id_str&quot;:&quot;17095178&quot;},{&quot;id&quot;:1020257364,&quot;name&quot;:&quot;KNAER-RECRAE&quot;,&quot;indices&quot;:[29,42],&quot;screen_name&quot;:&quot;KNAER_RECRAE&quot;,&quot;id_str&quot;:&quot;1020257364&quot;}]}"/>
    <s v="We'"/>
    <e v="#VALUE!"/>
    <s v="We're excited! RT @adrossis: @KNAER"/>
    <e v="#VALUE!"/>
    <x v="151"/>
  </r>
  <r>
    <n v="609"/>
    <s v="436216602338410496"/>
    <s v="CarolCampbell4"/>
    <x v="959"/>
    <s v="Wed Feb 19 19:11:57 +0000 2014"/>
    <d v="2014-02-19T19:11:57"/>
    <m/>
    <s v="en"/>
    <n v="1020257364"/>
    <s v="KNAER_RECRAE"/>
    <n v="300645437"/>
    <s v="436213069660692481"/>
    <s v="&lt;a href=&quot;http://twitter.com/#!/download/ipad&quot; rel=&quot;nofollow&quot;&gt;Twitter for iPad&lt;/a&gt;"/>
    <s v="http://pbs.twimg.com/profile_images/3691905443/d17541206d2df83dd49f40e17076abbc_normal.jpeg"/>
    <n v="746"/>
    <n v="318"/>
    <n v="-18000"/>
    <s v="http://twitter.com/CarolCampbell4/statuses/436216602338410496"/>
    <s v="{&quot;symbols&quot;:[],&quot;urls&quot;:[],&quot;hashtags&quot;:[{&quot;text&quot;:&quot;oers14&quot;,&quot;indices&quot;:[126,133]}],&quot;user_mentions&quot;:[{&quot;id&quot;:1020257364,&quot;name&quot;:&quot;KNAER-RECRAE&quot;,&quot;indices&quot;:[18,31],&quot;screen_name&quot;:&quot;KNAER_RECRAE&quot;,&quot;id_str&quot;:&quot;1020257364&quot;},{&quot;id&quot;:636460073,&quot;name&quot;:&quot;Katina Pollock&quot;,&quot;indices&quot;:[81,97],&quot;screen_name&quot;:&quot;DrKatinaPollock&quot;,&quot;id_str&quot;:&quot;636460073&quot;},{&quot;id&quot;:300645437,&quot;name&quot;:&quot;Carol Campbell&quot;,&quot;indices&quot;:[98,113],&quot;screen_name&quot;:&quot;CarolCampbell4&quot;,&quot;id_str&quot;:&quot;300645437&quot;},{&quot;id&quot;:129585627,&quot;name&quot;:&quot;Shasta Carr-Harris&quot;,&quot;indices&quot;:[115,124],&quot;screen_name&quot;:&quot;ShastaCH&quot;,&quot;id_str&quot;:&quot;129585627&quot;}]}"/>
    <s v="We'"/>
    <e v="#VALUE!"/>
    <s v="We've started! RT @KNAER_RECRAE: Wo"/>
    <e v="#VALUE!"/>
    <x v="151"/>
  </r>
  <r>
    <n v="813"/>
    <s v="436289728183152640"/>
    <s v="AmaniElrofaie"/>
    <x v="960"/>
    <s v="Thu Feb 20 00:02:31 +0000 2014"/>
    <d v="2014-02-20T00:02:31"/>
    <m/>
    <s v="en"/>
    <m/>
    <m/>
    <n v="121959456"/>
    <m/>
    <s v="&lt;a href=&quot;https://mobile.twitter.com&quot; rel=&quot;nofollow&quot;&gt;Mobile Web (M5)&lt;/a&gt;"/>
    <s v="http://pbs.twimg.com/profile_images/378800000263129784/0761da68796b3351af43e2a94a41dc92_normal.jpeg"/>
    <n v="163"/>
    <n v="208"/>
    <n v="-18000"/>
    <s v="http://twitter.com/AmaniElrofaie/statuses/436289728183152640"/>
    <s v="{&quot;symbols&quot;:[],&quot;urls&quot;:[],&quot;hashtags&quot;:[{&quot;text&quot;:&quot;oers14&quot;,&quot;indices&quot;:[116,123]}],&quot;user_mentions&quot;:[]}"/>
    <s v="Wha"/>
    <e v="#VALUE!"/>
    <s v="What does balance and moderation lo"/>
    <e v="#VALUE!"/>
    <x v="151"/>
  </r>
  <r>
    <n v="1177"/>
    <s v="436538083342024704"/>
    <s v="BrendaCourey"/>
    <x v="961"/>
    <s v="Thu Feb 20 16:29:24 +0000 2014"/>
    <d v="2014-02-20T16:29:24"/>
    <m/>
    <s v="en"/>
    <m/>
    <m/>
    <n v="14996156"/>
    <m/>
    <s v="&lt;a href=&quot;https://about.twitter.com/products/tweetdeck&quot; rel=&quot;nofollow&quot;&gt;TweetDeck&lt;/a&gt;"/>
    <s v="http://pbs.twimg.com/profile_images/1490028863/Brenda1_normal.jpg"/>
    <n v="208"/>
    <n v="104"/>
    <n v="-18000"/>
    <s v="http://twitter.com/BrendaCourey/statuses/436538083342024704"/>
    <s v="{&quot;symbols&quot;:[{&quot;text&quot;:&quot;M&quot;,&quot;indices&quot;:[79,81]}],&quot;urls&quot;:[],&quot;hashtags&quot;:[{&quot;text&quot;:&quot;oers14&quot;,&quot;indices&quot;:[99,106]}],&quot;user_mentions&quot;:[]}"/>
    <s v="Wha"/>
    <e v="#VALUE!"/>
    <s v="What does effective professional le"/>
    <e v="#VALUE!"/>
    <x v="151"/>
  </r>
  <r>
    <n v="1148"/>
    <s v="436526023954296832"/>
    <s v="abbaspeaks"/>
    <x v="962"/>
    <s v="Thu Feb 20 15:41:29 +0000 2014"/>
    <d v="2014-02-20T15:41:29"/>
    <m/>
    <s v="en"/>
    <m/>
    <m/>
    <n v="203543496"/>
    <m/>
    <s v="&lt;a href=&quot;http://twitter.com/download/android&quot; rel=&quot;nofollow&quot;&gt;Twitter for Android&lt;/a&gt;"/>
    <s v="http://pbs.twimg.com/profile_images/420650358310838272/SYeVCvzi_normal.jpeg"/>
    <n v="397"/>
    <n v="539"/>
    <n v="-28800"/>
    <s v="http://twitter.com/abbaspeaks/statuses/436526023954296832"/>
    <s v="{&quot;symbols&quot;:[],&quot;urls&quot;:[],&quot;hashtags&quot;:[{&quot;text&quot;:&quot;oers14&quot;,&quot;indices&quot;:[94,101]}],&quot;user_mentions&quot;:[]}"/>
    <s v="Wha"/>
    <e v="#VALUE!"/>
    <s v="What does it mean to be achievers i"/>
    <e v="#VALUE!"/>
    <x v="151"/>
  </r>
  <r>
    <n v="689"/>
    <s v="436248129269420032"/>
    <s v="ResearchChat"/>
    <x v="963"/>
    <s v="Wed Feb 19 21:17:13 +0000 2014"/>
    <d v="2014-02-19T21:17:13"/>
    <m/>
    <s v="en"/>
    <m/>
    <m/>
    <n v="30002337"/>
    <m/>
    <s v="&lt;a href=&quot;http://www.hootsuite.com&quot; rel=&quot;nofollow&quot;&gt;HootSuite&lt;/a&gt;"/>
    <s v="http://pbs.twimg.com/profile_images/146956830/Lighthouse_Lens2_normal.png"/>
    <n v="371"/>
    <n v="169"/>
    <n v="-18000"/>
    <s v="http://twitter.com/ResearchChat/statuses/436248129269420032"/>
    <s v="{&quot;symbols&quot;:[],&quot;urls&quot;:[],&quot;hashtags&quot;:[{&quot;text&quot;:&quot;OERS14&quot;,&quot;indices&quot;:[66,73]}],&quot;user_mentions&quot;:[]}"/>
    <s v="Wha"/>
    <e v="#VALUE!"/>
    <s v="What matters?  Is there ever a time"/>
    <e v="#VALUE!"/>
    <x v="151"/>
  </r>
  <r>
    <n v="1048"/>
    <s v="436511137626980353"/>
    <s v="BrendaCourey"/>
    <x v="964"/>
    <s v="Thu Feb 20 14:42:19 +0000 2014"/>
    <d v="2014-02-20T14:42:19"/>
    <m/>
    <s v="en"/>
    <m/>
    <m/>
    <n v="14996156"/>
    <m/>
    <s v="&lt;a href=&quot;https://about.twitter.com/products/tweetdeck&quot; rel=&quot;nofollow&quot;&gt;TweetDeck&lt;/a&gt;"/>
    <s v="http://pbs.twimg.com/profile_images/1490028863/Brenda1_normal.jpg"/>
    <n v="206"/>
    <n v="104"/>
    <n v="-18000"/>
    <s v="http://twitter.com/BrendaCourey/statuses/436511137626980353"/>
    <s v="{&quot;symbols&quot;:[],&quot;urls&quot;:[],&quot;hashtags&quot;:[{&quot;text&quot;:&quot;oers14&quot;,&quot;indices&quot;:[91,98]}],&quot;user_mentions&quot;:[]}"/>
    <s v="wha"/>
    <e v="#VALUE!"/>
    <s v="what works: high expectations, comm"/>
    <e v="#VALUE!"/>
    <x v="151"/>
  </r>
  <r>
    <n v="712"/>
    <s v="436253129211129856"/>
    <s v="ResearchChat"/>
    <x v="965"/>
    <s v="Wed Feb 19 21:37:05 +0000 2014"/>
    <d v="2014-02-19T21:37:05"/>
    <m/>
    <s v="en"/>
    <m/>
    <m/>
    <n v="30002337"/>
    <m/>
    <s v="&lt;a href=&quot;http://www.hootsuite.com&quot; rel=&quot;nofollow&quot;&gt;HootSuite&lt;/a&gt;"/>
    <s v="http://pbs.twimg.com/profile_images/146956830/Lighthouse_Lens2_normal.png"/>
    <n v="371"/>
    <n v="169"/>
    <n v="-18000"/>
    <s v="http://twitter.com/ResearchChat/statuses/436253129211129856"/>
    <s v="{&quot;symbols&quot;:[],&quot;urls&quot;:[],&quot;hashtags&quot;:[{&quot;text&quot;:&quot;OERS14&quot;,&quot;indices&quot;:[109,116]},{&quot;text&quot;:&quot;ResearchChat&quot;,&quot;indices&quot;:[117,130]}],&quot;user_mentions&quot;:[]}"/>
    <s v="Whe"/>
    <e v="#VALUE!"/>
    <s v="When people watch a really good tea"/>
    <e v="#VALUE!"/>
    <x v="151"/>
  </r>
  <r>
    <n v="38"/>
    <s v="435905569547759616"/>
    <s v="peachyteachy"/>
    <x v="966"/>
    <s v="Tue Feb 18 22:36:01 +0000 2014"/>
    <d v="2014-02-18T22:36:01"/>
    <m/>
    <s v="en"/>
    <m/>
    <m/>
    <n v="22331267"/>
    <m/>
    <s v="&lt;a href=&quot;http://twitter.com/#!/download/ipad&quot; rel=&quot;nofollow&quot;&gt;Twitter for iPad&lt;/a&gt;"/>
    <s v="http://pbs.twimg.com/profile_images/3587177583/2678f6b5fae4006915a5135991e4def7_normal.png"/>
    <n v="369"/>
    <n v="523"/>
    <n v="-18000"/>
    <s v="http://twitter.com/peachyteachy/statuses/435905569547759616"/>
    <s v="{&quot;symbols&quot;:[],&quot;urls&quot;:[],&quot;hashtags&quot;:[{&quot;text&quot;:&quot;oers14&quot;,&quot;indices&quot;:[16,23]},{&quot;text&quot;:&quot;nervous&quot;,&quot;indices&quot;:[95,103]}],&quot;user_mentions&quot;:[]}"/>
    <s v="Who"/>
    <e v="#VALUE!"/>
    <s v="Who is going to #oers14 ? Presentin"/>
    <e v="#VALUE!"/>
    <x v="151"/>
  </r>
  <r>
    <n v="606"/>
    <s v="436214857403072513"/>
    <s v="abbaspeaks"/>
    <x v="967"/>
    <s v="Wed Feb 19 19:05:01 +0000 2014"/>
    <d v="2014-02-19T19:05:01"/>
    <m/>
    <s v="en"/>
    <m/>
    <m/>
    <n v="203543496"/>
    <m/>
    <s v="&lt;a href=&quot;http://twitter.com/download/android&quot; rel=&quot;nofollow&quot;&gt;Twitter for Android&lt;/a&gt;"/>
    <s v="http://pbs.twimg.com/profile_images/420650358310838272/SYeVCvzi_normal.jpeg"/>
    <n v="391"/>
    <n v="533"/>
    <n v="-28800"/>
    <s v="http://twitter.com/abbaspeaks/statuses/436214857403072513"/>
    <s v="{&quot;symbols&quot;:[],&quot;urls&quot;:[],&quot;hashtags&quot;:[{&quot;text&quot;:&quot;OERS14&quot;,&quot;indices&quot;:[29,36]},{&quot;text&quot;:&quot;KMb&quot;,&quot;indices&quot;:[49,53]}],&quot;user_mentions&quot;:[{&quot;id&quot;:1020257364,&quot;name&quot;:&quot;KNAER-RECRAE&quot;,&quot;indices&quot;:[5,18],&quot;screen_name&quot;:&quot;KNAER_RECRAE&quot;,&quot;id_str&quot;:&quot;1020257364&quot;}]}"/>
    <s v="Wit"/>
    <e v="#VALUE!"/>
    <s v="With @KNAER_RECRAE  at their #OERS1"/>
    <e v="#VALUE!"/>
    <x v="151"/>
  </r>
  <r>
    <n v="1183"/>
    <s v="436539659636592640"/>
    <s v="fdelk_nmc"/>
    <x v="968"/>
    <s v="Thu Feb 20 16:35:40 +0000 2014"/>
    <d v="2014-02-20T16:35:40"/>
    <m/>
    <s v="en"/>
    <m/>
    <m/>
    <n v="2151052644"/>
    <m/>
    <s v="&lt;a href=&quot;http://twitter.com/#!/download/ipad&quot; rel=&quot;nofollow&quot;&gt;Twitter for iPad&lt;/a&gt;"/>
    <s v="http://pbs.twimg.com/profile_images/378800000724150004/557d9fa1b4f1da3975a2c66a494f6a2c_normal.jpeg"/>
    <n v="19"/>
    <n v="40"/>
    <m/>
    <s v="http://twitter.com/fdelk_nmc/statuses/436539659636592640"/>
    <s v="{&quot;symbols&quot;:[],&quot;urls&quot;:[],&quot;hashtags&quot;:[{&quot;text&quot;:&quot;OERS14&quot;,&quot;indices&quot;:[131,138]}],&quot;user_mentions&quot;:[]}"/>
    <s v="Wit"/>
    <e v="#VALUE!"/>
    <s v="Without content knowledge and an in"/>
    <e v="#VALUE!"/>
    <x v="151"/>
  </r>
  <r>
    <n v="1199"/>
    <s v="436547421749788672"/>
    <s v="ShastaCH"/>
    <x v="969"/>
    <s v="Thu Feb 20 17:06:30 +0000 2014"/>
    <d v="2014-02-20T17:06:30"/>
    <s v="loc: 43.65489733,-79.38298756"/>
    <s v="en"/>
    <m/>
    <m/>
    <n v="129585627"/>
    <m/>
    <s v="&lt;a href=&quot;http://twitter.com/download/iphone&quot; rel=&quot;nofollow&quot;&gt;Twitter for iPhone&lt;/a&gt;"/>
    <s v="http://pbs.twimg.com/profile_images/2272274611/5wd7gucvwq2weh35c02q_normal.jpeg"/>
    <n v="161"/>
    <n v="95"/>
    <n v="-21600"/>
    <s v="http://twitter.com/ShastaCH/statuses/436547421749788672"/>
    <s v="{&quot;symbols&quot;:[],&quot;urls&quot;:[],&quot;hashtags&quot;:[{&quot;text&quot;:&quot;oers14&quot;,&quot;indices&quot;:[113,120]}],&quot;user_mentions&quot;:[]}"/>
    <s v="Won"/>
    <e v="#VALUE!"/>
    <s v="Wonderful to hear such articulate s"/>
    <e v="#VALUE!"/>
    <x v="151"/>
  </r>
  <r>
    <n v="822"/>
    <s v="436291365266153472"/>
    <s v="louiseIV"/>
    <x v="970"/>
    <s v="Thu Feb 20 00:09:02 +0000 2014"/>
    <d v="2014-02-20T00:09:02"/>
    <m/>
    <s v="en"/>
    <m/>
    <m/>
    <n v="50404030"/>
    <m/>
    <s v="&lt;a href=&quot;https://mobile.twitter.com&quot; rel=&quot;nofollow&quot;&gt;Mobile Web (M5)&lt;/a&gt;"/>
    <s v="http://abs.twimg.com/sticky/default_profile_images/default_profile_5_normal.png"/>
    <n v="1"/>
    <n v="7"/>
    <m/>
    <s v="http://twitter.com/louiseIV/statuses/436291365266153472"/>
    <s v="{&quot;symbols&quot;:[],&quot;urls&quot;:[],&quot;hashtags&quot;:[{&quot;text&quot;:&quot;oers14&quot;,&quot;indices&quot;:[75,82]}],&quot;user_mentions&quot;:[]}"/>
    <s v="Wor"/>
    <e v="#VALUE!"/>
    <s v="Work, learning, collaboration and h"/>
    <e v="#VALUE!"/>
    <x v="151"/>
  </r>
  <r>
    <n v="591"/>
    <s v="436206427422466048"/>
    <s v="KNAER_RECRAE"/>
    <x v="971"/>
    <s v="Wed Feb 19 18:31:31 +0000 2014"/>
    <d v="2014-02-19T18:31:31"/>
    <m/>
    <s v="en"/>
    <m/>
    <m/>
    <n v="1020257364"/>
    <m/>
    <s v="&lt;a href=&quot;http://twitter.com/download/android&quot; rel=&quot;nofollow&quot;&gt;Twitter for Android&lt;/a&gt;"/>
    <s v="http://pbs.twimg.com/profile_images/2991816416/bfc82e11ecb1ae7933cf18dab2e03eb9_normal.png"/>
    <n v="209"/>
    <n v="275"/>
    <n v="-18000"/>
    <s v="http://twitter.com/KNAER_RECRAE/statuses/436206427422466048"/>
    <s v="{&quot;symbols&quot;:[],&quot;urls&quot;:[],&quot;hashtags&quot;:[{&quot;text&quot;:&quot;OERS14&quot;,&quot;indices&quot;:[98,105]}],&quot;user_mentions&quot;:[]}"/>
    <s v="Wor"/>
    <e v="#VALUE!"/>
    <s v="Workshop on building knowledge mobi"/>
    <e v="#VALUE!"/>
    <x v="151"/>
  </r>
  <r>
    <n v="604"/>
    <s v="436213069660692481"/>
    <s v="KNAER_RECRAE"/>
    <x v="972"/>
    <s v="Wed Feb 19 18:57:54 +0000 2014"/>
    <d v="2014-02-19T18:57:54"/>
    <m/>
    <s v="en"/>
    <m/>
    <m/>
    <n v="1020257364"/>
    <m/>
    <s v="&lt;a href=&quot;http://twitter.com/download/android&quot; rel=&quot;nofollow&quot;&gt;Twitter for Android&lt;/a&gt;"/>
    <s v="http://pbs.twimg.com/profile_images/2991816416/bfc82e11ecb1ae7933cf18dab2e03eb9_normal.png"/>
    <n v="209"/>
    <n v="275"/>
    <n v="-18000"/>
    <s v="http://twitter.com/KNAER_RECRAE/statuses/436213069660692481"/>
    <s v="{&quot;symbols&quot;:[],&quot;urls&quot;:[],&quot;hashtags&quot;:[{&quot;text&quot;:&quot;oers14&quot;,&quot;indices&quot;:[131,138]}],&quot;user_mentions&quot;:[{&quot;id&quot;:636460073,&quot;name&quot;:&quot;Katina Pollock&quot;,&quot;indices&quot;:[86,102],&quot;screen_name&quot;:&quot;DrKatinaPollock&quot;,&quot;id_str&quot;:&quot;636460073&quot;},{&quot;id&quot;:300645437,&quot;name&quot;:&quot;Carol Campbell&quot;,&quot;indices&quot;:[103,118],&quot;screen_name&quot;:&quot;CarolCampbell4&quot;,&quot;id_str&quot;:&quot;300645437&quot;},{&quot;id&quot;:129585627,&quot;name&quot;:&quot;Shasta Carr-Harris&quot;,&quot;indices&quot;:[120,129],&quot;screen_name&quot;:&quot;ShastaCH&quot;,&quot;id_str&quot;:&quot;129585627&quot;}]}"/>
    <s v="Wor"/>
    <e v="#VALUE!"/>
    <s v="Workshops starting a bit late. Join"/>
    <e v="#VALUE!"/>
    <x v="151"/>
  </r>
  <r>
    <n v="771"/>
    <s v="436283174784483328"/>
    <s v="CarolCampbell4"/>
    <x v="973"/>
    <s v="Wed Feb 19 23:36:29 +0000 2014"/>
    <d v="2014-02-19T23:36:29"/>
    <m/>
    <s v="en"/>
    <n v="30002337"/>
    <s v="ResearchChat"/>
    <n v="300645437"/>
    <s v="436282184610377728"/>
    <s v="&lt;a href=&quot;http://twitter.com/#!/download/ipad&quot; rel=&quot;nofollow&quot;&gt;Twitter for iPad&lt;/a&gt;"/>
    <s v="http://pbs.twimg.com/profile_images/3691905443/d17541206d2df83dd49f40e17076abbc_normal.jpeg"/>
    <n v="748"/>
    <n v="318"/>
    <n v="-18000"/>
    <s v="http://twitter.com/CarolCampbell4/statuses/436283174784483328"/>
    <s v="{&quot;symbols&quot;:[],&quot;urls&quot;:[],&quot;hashtags&quot;:[{&quot;text&quot;:&quot;KMb&quot;,&quot;indices&quot;:[18,22]},{&quot;text&quot;:&quot;OERS14&quot;,&quot;indices&quot;:[71,78]}],&quot;user_mentions&quot;:[{&quot;id&quot;:30002337,&quot;name&quot;:&quot;Chris Conley&quot;,&quot;indices&quot;:[36,49],&quot;screen_name&quot;:&quot;ResearchChat&quot;,&quot;id_str&quot;:&quot;30002337&quot;},{&quot;id&quot;:40576448,&quot;name&quot;:&quot;O3 Collaboration&quot;,&quot;indices&quot;:[88,98],&quot;screen_name&quot;:&quot;O3atORION&quot;,&quot;id_str&quot;:&quot;40576448&quot;},{&quot;id&quot;:203543496,&quot;name&quot;:&quot;/-\\ l i @bbas&quot;,&quot;indices&quot;:[100,111],&quot;screen_name&quot;:&quot;abbaspeaks&quot;,&quot;id_str&quot;:&quot;203543496&quot;},{&quot;id&quot;:300645437,&quot;name&quot;:&quot;Carol Campbell&quot;,&quot;indices&quot;:[116,131],&quot;screen_name&quot;:&quot;CarolCampbell4&quot;,&quot;id_str&quot;:&quot;300645437&quot;}]}"/>
    <s v="Yay"/>
    <e v="#VALUE!"/>
    <s v="Yay Twittersphere #KMb in action RT"/>
    <e v="#VALUE!"/>
    <x v="151"/>
  </r>
  <r>
    <n v="1212"/>
    <s v="436554684619563008"/>
    <s v="_DrDi"/>
    <x v="974"/>
    <s v="Thu Feb 20 17:35:22 +0000 2014"/>
    <d v="2014-02-20T17:35:22"/>
    <m/>
    <s v="en"/>
    <m/>
    <m/>
    <n v="298888460"/>
    <m/>
    <s v="&lt;a href=&quot;http://www.twitter.com&quot; rel=&quot;nofollow&quot;&gt;Twitter for BlackBerry&lt;/a&gt;"/>
    <s v="http://pbs.twimg.com/profile_images/3393181171/73f9dff5a8bd9b34ef0dc66f07b43da6_normal.jpeg"/>
    <n v="91"/>
    <n v="132"/>
    <n v="-18000"/>
    <s v="http://twitter.com/_DrDi/statuses/436554684619563008"/>
    <s v="{&quot;symbols&quot;:[],&quot;urls&quot;:[],&quot;hashtags&quot;:[{&quot;text&quot;:&quot;OERS14&quot;,&quot;indices&quot;:[73,80]}],&quot;user_mentions&quot;:[]}"/>
    <s v="Yep"/>
    <e v="#VALUE!"/>
    <s v="Yep we're Canadian--women's gold me"/>
    <e v="#VALUE!"/>
    <x v="151"/>
  </r>
  <r>
    <n v="1110"/>
    <s v="436518638741618689"/>
    <s v="ResearchChat"/>
    <x v="975"/>
    <s v="Thu Feb 20 15:12:08 +0000 2014"/>
    <d v="2014-02-20T15:12:08"/>
    <m/>
    <s v="en"/>
    <m/>
    <m/>
    <n v="30002337"/>
    <m/>
    <s v="&lt;a href=&quot;http://www.hootsuite.com&quot; rel=&quot;nofollow&quot;&gt;HootSuite&lt;/a&gt;"/>
    <s v="http://pbs.twimg.com/profile_images/146956830/Lighthouse_Lens2_normal.png"/>
    <n v="379"/>
    <n v="173"/>
    <n v="-18000"/>
    <s v="http://twitter.com/ResearchChat/statuses/436518638741618689"/>
    <s v="{&quot;symbols&quot;:[],&quot;urls&quot;:[],&quot;hashtags&quot;:[{&quot;text&quot;:&quot;OERS14&quot;,&quot;indices&quot;:[65,72]}],&quot;user_mentions&quot;:[]}"/>
    <s v="You"/>
    <e v="#VALUE!"/>
    <s v="You can't go back to the basics if "/>
    <e v="#VALUE!"/>
    <x v="151"/>
  </r>
  <r>
    <n v="1109"/>
    <s v="436518638741618689"/>
    <s v="ResearchChat"/>
    <x v="975"/>
    <s v="Thu Feb 20 15:12:08 +0000 2014"/>
    <d v="2014-02-20T15:12:08"/>
    <m/>
    <s v="en"/>
    <m/>
    <m/>
    <n v="30002337"/>
    <m/>
    <s v="&lt;a href=&quot;http://www.hootsuite.com&quot; rel=&quot;nofollow&quot;&gt;HootSuite&lt;/a&gt;"/>
    <s v="http://pbs.twimg.com/profile_images/146956830/Lighthouse_Lens2_normal.png"/>
    <n v="379"/>
    <n v="173"/>
    <n v="-18000"/>
    <s v="http://twitter.com/ResearchChat/statuses/436518638741618689"/>
    <s v="{&quot;symbols&quot;:[],&quot;urls&quot;:[],&quot;hashtags&quot;:[{&quot;text&quot;:&quot;OERS14&quot;,&quot;indices&quot;:[65,72]}],&quot;user_mentions&quot;:[]}"/>
    <s v="You"/>
    <e v="#VALUE!"/>
    <s v="You can't go back to the basics if "/>
    <e v="#VALUE!"/>
    <x v="151"/>
  </r>
  <r>
    <m/>
    <m/>
    <m/>
    <x v="189"/>
    <m/>
    <m/>
    <m/>
    <m/>
    <m/>
    <m/>
    <m/>
    <m/>
    <m/>
    <m/>
    <m/>
    <m/>
    <m/>
    <m/>
    <m/>
    <m/>
    <m/>
    <m/>
    <m/>
    <x v="151"/>
  </r>
  <r>
    <m/>
    <m/>
    <m/>
    <x v="189"/>
    <m/>
    <m/>
    <m/>
    <m/>
    <m/>
    <m/>
    <m/>
    <m/>
    <m/>
    <m/>
    <m/>
    <m/>
    <m/>
    <m/>
    <m/>
    <m/>
    <m/>
    <m/>
    <m/>
    <x v="15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3" cacheId="16"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A3:B156" firstHeaderRow="1" firstDataRow="1" firstDataCol="1"/>
  <pivotFields count="24">
    <pivotField showAll="0"/>
    <pivotField showAll="0"/>
    <pivotField showAll="0"/>
    <pivotField showAll="0">
      <items count="977">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0"/>
        <item x="224"/>
        <item x="1"/>
        <item x="2"/>
        <item x="225"/>
        <item x="226"/>
        <item x="227"/>
        <item x="228"/>
        <item x="229"/>
        <item x="3"/>
        <item x="4"/>
        <item x="5"/>
        <item x="230"/>
        <item x="231"/>
        <item x="232"/>
        <item x="233"/>
        <item x="234"/>
        <item x="235"/>
        <item x="6"/>
        <item x="236"/>
        <item x="237"/>
        <item x="238"/>
        <item x="239"/>
        <item x="240"/>
        <item x="241"/>
        <item x="242"/>
        <item x="243"/>
        <item x="244"/>
        <item x="245"/>
        <item x="246"/>
        <item x="247"/>
        <item x="7"/>
        <item x="8"/>
        <item x="248"/>
        <item x="249"/>
        <item x="250"/>
        <item x="251"/>
        <item x="252"/>
        <item x="9"/>
        <item x="253"/>
        <item x="254"/>
        <item x="255"/>
        <item x="256"/>
        <item x="257"/>
        <item x="258"/>
        <item x="10"/>
        <item x="259"/>
        <item x="260"/>
        <item x="261"/>
        <item x="262"/>
        <item x="263"/>
        <item x="264"/>
        <item x="265"/>
        <item x="266"/>
        <item x="267"/>
        <item x="268"/>
        <item x="269"/>
        <item x="270"/>
        <item x="11"/>
        <item x="271"/>
        <item x="272"/>
        <item x="273"/>
        <item x="274"/>
        <item x="275"/>
        <item x="276"/>
        <item x="277"/>
        <item x="12"/>
        <item x="278"/>
        <item x="279"/>
        <item x="280"/>
        <item x="281"/>
        <item x="282"/>
        <item x="283"/>
        <item x="284"/>
        <item x="13"/>
        <item x="285"/>
        <item x="286"/>
        <item x="14"/>
        <item x="287"/>
        <item x="288"/>
        <item x="289"/>
        <item x="290"/>
        <item x="15"/>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16"/>
        <item x="322"/>
        <item x="323"/>
        <item x="17"/>
        <item x="324"/>
        <item x="325"/>
        <item x="326"/>
        <item x="327"/>
        <item x="18"/>
        <item x="328"/>
        <item x="329"/>
        <item x="330"/>
        <item x="331"/>
        <item x="332"/>
        <item x="19"/>
        <item x="333"/>
        <item x="334"/>
        <item x="335"/>
        <item x="20"/>
        <item x="336"/>
        <item x="337"/>
        <item x="338"/>
        <item x="339"/>
        <item x="340"/>
        <item x="341"/>
        <item x="21"/>
        <item x="22"/>
        <item x="342"/>
        <item x="343"/>
        <item x="344"/>
        <item x="345"/>
        <item x="346"/>
        <item x="347"/>
        <item x="348"/>
        <item x="349"/>
        <item x="350"/>
        <item x="351"/>
        <item x="352"/>
        <item x="23"/>
        <item x="353"/>
        <item x="354"/>
        <item x="355"/>
        <item x="356"/>
        <item x="357"/>
        <item x="358"/>
        <item x="24"/>
        <item x="359"/>
        <item x="360"/>
        <item x="361"/>
        <item x="362"/>
        <item x="363"/>
        <item x="364"/>
        <item x="365"/>
        <item x="366"/>
        <item x="367"/>
        <item x="368"/>
        <item x="369"/>
        <item x="370"/>
        <item x="371"/>
        <item x="372"/>
        <item x="373"/>
        <item x="374"/>
        <item x="375"/>
        <item x="376"/>
        <item x="377"/>
        <item x="378"/>
        <item x="379"/>
        <item x="380"/>
        <item x="381"/>
        <item x="382"/>
        <item x="25"/>
        <item x="383"/>
        <item x="26"/>
        <item x="384"/>
        <item x="27"/>
        <item x="28"/>
        <item x="385"/>
        <item x="386"/>
        <item x="387"/>
        <item x="388"/>
        <item x="389"/>
        <item x="390"/>
        <item x="391"/>
        <item x="29"/>
        <item x="392"/>
        <item x="393"/>
        <item x="394"/>
        <item x="395"/>
        <item x="396"/>
        <item x="397"/>
        <item x="398"/>
        <item x="30"/>
        <item x="399"/>
        <item x="400"/>
        <item x="401"/>
        <item x="402"/>
        <item x="403"/>
        <item x="404"/>
        <item x="405"/>
        <item x="406"/>
        <item x="31"/>
        <item x="407"/>
        <item x="408"/>
        <item x="409"/>
        <item x="410"/>
        <item x="32"/>
        <item x="411"/>
        <item x="33"/>
        <item x="412"/>
        <item x="413"/>
        <item x="414"/>
        <item x="415"/>
        <item x="416"/>
        <item x="34"/>
        <item x="417"/>
        <item x="35"/>
        <item x="418"/>
        <item x="36"/>
        <item x="419"/>
        <item x="420"/>
        <item x="421"/>
        <item x="422"/>
        <item x="37"/>
        <item x="38"/>
        <item x="39"/>
        <item x="423"/>
        <item x="424"/>
        <item x="425"/>
        <item x="426"/>
        <item x="40"/>
        <item x="427"/>
        <item x="41"/>
        <item x="42"/>
        <item x="428"/>
        <item x="429"/>
        <item x="43"/>
        <item x="44"/>
        <item x="430"/>
        <item x="431"/>
        <item x="432"/>
        <item x="45"/>
        <item x="433"/>
        <item x="434"/>
        <item x="435"/>
        <item x="436"/>
        <item x="437"/>
        <item x="438"/>
        <item x="439"/>
        <item x="440"/>
        <item x="441"/>
        <item x="46"/>
        <item x="442"/>
        <item x="443"/>
        <item x="444"/>
        <item x="445"/>
        <item x="446"/>
        <item x="447"/>
        <item x="448"/>
        <item x="449"/>
        <item x="47"/>
        <item x="48"/>
        <item x="450"/>
        <item x="451"/>
        <item x="49"/>
        <item x="452"/>
        <item x="453"/>
        <item x="454"/>
        <item x="455"/>
        <item x="50"/>
        <item x="456"/>
        <item x="457"/>
        <item x="458"/>
        <item x="459"/>
        <item x="460"/>
        <item x="461"/>
        <item x="462"/>
        <item x="463"/>
        <item x="464"/>
        <item x="465"/>
        <item x="466"/>
        <item x="467"/>
        <item x="468"/>
        <item x="469"/>
        <item x="470"/>
        <item x="471"/>
        <item x="472"/>
        <item x="473"/>
        <item x="474"/>
        <item x="51"/>
        <item x="475"/>
        <item x="476"/>
        <item x="477"/>
        <item x="478"/>
        <item x="52"/>
        <item x="53"/>
        <item x="54"/>
        <item x="479"/>
        <item x="480"/>
        <item x="481"/>
        <item x="482"/>
        <item x="55"/>
        <item x="483"/>
        <item x="484"/>
        <item x="485"/>
        <item x="486"/>
        <item x="487"/>
        <item x="488"/>
        <item x="56"/>
        <item x="489"/>
        <item x="490"/>
        <item x="491"/>
        <item x="492"/>
        <item x="493"/>
        <item x="494"/>
        <item x="495"/>
        <item x="496"/>
        <item x="497"/>
        <item x="498"/>
        <item x="499"/>
        <item x="500"/>
        <item x="501"/>
        <item x="502"/>
        <item x="503"/>
        <item x="504"/>
        <item x="505"/>
        <item x="57"/>
        <item x="58"/>
        <item x="506"/>
        <item x="507"/>
        <item x="508"/>
        <item x="509"/>
        <item x="510"/>
        <item x="59"/>
        <item x="511"/>
        <item x="512"/>
        <item x="513"/>
        <item x="514"/>
        <item x="515"/>
        <item x="60"/>
        <item x="61"/>
        <item x="62"/>
        <item x="516"/>
        <item x="517"/>
        <item x="518"/>
        <item x="519"/>
        <item x="520"/>
        <item x="521"/>
        <item x="522"/>
        <item x="523"/>
        <item x="524"/>
        <item x="525"/>
        <item x="526"/>
        <item x="527"/>
        <item x="528"/>
        <item x="63"/>
        <item x="529"/>
        <item x="530"/>
        <item x="531"/>
        <item x="64"/>
        <item x="532"/>
        <item x="533"/>
        <item x="534"/>
        <item x="535"/>
        <item x="536"/>
        <item x="65"/>
        <item x="66"/>
        <item x="67"/>
        <item x="537"/>
        <item x="538"/>
        <item x="539"/>
        <item x="540"/>
        <item x="68"/>
        <item x="541"/>
        <item x="542"/>
        <item x="543"/>
        <item x="544"/>
        <item x="545"/>
        <item x="546"/>
        <item x="547"/>
        <item x="548"/>
        <item x="69"/>
        <item x="549"/>
        <item x="550"/>
        <item x="551"/>
        <item x="70"/>
        <item x="552"/>
        <item x="553"/>
        <item x="554"/>
        <item x="555"/>
        <item x="556"/>
        <item x="557"/>
        <item x="558"/>
        <item x="559"/>
        <item x="71"/>
        <item x="72"/>
        <item x="560"/>
        <item x="561"/>
        <item x="562"/>
        <item x="563"/>
        <item x="73"/>
        <item x="74"/>
        <item x="564"/>
        <item x="75"/>
        <item x="565"/>
        <item x="566"/>
        <item x="567"/>
        <item x="568"/>
        <item x="569"/>
        <item x="570"/>
        <item x="571"/>
        <item x="572"/>
        <item x="573"/>
        <item x="574"/>
        <item x="575"/>
        <item x="76"/>
        <item x="77"/>
        <item x="78"/>
        <item x="576"/>
        <item x="577"/>
        <item x="578"/>
        <item x="579"/>
        <item x="580"/>
        <item x="581"/>
        <item x="79"/>
        <item x="582"/>
        <item x="583"/>
        <item x="584"/>
        <item x="585"/>
        <item x="586"/>
        <item x="587"/>
        <item x="588"/>
        <item x="589"/>
        <item x="590"/>
        <item x="80"/>
        <item x="591"/>
        <item x="592"/>
        <item x="593"/>
        <item x="594"/>
        <item x="595"/>
        <item x="596"/>
        <item x="597"/>
        <item x="598"/>
        <item x="599"/>
        <item x="600"/>
        <item x="601"/>
        <item x="602"/>
        <item x="603"/>
        <item x="604"/>
        <item x="81"/>
        <item x="605"/>
        <item x="606"/>
        <item x="607"/>
        <item x="608"/>
        <item x="609"/>
        <item x="610"/>
        <item x="611"/>
        <item x="82"/>
        <item x="612"/>
        <item x="83"/>
        <item x="613"/>
        <item x="84"/>
        <item x="614"/>
        <item x="615"/>
        <item x="616"/>
        <item x="617"/>
        <item x="618"/>
        <item x="619"/>
        <item x="85"/>
        <item x="86"/>
        <item x="87"/>
        <item x="620"/>
        <item x="621"/>
        <item x="88"/>
        <item x="622"/>
        <item x="623"/>
        <item x="624"/>
        <item x="89"/>
        <item x="625"/>
        <item x="90"/>
        <item x="626"/>
        <item x="627"/>
        <item x="91"/>
        <item x="628"/>
        <item x="629"/>
        <item x="92"/>
        <item x="630"/>
        <item x="631"/>
        <item x="632"/>
        <item x="93"/>
        <item x="633"/>
        <item x="94"/>
        <item x="634"/>
        <item x="635"/>
        <item x="636"/>
        <item x="637"/>
        <item x="95"/>
        <item x="638"/>
        <item x="96"/>
        <item x="639"/>
        <item x="640"/>
        <item x="641"/>
        <item x="642"/>
        <item x="97"/>
        <item x="643"/>
        <item x="644"/>
        <item x="645"/>
        <item x="646"/>
        <item x="647"/>
        <item x="648"/>
        <item x="649"/>
        <item x="650"/>
        <item x="651"/>
        <item x="98"/>
        <item x="99"/>
        <item x="100"/>
        <item x="101"/>
        <item x="652"/>
        <item x="653"/>
        <item x="654"/>
        <item x="102"/>
        <item x="655"/>
        <item x="656"/>
        <item x="657"/>
        <item x="658"/>
        <item x="103"/>
        <item x="659"/>
        <item x="660"/>
        <item x="661"/>
        <item x="662"/>
        <item x="663"/>
        <item x="664"/>
        <item x="665"/>
        <item x="666"/>
        <item x="104"/>
        <item x="667"/>
        <item x="668"/>
        <item x="669"/>
        <item x="105"/>
        <item x="670"/>
        <item x="671"/>
        <item x="672"/>
        <item x="673"/>
        <item x="674"/>
        <item x="675"/>
        <item x="676"/>
        <item x="677"/>
        <item x="678"/>
        <item x="679"/>
        <item x="106"/>
        <item x="680"/>
        <item x="681"/>
        <item x="682"/>
        <item x="683"/>
        <item x="684"/>
        <item x="685"/>
        <item x="686"/>
        <item x="687"/>
        <item x="688"/>
        <item x="689"/>
        <item x="690"/>
        <item x="691"/>
        <item x="692"/>
        <item x="107"/>
        <item x="693"/>
        <item x="694"/>
        <item x="695"/>
        <item x="696"/>
        <item x="108"/>
        <item x="697"/>
        <item x="698"/>
        <item x="699"/>
        <item x="109"/>
        <item x="700"/>
        <item x="110"/>
        <item x="701"/>
        <item x="702"/>
        <item x="703"/>
        <item x="111"/>
        <item x="112"/>
        <item x="704"/>
        <item x="705"/>
        <item x="706"/>
        <item x="707"/>
        <item x="708"/>
        <item x="709"/>
        <item x="710"/>
        <item x="711"/>
        <item x="113"/>
        <item x="712"/>
        <item x="713"/>
        <item x="714"/>
        <item x="715"/>
        <item x="716"/>
        <item x="717"/>
        <item x="718"/>
        <item x="719"/>
        <item x="720"/>
        <item x="721"/>
        <item x="722"/>
        <item x="723"/>
        <item x="724"/>
        <item x="725"/>
        <item x="726"/>
        <item x="727"/>
        <item x="728"/>
        <item x="729"/>
        <item x="730"/>
        <item x="731"/>
        <item x="732"/>
        <item x="733"/>
        <item x="734"/>
        <item x="735"/>
        <item x="114"/>
        <item x="736"/>
        <item x="737"/>
        <item x="738"/>
        <item x="739"/>
        <item x="740"/>
        <item x="741"/>
        <item x="742"/>
        <item x="743"/>
        <item x="744"/>
        <item x="745"/>
        <item x="115"/>
        <item x="116"/>
        <item x="117"/>
        <item x="746"/>
        <item x="118"/>
        <item x="747"/>
        <item x="748"/>
        <item x="749"/>
        <item x="750"/>
        <item x="751"/>
        <item x="119"/>
        <item x="120"/>
        <item x="121"/>
        <item x="752"/>
        <item x="753"/>
        <item x="754"/>
        <item x="122"/>
        <item x="123"/>
        <item x="755"/>
        <item x="756"/>
        <item x="757"/>
        <item x="758"/>
        <item x="759"/>
        <item x="760"/>
        <item x="761"/>
        <item x="762"/>
        <item x="763"/>
        <item x="764"/>
        <item x="765"/>
        <item x="766"/>
        <item x="767"/>
        <item x="768"/>
        <item x="769"/>
        <item x="770"/>
        <item x="771"/>
        <item x="124"/>
        <item x="772"/>
        <item x="773"/>
        <item x="774"/>
        <item x="775"/>
        <item x="776"/>
        <item x="777"/>
        <item x="778"/>
        <item x="779"/>
        <item x="780"/>
        <item x="781"/>
        <item x="125"/>
        <item x="782"/>
        <item x="783"/>
        <item x="784"/>
        <item x="126"/>
        <item x="127"/>
        <item x="785"/>
        <item x="786"/>
        <item x="787"/>
        <item x="128"/>
        <item x="129"/>
        <item x="788"/>
        <item x="789"/>
        <item x="130"/>
        <item x="790"/>
        <item x="791"/>
        <item x="792"/>
        <item x="793"/>
        <item x="794"/>
        <item x="795"/>
        <item x="796"/>
        <item x="797"/>
        <item x="798"/>
        <item x="799"/>
        <item x="800"/>
        <item x="131"/>
        <item x="132"/>
        <item x="801"/>
        <item x="133"/>
        <item x="802"/>
        <item x="134"/>
        <item x="803"/>
        <item x="804"/>
        <item x="135"/>
        <item x="805"/>
        <item x="806"/>
        <item x="136"/>
        <item x="137"/>
        <item x="138"/>
        <item x="139"/>
        <item x="807"/>
        <item x="140"/>
        <item x="808"/>
        <item x="809"/>
        <item x="810"/>
        <item x="811"/>
        <item x="812"/>
        <item x="141"/>
        <item x="813"/>
        <item x="814"/>
        <item x="142"/>
        <item x="815"/>
        <item x="143"/>
        <item x="816"/>
        <item x="817"/>
        <item x="818"/>
        <item x="819"/>
        <item x="144"/>
        <item x="820"/>
        <item x="821"/>
        <item x="822"/>
        <item x="823"/>
        <item x="824"/>
        <item x="825"/>
        <item x="826"/>
        <item x="827"/>
        <item x="828"/>
        <item x="829"/>
        <item x="830"/>
        <item x="831"/>
        <item x="145"/>
        <item x="832"/>
        <item x="833"/>
        <item x="834"/>
        <item x="835"/>
        <item x="836"/>
        <item x="837"/>
        <item x="838"/>
        <item x="146"/>
        <item x="839"/>
        <item x="840"/>
        <item x="841"/>
        <item x="842"/>
        <item x="843"/>
        <item x="147"/>
        <item x="148"/>
        <item x="149"/>
        <item x="150"/>
        <item x="151"/>
        <item x="152"/>
        <item x="844"/>
        <item x="153"/>
        <item x="845"/>
        <item x="846"/>
        <item x="847"/>
        <item x="848"/>
        <item x="849"/>
        <item x="850"/>
        <item x="851"/>
        <item x="852"/>
        <item x="154"/>
        <item x="155"/>
        <item x="853"/>
        <item x="854"/>
        <item x="156"/>
        <item x="855"/>
        <item x="856"/>
        <item x="857"/>
        <item x="858"/>
        <item x="859"/>
        <item x="157"/>
        <item x="158"/>
        <item x="860"/>
        <item x="861"/>
        <item x="862"/>
        <item x="863"/>
        <item x="159"/>
        <item x="864"/>
        <item x="160"/>
        <item x="161"/>
        <item x="865"/>
        <item x="866"/>
        <item x="162"/>
        <item x="867"/>
        <item x="868"/>
        <item x="163"/>
        <item x="869"/>
        <item x="870"/>
        <item x="871"/>
        <item x="872"/>
        <item x="873"/>
        <item x="874"/>
        <item x="875"/>
        <item x="164"/>
        <item x="876"/>
        <item x="877"/>
        <item x="165"/>
        <item x="166"/>
        <item x="878"/>
        <item x="167"/>
        <item x="168"/>
        <item x="879"/>
        <item x="169"/>
        <item x="170"/>
        <item x="880"/>
        <item x="881"/>
        <item x="171"/>
        <item x="882"/>
        <item x="883"/>
        <item x="884"/>
        <item x="885"/>
        <item x="886"/>
        <item x="172"/>
        <item x="173"/>
        <item x="174"/>
        <item x="887"/>
        <item x="888"/>
        <item x="175"/>
        <item x="889"/>
        <item x="176"/>
        <item x="890"/>
        <item x="891"/>
        <item x="892"/>
        <item x="893"/>
        <item x="894"/>
        <item x="895"/>
        <item x="177"/>
        <item x="896"/>
        <item x="897"/>
        <item x="178"/>
        <item x="898"/>
        <item x="899"/>
        <item x="900"/>
        <item x="901"/>
        <item x="902"/>
        <item x="903"/>
        <item x="904"/>
        <item x="905"/>
        <item x="906"/>
        <item x="907"/>
        <item x="908"/>
        <item x="909"/>
        <item x="910"/>
        <item x="911"/>
        <item x="912"/>
        <item x="913"/>
        <item x="179"/>
        <item x="914"/>
        <item x="915"/>
        <item x="916"/>
        <item x="917"/>
        <item x="918"/>
        <item x="919"/>
        <item x="920"/>
        <item x="180"/>
        <item x="921"/>
        <item x="922"/>
        <item x="923"/>
        <item x="924"/>
        <item x="925"/>
        <item x="926"/>
        <item x="927"/>
        <item x="928"/>
        <item x="929"/>
        <item x="930"/>
        <item x="931"/>
        <item x="932"/>
        <item x="181"/>
        <item x="933"/>
        <item x="934"/>
        <item x="935"/>
        <item x="936"/>
        <item x="937"/>
        <item x="182"/>
        <item x="938"/>
        <item x="939"/>
        <item x="183"/>
        <item x="940"/>
        <item x="941"/>
        <item x="942"/>
        <item x="943"/>
        <item x="944"/>
        <item x="945"/>
        <item x="946"/>
        <item x="947"/>
        <item x="184"/>
        <item x="948"/>
        <item x="949"/>
        <item x="950"/>
        <item x="951"/>
        <item x="952"/>
        <item x="953"/>
        <item x="954"/>
        <item x="955"/>
        <item x="956"/>
        <item x="957"/>
        <item x="185"/>
        <item x="186"/>
        <item x="958"/>
        <item x="187"/>
        <item x="959"/>
        <item x="960"/>
        <item x="961"/>
        <item x="962"/>
        <item x="963"/>
        <item x="964"/>
        <item x="965"/>
        <item x="966"/>
        <item x="188"/>
        <item x="189"/>
        <item x="967"/>
        <item x="968"/>
        <item x="969"/>
        <item x="970"/>
        <item x="971"/>
        <item x="972"/>
        <item x="973"/>
        <item x="974"/>
        <item x="97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sortType="descending">
      <items count="153">
        <item x="9"/>
        <item x="112"/>
        <item x="108"/>
        <item x="129"/>
        <item x="104"/>
        <item x="47"/>
        <item x="58"/>
        <item x="84"/>
        <item x="49"/>
        <item x="133"/>
        <item x="134"/>
        <item x="91"/>
        <item x="37"/>
        <item x="110"/>
        <item x="48"/>
        <item x="18"/>
        <item x="102"/>
        <item x="2"/>
        <item x="73"/>
        <item x="141"/>
        <item x="87"/>
        <item x="114"/>
        <item x="67"/>
        <item x="116"/>
        <item x="92"/>
        <item x="118"/>
        <item x="138"/>
        <item x="60"/>
        <item x="147"/>
        <item x="64"/>
        <item x="126"/>
        <item x="105"/>
        <item x="97"/>
        <item x="22"/>
        <item x="143"/>
        <item x="23"/>
        <item x="42"/>
        <item x="131"/>
        <item x="39"/>
        <item x="99"/>
        <item x="43"/>
        <item x="127"/>
        <item x="94"/>
        <item x="8"/>
        <item x="52"/>
        <item x="17"/>
        <item x="70"/>
        <item x="93"/>
        <item x="36"/>
        <item x="24"/>
        <item x="68"/>
        <item x="137"/>
        <item x="145"/>
        <item x="28"/>
        <item x="83"/>
        <item x="19"/>
        <item x="119"/>
        <item x="122"/>
        <item x="148"/>
        <item x="34"/>
        <item x="44"/>
        <item x="50"/>
        <item x="5"/>
        <item x="16"/>
        <item x="86"/>
        <item x="139"/>
        <item x="51"/>
        <item x="31"/>
        <item x="29"/>
        <item x="56"/>
        <item x="74"/>
        <item x="136"/>
        <item x="21"/>
        <item x="125"/>
        <item x="144"/>
        <item x="140"/>
        <item x="66"/>
        <item x="33"/>
        <item x="75"/>
        <item x="14"/>
        <item x="95"/>
        <item x="124"/>
        <item x="59"/>
        <item x="142"/>
        <item x="69"/>
        <item x="40"/>
        <item x="7"/>
        <item x="6"/>
        <item x="26"/>
        <item x="146"/>
        <item x="55"/>
        <item x="123"/>
        <item x="72"/>
        <item x="25"/>
        <item x="106"/>
        <item x="79"/>
        <item x="11"/>
        <item x="54"/>
        <item x="135"/>
        <item x="111"/>
        <item x="101"/>
        <item x="61"/>
        <item x="10"/>
        <item x="0"/>
        <item x="96"/>
        <item x="132"/>
        <item x="62"/>
        <item x="45"/>
        <item x="53"/>
        <item x="65"/>
        <item x="150"/>
        <item x="12"/>
        <item x="3"/>
        <item x="27"/>
        <item x="103"/>
        <item x="130"/>
        <item x="30"/>
        <item x="4"/>
        <item x="89"/>
        <item x="88"/>
        <item x="81"/>
        <item x="38"/>
        <item x="120"/>
        <item x="149"/>
        <item x="115"/>
        <item x="80"/>
        <item x="117"/>
        <item x="13"/>
        <item x="35"/>
        <item x="57"/>
        <item x="82"/>
        <item x="85"/>
        <item x="1"/>
        <item x="71"/>
        <item x="20"/>
        <item x="46"/>
        <item x="41"/>
        <item x="32"/>
        <item x="121"/>
        <item x="90"/>
        <item x="100"/>
        <item x="107"/>
        <item x="15"/>
        <item x="63"/>
        <item x="128"/>
        <item x="109"/>
        <item x="98"/>
        <item x="76"/>
        <item x="77"/>
        <item x="78"/>
        <item x="113"/>
        <item x="151"/>
        <item t="default"/>
      </items>
      <autoSortScope>
        <pivotArea dataOnly="0" outline="0" fieldPosition="0">
          <references count="1">
            <reference field="4294967294" count="1" selected="0">
              <x v="0"/>
            </reference>
          </references>
        </pivotArea>
      </autoSortScope>
    </pivotField>
  </pivotFields>
  <rowFields count="1">
    <field x="23"/>
  </rowFields>
  <rowItems count="153">
    <i>
      <x v="94"/>
    </i>
    <i>
      <x v="106"/>
    </i>
    <i>
      <x v="130"/>
    </i>
    <i>
      <x v="138"/>
    </i>
    <i>
      <x v="133"/>
    </i>
    <i>
      <x v="78"/>
    </i>
    <i>
      <x v="118"/>
    </i>
    <i>
      <x v="144"/>
    </i>
    <i>
      <x v="88"/>
    </i>
    <i>
      <x v="79"/>
    </i>
    <i>
      <x v="120"/>
    </i>
    <i>
      <x v="131"/>
    </i>
    <i>
      <x v="56"/>
    </i>
    <i>
      <x v="18"/>
    </i>
    <i>
      <x v="98"/>
    </i>
    <i>
      <x v="13"/>
    </i>
    <i>
      <x v="113"/>
    </i>
    <i>
      <x v="41"/>
    </i>
    <i>
      <x v="54"/>
    </i>
    <i>
      <x v="68"/>
    </i>
    <i>
      <x v="108"/>
    </i>
    <i>
      <x v="1"/>
    </i>
    <i>
      <x v="115"/>
    </i>
    <i>
      <x v="122"/>
    </i>
    <i>
      <x v="51"/>
    </i>
    <i>
      <x v="45"/>
    </i>
    <i>
      <x v="91"/>
    </i>
    <i>
      <x v="81"/>
    </i>
    <i>
      <x v="31"/>
    </i>
    <i>
      <x v="2"/>
    </i>
    <i>
      <x v="37"/>
    </i>
    <i>
      <x v="140"/>
    </i>
    <i>
      <x v="61"/>
    </i>
    <i>
      <x v="146"/>
    </i>
    <i>
      <x v="43"/>
    </i>
    <i>
      <x v="127"/>
    </i>
    <i>
      <x v="101"/>
    </i>
    <i>
      <x v="39"/>
    </i>
    <i>
      <x v="9"/>
    </i>
    <i>
      <x v="48"/>
    </i>
    <i>
      <x v="70"/>
    </i>
    <i>
      <x v="124"/>
    </i>
    <i>
      <x v="111"/>
    </i>
    <i>
      <x v="63"/>
    </i>
    <i>
      <x v="112"/>
    </i>
    <i>
      <x v="30"/>
    </i>
    <i>
      <x v="76"/>
    </i>
    <i>
      <x v="96"/>
    </i>
    <i>
      <x v="46"/>
    </i>
    <i>
      <x v="92"/>
    </i>
    <i>
      <x v="3"/>
    </i>
    <i>
      <x v="150"/>
    </i>
    <i>
      <x v="10"/>
    </i>
    <i>
      <x v="147"/>
    </i>
    <i>
      <x v="14"/>
    </i>
    <i>
      <x v="53"/>
    </i>
    <i>
      <x v="107"/>
    </i>
    <i>
      <x v="17"/>
    </i>
    <i>
      <x v="123"/>
    </i>
    <i>
      <x v="55"/>
    </i>
    <i>
      <x v="139"/>
    </i>
    <i>
      <x v="6"/>
    </i>
    <i>
      <x v="103"/>
    </i>
    <i>
      <x v="57"/>
    </i>
    <i>
      <x v="36"/>
    </i>
    <i>
      <x v="58"/>
    </i>
    <i>
      <x v="119"/>
    </i>
    <i>
      <x v="59"/>
    </i>
    <i>
      <x v="44"/>
    </i>
    <i>
      <x v="60"/>
    </i>
    <i>
      <x v="135"/>
    </i>
    <i>
      <x v="19"/>
    </i>
    <i>
      <x v="143"/>
    </i>
    <i>
      <x v="62"/>
    </i>
    <i>
      <x v="33"/>
    </i>
    <i>
      <x v="20"/>
    </i>
    <i>
      <x v="105"/>
    </i>
    <i>
      <x v="64"/>
    </i>
    <i>
      <x v="109"/>
    </i>
    <i>
      <x v="65"/>
    </i>
    <i>
      <x v="38"/>
    </i>
    <i>
      <x v="66"/>
    </i>
    <i>
      <x v="117"/>
    </i>
    <i>
      <x v="67"/>
    </i>
    <i>
      <x v="121"/>
    </i>
    <i>
      <x v="21"/>
    </i>
    <i>
      <x v="125"/>
    </i>
    <i>
      <x v="69"/>
    </i>
    <i>
      <x v="129"/>
    </i>
    <i>
      <x v="22"/>
    </i>
    <i>
      <x v="47"/>
    </i>
    <i>
      <x v="71"/>
    </i>
    <i>
      <x v="137"/>
    </i>
    <i>
      <x v="72"/>
    </i>
    <i>
      <x v="141"/>
    </i>
    <i>
      <x v="73"/>
    </i>
    <i>
      <x v="145"/>
    </i>
    <i>
      <x v="149"/>
    </i>
    <i>
      <x v="52"/>
    </i>
    <i>
      <x/>
    </i>
    <i>
      <x v="102"/>
    </i>
    <i>
      <x v="23"/>
    </i>
    <i>
      <x v="104"/>
    </i>
    <i>
      <x v="77"/>
    </i>
    <i>
      <x v="34"/>
    </i>
    <i>
      <x v="24"/>
    </i>
    <i>
      <x v="35"/>
    </i>
    <i>
      <x v="25"/>
    </i>
    <i>
      <x v="110"/>
    </i>
    <i>
      <x v="80"/>
    </i>
    <i>
      <x v="4"/>
    </i>
    <i>
      <x v="26"/>
    </i>
    <i>
      <x v="114"/>
    </i>
    <i>
      <x v="82"/>
    </i>
    <i>
      <x v="116"/>
    </i>
    <i>
      <x v="83"/>
    </i>
    <i>
      <x v="40"/>
    </i>
    <i>
      <x v="84"/>
    </i>
    <i>
      <x v="11"/>
    </i>
    <i>
      <x v="85"/>
    </i>
    <i>
      <x v="42"/>
    </i>
    <i>
      <x v="86"/>
    </i>
    <i>
      <x v="12"/>
    </i>
    <i>
      <x v="87"/>
    </i>
    <i>
      <x v="126"/>
    </i>
    <i>
      <x v="27"/>
    </i>
    <i>
      <x v="128"/>
    </i>
    <i>
      <x v="89"/>
    </i>
    <i>
      <x v="5"/>
    </i>
    <i>
      <x v="90"/>
    </i>
    <i>
      <x v="132"/>
    </i>
    <i>
      <x v="28"/>
    </i>
    <i>
      <x v="134"/>
    </i>
    <i>
      <x v="29"/>
    </i>
    <i>
      <x v="136"/>
    </i>
    <i>
      <x v="93"/>
    </i>
    <i>
      <x v="15"/>
    </i>
    <i>
      <x v="7"/>
    </i>
    <i>
      <x v="49"/>
    </i>
    <i>
      <x v="95"/>
    </i>
    <i>
      <x v="142"/>
    </i>
    <i>
      <x v="8"/>
    </i>
    <i>
      <x v="50"/>
    </i>
    <i>
      <x v="97"/>
    </i>
    <i>
      <x v="16"/>
    </i>
    <i>
      <x v="32"/>
    </i>
    <i>
      <x v="148"/>
    </i>
    <i>
      <x v="99"/>
    </i>
    <i>
      <x v="100"/>
    </i>
    <i>
      <x v="74"/>
    </i>
    <i>
      <x v="75"/>
    </i>
    <i>
      <x v="151"/>
    </i>
    <i t="grand">
      <x/>
    </i>
  </rowItems>
  <colItems count="1">
    <i/>
  </colItems>
  <dataFields count="1">
    <dataField name="Count of url" fld="23"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82"/>
  <sheetViews>
    <sheetView tabSelected="1" workbookViewId="0">
      <pane ySplit="1" topLeftCell="A2" activePane="bottomLeft" state="frozen"/>
      <selection pane="bottomLeft" activeCell="A2" sqref="A2"/>
    </sheetView>
  </sheetViews>
  <sheetFormatPr defaultColWidth="17.140625" defaultRowHeight="12.75" customHeight="1" x14ac:dyDescent="0.2"/>
  <cols>
    <col min="1" max="1" width="17.140625" style="199"/>
    <col min="2" max="2" width="4" style="199" customWidth="1"/>
    <col min="3" max="3" width="17.140625" style="199"/>
    <col min="4" max="4" width="118.140625" style="199" customWidth="1"/>
    <col min="5" max="5" width="15.42578125" style="199" customWidth="1"/>
    <col min="6" max="6" width="14.42578125" style="199" bestFit="1" customWidth="1"/>
    <col min="7" max="7" width="5.85546875" style="199" customWidth="1"/>
    <col min="8" max="8" width="5.5703125" style="199" customWidth="1"/>
    <col min="9" max="9" width="7.85546875" style="199" customWidth="1"/>
    <col min="10" max="10" width="9.28515625" style="199" customWidth="1"/>
    <col min="11" max="11" width="9.7109375" style="199" customWidth="1"/>
    <col min="12" max="12" width="17.140625" style="199"/>
    <col min="13" max="13" width="7.85546875" style="199" customWidth="1"/>
    <col min="14" max="14" width="17.140625" style="199"/>
    <col min="15" max="16" width="5.28515625" style="199" customWidth="1"/>
    <col min="17" max="17" width="5.5703125" style="199" customWidth="1"/>
    <col min="18" max="18" width="17.140625" style="199"/>
    <col min="19" max="19" width="33.5703125" style="199" customWidth="1"/>
    <col min="20" max="21" width="17.140625" style="199"/>
    <col min="22" max="22" width="36" style="199" customWidth="1"/>
    <col min="23" max="23" width="17.140625" style="199"/>
    <col min="24" max="24" width="36.28515625" style="199" customWidth="1"/>
    <col min="25" max="16384" width="17.140625" style="199"/>
  </cols>
  <sheetData>
    <row r="1" spans="1:24" ht="12.75" customHeight="1" x14ac:dyDescent="0.2">
      <c r="A1" s="198" t="s">
        <v>5963</v>
      </c>
      <c r="B1" s="195" t="s">
        <v>0</v>
      </c>
      <c r="C1" s="196" t="s">
        <v>1</v>
      </c>
      <c r="D1" s="196" t="s">
        <v>2</v>
      </c>
      <c r="E1" s="196" t="s">
        <v>3</v>
      </c>
      <c r="F1" s="196" t="s">
        <v>4</v>
      </c>
      <c r="G1" s="196" t="s">
        <v>5</v>
      </c>
      <c r="H1" s="196" t="s">
        <v>6</v>
      </c>
      <c r="I1" s="196" t="s">
        <v>7</v>
      </c>
      <c r="J1" s="196" t="s">
        <v>8</v>
      </c>
      <c r="K1" s="196" t="s">
        <v>9</v>
      </c>
      <c r="L1" s="196" t="s">
        <v>10</v>
      </c>
      <c r="M1" s="197" t="s">
        <v>11</v>
      </c>
      <c r="N1" s="197" t="s">
        <v>12</v>
      </c>
      <c r="O1" s="196" t="s">
        <v>13</v>
      </c>
      <c r="P1" s="196" t="s">
        <v>14</v>
      </c>
      <c r="Q1" s="196" t="s">
        <v>15</v>
      </c>
      <c r="R1" s="196" t="s">
        <v>16</v>
      </c>
      <c r="S1" s="197" t="s">
        <v>17</v>
      </c>
      <c r="T1" s="198" t="s">
        <v>5962</v>
      </c>
      <c r="U1" s="204" t="s">
        <v>5964</v>
      </c>
      <c r="V1" s="204" t="s">
        <v>5965</v>
      </c>
      <c r="W1" s="204" t="s">
        <v>5970</v>
      </c>
      <c r="X1" s="204" t="s">
        <v>5872</v>
      </c>
    </row>
    <row r="2" spans="1:24" ht="12.75" customHeight="1" x14ac:dyDescent="0.2">
      <c r="A2" s="199">
        <v>1</v>
      </c>
      <c r="B2" s="200" t="s">
        <v>5782</v>
      </c>
      <c r="C2" s="201" t="s">
        <v>71</v>
      </c>
      <c r="D2" s="201" t="s">
        <v>5783</v>
      </c>
      <c r="E2" s="201" t="s">
        <v>5784</v>
      </c>
      <c r="F2" s="202">
        <v>41681.5864814815</v>
      </c>
      <c r="G2" s="201" t="s">
        <v>5785</v>
      </c>
      <c r="H2" s="201" t="s">
        <v>23</v>
      </c>
      <c r="I2" s="201"/>
      <c r="J2" s="201"/>
      <c r="K2" s="201">
        <v>203543496</v>
      </c>
      <c r="L2" s="201"/>
      <c r="M2" s="203" t="s">
        <v>1496</v>
      </c>
      <c r="N2" s="203" t="s">
        <v>86</v>
      </c>
      <c r="O2" s="201">
        <v>389</v>
      </c>
      <c r="P2" s="201">
        <v>531</v>
      </c>
      <c r="Q2" s="201">
        <v>-28800</v>
      </c>
      <c r="R2" s="201" t="s">
        <v>5786</v>
      </c>
      <c r="S2" s="203" t="s">
        <v>5787</v>
      </c>
      <c r="T2" s="199" t="str">
        <f>LEFT(D2,3)</f>
        <v>One</v>
      </c>
      <c r="U2" s="198" t="e">
        <f>IF(SEARCH("RT", T2),1,0)</f>
        <v>#VALUE!</v>
      </c>
      <c r="V2" s="199" t="str">
        <f>LEFT(D2,35)</f>
        <v>One week to #OERS14 .. Back in conf</v>
      </c>
      <c r="W2" s="199">
        <f>IF(SEARCH("http:", D2),1,0)</f>
        <v>1</v>
      </c>
      <c r="X2" s="194" t="str">
        <f>"http:"&amp;MID(D2,FIND("/",D2,8),LEN(D2)+1-FIND("/",D2,8))</f>
        <v>http://t.co/Su9nq3WV6y</v>
      </c>
    </row>
    <row r="3" spans="1:24" ht="12.75" customHeight="1" x14ac:dyDescent="0.2">
      <c r="A3" s="199">
        <v>2</v>
      </c>
      <c r="B3" s="200" t="s">
        <v>5778</v>
      </c>
      <c r="C3" s="201" t="s">
        <v>5723</v>
      </c>
      <c r="D3" s="201" t="s">
        <v>5779</v>
      </c>
      <c r="E3" s="201" t="s">
        <v>5780</v>
      </c>
      <c r="F3" s="202">
        <v>41684.841423611098</v>
      </c>
      <c r="G3" s="201"/>
      <c r="H3" s="201" t="s">
        <v>23</v>
      </c>
      <c r="I3" s="201"/>
      <c r="J3" s="201"/>
      <c r="K3" s="201">
        <v>30171986</v>
      </c>
      <c r="L3" s="201"/>
      <c r="M3" s="203" t="s">
        <v>45</v>
      </c>
      <c r="N3" s="203" t="s">
        <v>5726</v>
      </c>
      <c r="O3" s="201">
        <v>30</v>
      </c>
      <c r="P3" s="201">
        <v>76</v>
      </c>
      <c r="Q3" s="201">
        <v>-18000</v>
      </c>
      <c r="R3" s="201" t="s">
        <v>5781</v>
      </c>
      <c r="S3" s="203" t="s">
        <v>3194</v>
      </c>
      <c r="T3" s="199" t="str">
        <f>LEFT(D3,3)</f>
        <v>Sup</v>
      </c>
      <c r="U3" s="198" t="e">
        <f>IF(SEARCH("RT", T3),1,0)</f>
        <v>#VALUE!</v>
      </c>
      <c r="V3" s="199" t="str">
        <f>LEFT(D3,35)</f>
        <v>Super excited about the exhibits at</v>
      </c>
      <c r="W3" s="199" t="e">
        <f>IF(SEARCH("http:", D3),1,0)</f>
        <v>#VALUE!</v>
      </c>
    </row>
    <row r="4" spans="1:24" ht="12.75" customHeight="1" x14ac:dyDescent="0.2">
      <c r="A4" s="199">
        <v>3</v>
      </c>
      <c r="B4" s="200" t="s">
        <v>5767</v>
      </c>
      <c r="C4" s="201" t="s">
        <v>29</v>
      </c>
      <c r="D4" s="201" t="s">
        <v>5774</v>
      </c>
      <c r="E4" s="201" t="s">
        <v>5775</v>
      </c>
      <c r="F4" s="202">
        <v>41687.143194444398</v>
      </c>
      <c r="G4" s="201"/>
      <c r="H4" s="201" t="s">
        <v>23</v>
      </c>
      <c r="I4" s="201"/>
      <c r="J4" s="201"/>
      <c r="K4" s="201">
        <v>1020257364</v>
      </c>
      <c r="L4" s="201"/>
      <c r="M4" s="203" t="s">
        <v>45</v>
      </c>
      <c r="N4" s="203" t="s">
        <v>32</v>
      </c>
      <c r="O4" s="201">
        <v>193</v>
      </c>
      <c r="P4" s="201">
        <v>247</v>
      </c>
      <c r="Q4" s="201">
        <v>-18000</v>
      </c>
      <c r="R4" s="201" t="s">
        <v>5776</v>
      </c>
      <c r="S4" s="203" t="s">
        <v>5777</v>
      </c>
      <c r="T4" s="199" t="str">
        <f>LEFT(D4,3)</f>
        <v>We'</v>
      </c>
      <c r="U4" s="198" t="e">
        <f>IF(SEARCH("RT", T4),1,0)</f>
        <v>#VALUE!</v>
      </c>
      <c r="V4" s="199" t="str">
        <f>LEFT(D4,35)</f>
        <v>We'll be at #OERS14 this week! http</v>
      </c>
      <c r="W4" s="199">
        <f>IF(SEARCH("http:", D4),1,0)</f>
        <v>1</v>
      </c>
      <c r="X4" s="194" t="str">
        <f>"http:"&amp;MID(D4,FIND("/",D4,8),LEN(D4)+1-FIND("/",D4,8))</f>
        <v>http://t.co/CWIf7knjFu Stay tuned for live updates &amp;amp; maybe even some photos @OISENews @westernuEdu</v>
      </c>
    </row>
    <row r="5" spans="1:24" ht="12.75" customHeight="1" x14ac:dyDescent="0.2">
      <c r="A5" s="199">
        <v>4</v>
      </c>
      <c r="B5" s="200" t="s">
        <v>5761</v>
      </c>
      <c r="C5" s="201" t="s">
        <v>29</v>
      </c>
      <c r="D5" s="201" t="s">
        <v>5770</v>
      </c>
      <c r="E5" s="201" t="s">
        <v>5771</v>
      </c>
      <c r="F5" s="202">
        <v>41687.144293981502</v>
      </c>
      <c r="G5" s="201"/>
      <c r="H5" s="201" t="s">
        <v>23</v>
      </c>
      <c r="I5" s="201"/>
      <c r="J5" s="201"/>
      <c r="K5" s="201">
        <v>1020257364</v>
      </c>
      <c r="L5" s="201"/>
      <c r="M5" s="203" t="s">
        <v>45</v>
      </c>
      <c r="N5" s="203" t="s">
        <v>32</v>
      </c>
      <c r="O5" s="201">
        <v>193</v>
      </c>
      <c r="P5" s="201">
        <v>247</v>
      </c>
      <c r="Q5" s="201">
        <v>-18000</v>
      </c>
      <c r="R5" s="201" t="s">
        <v>5772</v>
      </c>
      <c r="S5" s="203" t="s">
        <v>5773</v>
      </c>
      <c r="T5" s="199" t="str">
        <f>LEFT(D5,3)</f>
        <v>#OE</v>
      </c>
      <c r="U5" s="198" t="e">
        <f>IF(SEARCH("RT", T5),1,0)</f>
        <v>#VALUE!</v>
      </c>
      <c r="V5" s="199" t="str">
        <f>LEFT(D5,35)</f>
        <v>#OERS14 this week! http://t.co/CWIf</v>
      </c>
      <c r="W5" s="199">
        <f>IF(SEARCH("http:", D5),1,0)</f>
        <v>1</v>
      </c>
      <c r="X5" s="194" t="str">
        <f>"http:"&amp;MID(D5,FIND("/",D5,8),LEN(D5)+1-FIND("/",D5,8))</f>
        <v>http://t.co/CWIf7knjFu Stay tuned for live updates &amp;amp; maybe even some photos @DrKatinaPollock @ShastaCH @CarolCampbell4</v>
      </c>
    </row>
    <row r="6" spans="1:24" ht="12.75" customHeight="1" x14ac:dyDescent="0.2">
      <c r="A6" s="199">
        <v>5</v>
      </c>
      <c r="B6" s="200" t="s">
        <v>5764</v>
      </c>
      <c r="C6" s="201" t="s">
        <v>42</v>
      </c>
      <c r="D6" s="201" t="s">
        <v>5765</v>
      </c>
      <c r="E6" s="201" t="s">
        <v>5766</v>
      </c>
      <c r="F6" s="202">
        <v>41687.145393518498</v>
      </c>
      <c r="G6" s="201"/>
      <c r="H6" s="201" t="s">
        <v>23</v>
      </c>
      <c r="I6" s="201">
        <v>1020257364</v>
      </c>
      <c r="J6" s="201" t="s">
        <v>29</v>
      </c>
      <c r="K6" s="201">
        <v>300645437</v>
      </c>
      <c r="L6" s="201" t="s">
        <v>5767</v>
      </c>
      <c r="M6" s="203" t="s">
        <v>215</v>
      </c>
      <c r="N6" s="203" t="s">
        <v>46</v>
      </c>
      <c r="O6" s="201">
        <v>737</v>
      </c>
      <c r="P6" s="201">
        <v>316</v>
      </c>
      <c r="Q6" s="201">
        <v>-18000</v>
      </c>
      <c r="R6" s="201" t="s">
        <v>5768</v>
      </c>
      <c r="S6" s="203" t="s">
        <v>5769</v>
      </c>
      <c r="T6" s="199" t="str">
        <f>LEFT(D6,3)</f>
        <v>Get</v>
      </c>
      <c r="U6" s="198" t="e">
        <f>IF(SEARCH("RT", T6),1,0)</f>
        <v>#VALUE!</v>
      </c>
      <c r="V6" s="199" t="str">
        <f>LEFT(D6,35)</f>
        <v>Getting ready! RT @KNAER_RECRAE: We</v>
      </c>
      <c r="W6" s="199">
        <f>IF(SEARCH("http:", D6),1,0)</f>
        <v>1</v>
      </c>
      <c r="X6" s="194" t="str">
        <f>"http:"&amp;MID(D6,FIND("/",D6,8),LEN(D6)+1-FIND("/",D6,8))</f>
        <v>http://t.co/4PqWWStb7h Stay tuned for live updates @OISENews @westernuEdu”</v>
      </c>
    </row>
    <row r="7" spans="1:24" ht="12.75" customHeight="1" x14ac:dyDescent="0.2">
      <c r="A7" s="199">
        <v>6</v>
      </c>
      <c r="B7" s="200" t="s">
        <v>5758</v>
      </c>
      <c r="C7" s="201" t="s">
        <v>42</v>
      </c>
      <c r="D7" s="201" t="s">
        <v>5759</v>
      </c>
      <c r="E7" s="201" t="s">
        <v>5760</v>
      </c>
      <c r="F7" s="202">
        <v>41687.148958333302</v>
      </c>
      <c r="G7" s="201"/>
      <c r="H7" s="201" t="s">
        <v>23</v>
      </c>
      <c r="I7" s="201">
        <v>1020257364</v>
      </c>
      <c r="J7" s="201" t="s">
        <v>29</v>
      </c>
      <c r="K7" s="201">
        <v>300645437</v>
      </c>
      <c r="L7" s="201" t="s">
        <v>5761</v>
      </c>
      <c r="M7" s="203" t="s">
        <v>215</v>
      </c>
      <c r="N7" s="203" t="s">
        <v>46</v>
      </c>
      <c r="O7" s="201">
        <v>737</v>
      </c>
      <c r="P7" s="201">
        <v>316</v>
      </c>
      <c r="Q7" s="201">
        <v>-18000</v>
      </c>
      <c r="R7" s="201" t="s">
        <v>5762</v>
      </c>
      <c r="S7" s="203" t="s">
        <v>5763</v>
      </c>
      <c r="T7" s="199" t="str">
        <f>LEFT(D7,3)</f>
        <v>Loo</v>
      </c>
      <c r="U7" s="198" t="e">
        <f>IF(SEARCH("RT", T7),1,0)</f>
        <v>#VALUE!</v>
      </c>
      <c r="V7" s="199" t="str">
        <f>LEFT(D7,35)</f>
        <v>Looking forward to RT @KNAER_RECRAE</v>
      </c>
      <c r="W7" s="199">
        <f>IF(SEARCH("http:", D7),1,0)</f>
        <v>1</v>
      </c>
      <c r="X7" s="194" t="str">
        <f>"http:"&amp;MID(D7,FIND("/",D7,8),LEN(D7)+1-FIND("/",D7,8))</f>
        <v>http://t.co/4PqWWStb7h Updates from @DrKatinaPollock @ShastaCH @CarolCampbell4 #onted</v>
      </c>
    </row>
    <row r="8" spans="1:24" ht="12.75" customHeight="1" x14ac:dyDescent="0.2">
      <c r="A8" s="199">
        <v>7</v>
      </c>
      <c r="B8" s="200" t="s">
        <v>5752</v>
      </c>
      <c r="C8" s="201" t="s">
        <v>2607</v>
      </c>
      <c r="D8" s="201" t="s">
        <v>5753</v>
      </c>
      <c r="E8" s="201" t="s">
        <v>5754</v>
      </c>
      <c r="F8" s="202">
        <v>41687.189490740697</v>
      </c>
      <c r="G8" s="201" t="s">
        <v>5755</v>
      </c>
      <c r="H8" s="201" t="s">
        <v>23</v>
      </c>
      <c r="I8" s="201"/>
      <c r="J8" s="201"/>
      <c r="K8" s="201">
        <v>1264968134</v>
      </c>
      <c r="L8" s="201"/>
      <c r="M8" s="203" t="s">
        <v>105</v>
      </c>
      <c r="N8" s="203" t="s">
        <v>2611</v>
      </c>
      <c r="O8" s="201">
        <v>577</v>
      </c>
      <c r="P8" s="201">
        <v>371</v>
      </c>
      <c r="Q8" s="201"/>
      <c r="R8" s="201" t="s">
        <v>5756</v>
      </c>
      <c r="S8" s="203" t="s">
        <v>5757</v>
      </c>
      <c r="T8" s="199" t="str">
        <f>LEFT(D8,3)</f>
        <v>Loo</v>
      </c>
      <c r="U8" s="198" t="e">
        <f>IF(SEARCH("RT", T8),1,0)</f>
        <v>#VALUE!</v>
      </c>
      <c r="V8" s="199" t="str">
        <f>LEFT(D8,35)</f>
        <v>Looking forward to #OERS14 @KNAER_R</v>
      </c>
      <c r="W8" s="199" t="e">
        <f>IF(SEARCH("http:", D8),1,0)</f>
        <v>#VALUE!</v>
      </c>
    </row>
    <row r="9" spans="1:24" ht="12.75" customHeight="1" x14ac:dyDescent="0.2">
      <c r="A9" s="199">
        <v>8</v>
      </c>
      <c r="B9" s="200" t="s">
        <v>5747</v>
      </c>
      <c r="C9" s="201" t="s">
        <v>346</v>
      </c>
      <c r="D9" s="201" t="s">
        <v>5748</v>
      </c>
      <c r="E9" s="201" t="s">
        <v>5749</v>
      </c>
      <c r="F9" s="202">
        <v>41687.523807870399</v>
      </c>
      <c r="G9" s="201"/>
      <c r="H9" s="201" t="s">
        <v>23</v>
      </c>
      <c r="I9" s="201"/>
      <c r="J9" s="201"/>
      <c r="K9" s="201">
        <v>636460073</v>
      </c>
      <c r="L9" s="201"/>
      <c r="M9" s="203" t="s">
        <v>45</v>
      </c>
      <c r="N9" s="203" t="s">
        <v>349</v>
      </c>
      <c r="O9" s="201">
        <v>146</v>
      </c>
      <c r="P9" s="201">
        <v>298</v>
      </c>
      <c r="Q9" s="201">
        <v>-18000</v>
      </c>
      <c r="R9" s="201" t="s">
        <v>5750</v>
      </c>
      <c r="S9" s="203" t="s">
        <v>5751</v>
      </c>
      <c r="T9" s="199" t="str">
        <f>LEFT(D9,3)</f>
        <v xml:space="preserve">RT </v>
      </c>
      <c r="U9" s="198">
        <f>IF(SEARCH("RT", T9),1,0)</f>
        <v>1</v>
      </c>
      <c r="V9" s="199" t="str">
        <f>LEFT(D9,35)</f>
        <v>RT @KNAER_RECRAE: We'll be at #OERS</v>
      </c>
      <c r="W9" s="199">
        <f>IF(SEARCH("http:", D9),1,0)</f>
        <v>1</v>
      </c>
      <c r="X9" s="194" t="str">
        <f>"http:"&amp;MID(D9,FIND("/",D9,8),LEN(D9)+1-FIND("/",D9,8))</f>
        <v>http://t.co/CWIf7knjFu Stay tuned for live updates &amp;amp; maybe even some photos @OISENews @wes…</v>
      </c>
    </row>
    <row r="10" spans="1:24" ht="12.75" customHeight="1" x14ac:dyDescent="0.2">
      <c r="A10" s="199">
        <v>9</v>
      </c>
      <c r="B10" s="200" t="s">
        <v>5744</v>
      </c>
      <c r="C10" s="201" t="s">
        <v>346</v>
      </c>
      <c r="D10" s="201" t="s">
        <v>5376</v>
      </c>
      <c r="E10" s="201" t="s">
        <v>5745</v>
      </c>
      <c r="F10" s="202">
        <v>41687.523923611101</v>
      </c>
      <c r="G10" s="201"/>
      <c r="H10" s="201" t="s">
        <v>23</v>
      </c>
      <c r="I10" s="201"/>
      <c r="J10" s="201"/>
      <c r="K10" s="201">
        <v>636460073</v>
      </c>
      <c r="L10" s="201"/>
      <c r="M10" s="203" t="s">
        <v>45</v>
      </c>
      <c r="N10" s="203" t="s">
        <v>349</v>
      </c>
      <c r="O10" s="201">
        <v>146</v>
      </c>
      <c r="P10" s="201">
        <v>298</v>
      </c>
      <c r="Q10" s="201">
        <v>-18000</v>
      </c>
      <c r="R10" s="201" t="s">
        <v>5746</v>
      </c>
      <c r="S10" s="203" t="s">
        <v>5379</v>
      </c>
      <c r="T10" s="199" t="str">
        <f>LEFT(D10,3)</f>
        <v xml:space="preserve">RT </v>
      </c>
      <c r="U10" s="198">
        <f>IF(SEARCH("RT", T10),1,0)</f>
        <v>1</v>
      </c>
      <c r="V10" s="199" t="str">
        <f>LEFT(D10,35)</f>
        <v>RT @KNAER_RECRAE: #OERS14 this week</v>
      </c>
      <c r="W10" s="199">
        <f>IF(SEARCH("http:", D10),1,0)</f>
        <v>1</v>
      </c>
      <c r="X10" s="194" t="str">
        <f>"http:"&amp;MID(D10,FIND("/",D10,8),LEN(D10)+1-FIND("/",D10,8))</f>
        <v>http://t.co/CWIf7knjFu Stay tuned for live updates &amp;amp; maybe even some photos @DrKatinaPollock @ShastaCH…</v>
      </c>
    </row>
    <row r="11" spans="1:24" ht="12.75" customHeight="1" x14ac:dyDescent="0.2">
      <c r="A11" s="199">
        <v>10</v>
      </c>
      <c r="B11" s="200" t="s">
        <v>5741</v>
      </c>
      <c r="C11" s="201" t="s">
        <v>424</v>
      </c>
      <c r="D11" s="201" t="s">
        <v>5376</v>
      </c>
      <c r="E11" s="201" t="s">
        <v>5742</v>
      </c>
      <c r="F11" s="202">
        <v>41687.5605208333</v>
      </c>
      <c r="G11" s="201"/>
      <c r="H11" s="201" t="s">
        <v>23</v>
      </c>
      <c r="I11" s="201"/>
      <c r="J11" s="201"/>
      <c r="K11" s="201">
        <v>129585627</v>
      </c>
      <c r="L11" s="201"/>
      <c r="M11" s="203" t="s">
        <v>105</v>
      </c>
      <c r="N11" s="203" t="s">
        <v>426</v>
      </c>
      <c r="O11" s="201">
        <v>149</v>
      </c>
      <c r="P11" s="201">
        <v>97</v>
      </c>
      <c r="Q11" s="201">
        <v>-21600</v>
      </c>
      <c r="R11" s="201" t="s">
        <v>5743</v>
      </c>
      <c r="S11" s="203" t="s">
        <v>5379</v>
      </c>
      <c r="T11" s="199" t="str">
        <f>LEFT(D11,3)</f>
        <v xml:space="preserve">RT </v>
      </c>
      <c r="U11" s="198">
        <f>IF(SEARCH("RT", T11),1,0)</f>
        <v>1</v>
      </c>
      <c r="V11" s="199" t="str">
        <f>LEFT(D11,35)</f>
        <v>RT @KNAER_RECRAE: #OERS14 this week</v>
      </c>
      <c r="W11" s="199">
        <f>IF(SEARCH("http:", D11),1,0)</f>
        <v>1</v>
      </c>
      <c r="X11" s="194" t="str">
        <f>"http:"&amp;MID(D11,FIND("/",D11,8),LEN(D11)+1-FIND("/",D11,8))</f>
        <v>http://t.co/CWIf7knjFu Stay tuned for live updates &amp;amp; maybe even some photos @DrKatinaPollock @ShastaCH…</v>
      </c>
    </row>
    <row r="12" spans="1:24" ht="12.75" customHeight="1" x14ac:dyDescent="0.2">
      <c r="A12" s="199">
        <v>11</v>
      </c>
      <c r="B12" s="200" t="s">
        <v>5736</v>
      </c>
      <c r="C12" s="201" t="s">
        <v>424</v>
      </c>
      <c r="D12" s="201" t="s">
        <v>5737</v>
      </c>
      <c r="E12" s="201" t="s">
        <v>5738</v>
      </c>
      <c r="F12" s="202">
        <v>41687.560844907399</v>
      </c>
      <c r="G12" s="201"/>
      <c r="H12" s="201" t="s">
        <v>23</v>
      </c>
      <c r="I12" s="201"/>
      <c r="J12" s="201"/>
      <c r="K12" s="201">
        <v>129585627</v>
      </c>
      <c r="L12" s="201"/>
      <c r="M12" s="203" t="s">
        <v>105</v>
      </c>
      <c r="N12" s="203" t="s">
        <v>426</v>
      </c>
      <c r="O12" s="201">
        <v>149</v>
      </c>
      <c r="P12" s="201">
        <v>97</v>
      </c>
      <c r="Q12" s="201">
        <v>-21600</v>
      </c>
      <c r="R12" s="201" t="s">
        <v>5739</v>
      </c>
      <c r="S12" s="203" t="s">
        <v>5740</v>
      </c>
      <c r="T12" s="199" t="str">
        <f>LEFT(D12,3)</f>
        <v xml:space="preserve">RT </v>
      </c>
      <c r="U12" s="198">
        <f>IF(SEARCH("RT", T12),1,0)</f>
        <v>1</v>
      </c>
      <c r="V12" s="199" t="str">
        <f>LEFT(D12,35)</f>
        <v>RT @CarolCampbell4: Looking forward</v>
      </c>
      <c r="W12" s="199">
        <f>IF(SEARCH("http:", D12),1,0)</f>
        <v>1</v>
      </c>
      <c r="X12" s="194" t="str">
        <f>"http:"&amp;MID(D12,FIND("/",D12,8),LEN(D12)+1-FIND("/",D12,8))</f>
        <v>http://t.co/4PqWWStb7h Updates from @DrKatinaPollock @ShastaCH @…</v>
      </c>
    </row>
    <row r="13" spans="1:24" ht="12.75" customHeight="1" x14ac:dyDescent="0.2">
      <c r="A13" s="199">
        <v>12</v>
      </c>
      <c r="B13" s="200" t="s">
        <v>5731</v>
      </c>
      <c r="C13" s="201" t="s">
        <v>1255</v>
      </c>
      <c r="D13" s="201" t="s">
        <v>5732</v>
      </c>
      <c r="E13" s="201" t="s">
        <v>5733</v>
      </c>
      <c r="F13" s="202">
        <v>41687.606516203698</v>
      </c>
      <c r="G13" s="201"/>
      <c r="H13" s="201" t="s">
        <v>23</v>
      </c>
      <c r="I13" s="201"/>
      <c r="J13" s="201"/>
      <c r="K13" s="201">
        <v>120129298</v>
      </c>
      <c r="L13" s="201"/>
      <c r="M13" s="203" t="s">
        <v>146</v>
      </c>
      <c r="N13" s="203" t="s">
        <v>1683</v>
      </c>
      <c r="O13" s="201">
        <v>3668</v>
      </c>
      <c r="P13" s="201">
        <v>1401</v>
      </c>
      <c r="Q13" s="201">
        <v>-18000</v>
      </c>
      <c r="R13" s="201" t="s">
        <v>5734</v>
      </c>
      <c r="S13" s="203" t="s">
        <v>5735</v>
      </c>
      <c r="T13" s="199" t="str">
        <f>LEFT(D13,3)</f>
        <v xml:space="preserve">RT </v>
      </c>
      <c r="U13" s="198">
        <f>IF(SEARCH("RT", T13),1,0)</f>
        <v>1</v>
      </c>
      <c r="V13" s="199" t="str">
        <f>LEFT(D13,35)</f>
        <v xml:space="preserve">RT @CarolCampbell4: Getting ready! </v>
      </c>
      <c r="W13" s="199">
        <f>IF(SEARCH("http:", D13),1,0)</f>
        <v>1</v>
      </c>
      <c r="X13" s="194" t="str">
        <f>"http:"&amp;MID(D13,FIND("/",D13,8),LEN(D13)+1-FIND("/",D13,8))</f>
        <v>http://t.co/4PqWWStb7h Stay tuned for live updates @OIS…</v>
      </c>
    </row>
    <row r="14" spans="1:24" ht="12.75" customHeight="1" x14ac:dyDescent="0.2">
      <c r="A14" s="199">
        <v>13</v>
      </c>
      <c r="B14" s="200" t="s">
        <v>5728</v>
      </c>
      <c r="C14" s="201" t="s">
        <v>1255</v>
      </c>
      <c r="D14" s="201" t="s">
        <v>5376</v>
      </c>
      <c r="E14" s="201" t="s">
        <v>5729</v>
      </c>
      <c r="F14" s="202">
        <v>41687.607997685198</v>
      </c>
      <c r="G14" s="201"/>
      <c r="H14" s="201" t="s">
        <v>23</v>
      </c>
      <c r="I14" s="201"/>
      <c r="J14" s="201"/>
      <c r="K14" s="201">
        <v>120129298</v>
      </c>
      <c r="L14" s="201"/>
      <c r="M14" s="203" t="s">
        <v>146</v>
      </c>
      <c r="N14" s="203" t="s">
        <v>1683</v>
      </c>
      <c r="O14" s="201">
        <v>3668</v>
      </c>
      <c r="P14" s="201">
        <v>1401</v>
      </c>
      <c r="Q14" s="201">
        <v>-18000</v>
      </c>
      <c r="R14" s="201" t="s">
        <v>5730</v>
      </c>
      <c r="S14" s="203" t="s">
        <v>5379</v>
      </c>
      <c r="T14" s="199" t="str">
        <f>LEFT(D14,3)</f>
        <v xml:space="preserve">RT </v>
      </c>
      <c r="U14" s="198">
        <f>IF(SEARCH("RT", T14),1,0)</f>
        <v>1</v>
      </c>
      <c r="V14" s="199" t="str">
        <f>LEFT(D14,35)</f>
        <v>RT @KNAER_RECRAE: #OERS14 this week</v>
      </c>
      <c r="W14" s="199">
        <f>IF(SEARCH("http:", D14),1,0)</f>
        <v>1</v>
      </c>
      <c r="X14" s="194" t="str">
        <f>"http:"&amp;MID(D14,FIND("/",D14,8),LEN(D14)+1-FIND("/",D14,8))</f>
        <v>http://t.co/CWIf7knjFu Stay tuned for live updates &amp;amp; maybe even some photos @DrKatinaPollock @ShastaCH…</v>
      </c>
    </row>
    <row r="15" spans="1:24" ht="12.75" customHeight="1" x14ac:dyDescent="0.2">
      <c r="A15" s="199">
        <v>14</v>
      </c>
      <c r="B15" s="200" t="s">
        <v>5722</v>
      </c>
      <c r="C15" s="201" t="s">
        <v>5723</v>
      </c>
      <c r="D15" s="201" t="s">
        <v>5724</v>
      </c>
      <c r="E15" s="201" t="s">
        <v>5725</v>
      </c>
      <c r="F15" s="202">
        <v>41688.4621527778</v>
      </c>
      <c r="G15" s="201"/>
      <c r="H15" s="201" t="s">
        <v>23</v>
      </c>
      <c r="I15" s="201"/>
      <c r="J15" s="201"/>
      <c r="K15" s="201">
        <v>30171986</v>
      </c>
      <c r="L15" s="201"/>
      <c r="M15" s="203" t="s">
        <v>105</v>
      </c>
      <c r="N15" s="203" t="s">
        <v>5726</v>
      </c>
      <c r="O15" s="201">
        <v>30</v>
      </c>
      <c r="P15" s="201">
        <v>76</v>
      </c>
      <c r="Q15" s="201">
        <v>-18000</v>
      </c>
      <c r="R15" s="201" t="s">
        <v>5727</v>
      </c>
      <c r="S15" s="203" t="s">
        <v>149</v>
      </c>
      <c r="T15" s="199" t="str">
        <f>LEFT(D15,3)</f>
        <v>#oe</v>
      </c>
      <c r="U15" s="198" t="e">
        <f>IF(SEARCH("RT", T15),1,0)</f>
        <v>#VALUE!</v>
      </c>
      <c r="V15" s="199" t="str">
        <f>LEFT(D15,35)</f>
        <v>#oers14 today is the day!!</v>
      </c>
      <c r="W15" s="199" t="e">
        <f>IF(SEARCH("http:", D15),1,0)</f>
        <v>#VALUE!</v>
      </c>
    </row>
    <row r="16" spans="1:24" ht="12.75" customHeight="1" x14ac:dyDescent="0.2">
      <c r="A16" s="199">
        <v>15</v>
      </c>
      <c r="B16" s="200" t="s">
        <v>5717</v>
      </c>
      <c r="C16" s="201" t="s">
        <v>424</v>
      </c>
      <c r="D16" s="201" t="s">
        <v>5718</v>
      </c>
      <c r="E16" s="201" t="s">
        <v>5719</v>
      </c>
      <c r="F16" s="202">
        <v>41688.536481481497</v>
      </c>
      <c r="G16" s="201"/>
      <c r="H16" s="201" t="s">
        <v>23</v>
      </c>
      <c r="I16" s="201"/>
      <c r="J16" s="201"/>
      <c r="K16" s="201">
        <v>129585627</v>
      </c>
      <c r="L16" s="201"/>
      <c r="M16" s="203" t="s">
        <v>105</v>
      </c>
      <c r="N16" s="203" t="s">
        <v>426</v>
      </c>
      <c r="O16" s="201">
        <v>149</v>
      </c>
      <c r="P16" s="201">
        <v>97</v>
      </c>
      <c r="Q16" s="201">
        <v>-21600</v>
      </c>
      <c r="R16" s="201" t="s">
        <v>5720</v>
      </c>
      <c r="S16" s="203" t="s">
        <v>5721</v>
      </c>
      <c r="T16" s="199" t="str">
        <f>LEFT(D16,3)</f>
        <v xml:space="preserve">RT </v>
      </c>
      <c r="U16" s="198">
        <f>IF(SEARCH("RT", T16),1,0)</f>
        <v>1</v>
      </c>
      <c r="V16" s="199" t="str">
        <f>LEFT(D16,35)</f>
        <v>RT @abbaspeaks: One week to #OERS14</v>
      </c>
      <c r="W16" s="199">
        <f>IF(SEARCH("http:", D16),1,0)</f>
        <v>1</v>
      </c>
      <c r="X16" s="194" t="str">
        <f>"http:"&amp;MID(D16,FIND("/",D16,8),LEN(D16)+1-FIND("/",D16,8))</f>
        <v>http://t…</v>
      </c>
    </row>
    <row r="17" spans="1:24" ht="12.75" customHeight="1" x14ac:dyDescent="0.2">
      <c r="A17" s="199">
        <v>16</v>
      </c>
      <c r="B17" s="200" t="s">
        <v>5714</v>
      </c>
      <c r="C17" s="201" t="s">
        <v>424</v>
      </c>
      <c r="D17" s="201" t="s">
        <v>5384</v>
      </c>
      <c r="E17" s="201" t="s">
        <v>5715</v>
      </c>
      <c r="F17" s="202">
        <v>41688.536712963003</v>
      </c>
      <c r="G17" s="201"/>
      <c r="H17" s="201" t="s">
        <v>23</v>
      </c>
      <c r="I17" s="201"/>
      <c r="J17" s="201"/>
      <c r="K17" s="201">
        <v>129585627</v>
      </c>
      <c r="L17" s="201"/>
      <c r="M17" s="203" t="s">
        <v>105</v>
      </c>
      <c r="N17" s="203" t="s">
        <v>426</v>
      </c>
      <c r="O17" s="201">
        <v>149</v>
      </c>
      <c r="P17" s="201">
        <v>97</v>
      </c>
      <c r="Q17" s="201">
        <v>-21600</v>
      </c>
      <c r="R17" s="201" t="s">
        <v>5716</v>
      </c>
      <c r="S17" s="203" t="s">
        <v>5387</v>
      </c>
      <c r="T17" s="199" t="str">
        <f>LEFT(D17,3)</f>
        <v xml:space="preserve">RT </v>
      </c>
      <c r="U17" s="198">
        <f>IF(SEARCH("RT", T17),1,0)</f>
        <v>1</v>
      </c>
      <c r="V17" s="199" t="str">
        <f>LEFT(D17,35)</f>
        <v>RT @drcathybruce: Looking forward t</v>
      </c>
      <c r="W17" s="199" t="e">
        <f>IF(SEARCH("http:", D17),1,0)</f>
        <v>#VALUE!</v>
      </c>
    </row>
    <row r="18" spans="1:24" ht="12.75" customHeight="1" x14ac:dyDescent="0.2">
      <c r="A18" s="199">
        <v>17</v>
      </c>
      <c r="B18" s="200" t="s">
        <v>5709</v>
      </c>
      <c r="C18" s="201" t="s">
        <v>424</v>
      </c>
      <c r="D18" s="201" t="s">
        <v>5710</v>
      </c>
      <c r="E18" s="201" t="s">
        <v>5711</v>
      </c>
      <c r="F18" s="202">
        <v>41688.536886574097</v>
      </c>
      <c r="G18" s="201"/>
      <c r="H18" s="201" t="s">
        <v>23</v>
      </c>
      <c r="I18" s="201"/>
      <c r="J18" s="201"/>
      <c r="K18" s="201">
        <v>129585627</v>
      </c>
      <c r="L18" s="201"/>
      <c r="M18" s="203" t="s">
        <v>105</v>
      </c>
      <c r="N18" s="203" t="s">
        <v>426</v>
      </c>
      <c r="O18" s="201">
        <v>149</v>
      </c>
      <c r="P18" s="201">
        <v>97</v>
      </c>
      <c r="Q18" s="201">
        <v>-21600</v>
      </c>
      <c r="R18" s="201" t="s">
        <v>5712</v>
      </c>
      <c r="S18" s="203" t="s">
        <v>5713</v>
      </c>
      <c r="T18" s="199" t="str">
        <f>LEFT(D18,3)</f>
        <v xml:space="preserve">RT </v>
      </c>
      <c r="U18" s="198">
        <f>IF(SEARCH("RT", T18),1,0)</f>
        <v>1</v>
      </c>
      <c r="V18" s="199" t="str">
        <f>LEFT(D18,35)</f>
        <v>RT @DanaStClair: #oers14 today is t</v>
      </c>
      <c r="W18" s="199" t="e">
        <f>IF(SEARCH("http:", D18),1,0)</f>
        <v>#VALUE!</v>
      </c>
    </row>
    <row r="19" spans="1:24" ht="12.75" customHeight="1" x14ac:dyDescent="0.2">
      <c r="A19" s="199">
        <v>18</v>
      </c>
      <c r="B19" s="200" t="s">
        <v>5683</v>
      </c>
      <c r="C19" s="201" t="s">
        <v>654</v>
      </c>
      <c r="D19" s="201" t="s">
        <v>5705</v>
      </c>
      <c r="E19" s="201" t="s">
        <v>5706</v>
      </c>
      <c r="F19" s="202">
        <v>41688.598437499997</v>
      </c>
      <c r="G19" s="201"/>
      <c r="H19" s="201" t="s">
        <v>23</v>
      </c>
      <c r="I19" s="201"/>
      <c r="J19" s="201"/>
      <c r="K19" s="201">
        <v>30002337</v>
      </c>
      <c r="L19" s="201"/>
      <c r="M19" s="203" t="s">
        <v>73</v>
      </c>
      <c r="N19" s="203" t="s">
        <v>657</v>
      </c>
      <c r="O19" s="201">
        <v>363</v>
      </c>
      <c r="P19" s="201">
        <v>169</v>
      </c>
      <c r="Q19" s="201">
        <v>-18000</v>
      </c>
      <c r="R19" s="201" t="s">
        <v>5707</v>
      </c>
      <c r="S19" s="203" t="s">
        <v>5708</v>
      </c>
      <c r="T19" s="199" t="str">
        <f>LEFT(D19,3)</f>
        <v>Loo</v>
      </c>
      <c r="U19" s="198" t="e">
        <f>IF(SEARCH("RT", T19),1,0)</f>
        <v>#VALUE!</v>
      </c>
      <c r="V19" s="199" t="str">
        <f>LEFT(D19,35)</f>
        <v>Looking forward to #OERS14.   A log</v>
      </c>
      <c r="W19" s="199">
        <f>IF(SEARCH("http:", D19),1,0)</f>
        <v>1</v>
      </c>
      <c r="X19" s="194" t="str">
        <f>"http:"&amp;MID(D19,FIND("/",D19,8),LEN(D19)+1-FIND("/",D19,8))</f>
        <v>http://t.co/0vOI9BYwfw #ResearchChat</v>
      </c>
    </row>
    <row r="20" spans="1:24" ht="12.75" customHeight="1" x14ac:dyDescent="0.2">
      <c r="A20" s="199">
        <v>19</v>
      </c>
      <c r="B20" s="200" t="s">
        <v>5701</v>
      </c>
      <c r="C20" s="201" t="s">
        <v>4796</v>
      </c>
      <c r="D20" s="201" t="s">
        <v>5702</v>
      </c>
      <c r="E20" s="201" t="s">
        <v>5703</v>
      </c>
      <c r="F20" s="202">
        <v>41688.6007523148</v>
      </c>
      <c r="G20" s="201"/>
      <c r="H20" s="201" t="s">
        <v>23</v>
      </c>
      <c r="I20" s="201"/>
      <c r="J20" s="201"/>
      <c r="K20" s="201">
        <v>861759625</v>
      </c>
      <c r="L20" s="201"/>
      <c r="M20" s="203" t="s">
        <v>45</v>
      </c>
      <c r="N20" s="203" t="s">
        <v>4799</v>
      </c>
      <c r="O20" s="201">
        <v>68</v>
      </c>
      <c r="P20" s="201">
        <v>27</v>
      </c>
      <c r="Q20" s="201">
        <v>-14400</v>
      </c>
      <c r="R20" s="201" t="s">
        <v>5704</v>
      </c>
      <c r="S20" s="203" t="s">
        <v>887</v>
      </c>
      <c r="T20" s="199" t="str">
        <f>LEFT(D20,3)</f>
        <v>The</v>
      </c>
      <c r="U20" s="198" t="e">
        <f>IF(SEARCH("RT", T20),1,0)</f>
        <v>#VALUE!</v>
      </c>
      <c r="V20" s="199" t="str">
        <f>LEFT(D20,35)</f>
        <v>The Ontario Education Research Symp</v>
      </c>
      <c r="W20" s="199" t="e">
        <f>IF(SEARCH("http:", D20),1,0)</f>
        <v>#VALUE!</v>
      </c>
    </row>
    <row r="21" spans="1:24" ht="12.75" customHeight="1" x14ac:dyDescent="0.2">
      <c r="A21" s="199">
        <v>20</v>
      </c>
      <c r="B21" s="200" t="s">
        <v>5696</v>
      </c>
      <c r="C21" s="201" t="s">
        <v>4796</v>
      </c>
      <c r="D21" s="201" t="s">
        <v>5697</v>
      </c>
      <c r="E21" s="201" t="s">
        <v>5698</v>
      </c>
      <c r="F21" s="202">
        <v>41688.600914351897</v>
      </c>
      <c r="G21" s="201"/>
      <c r="H21" s="201" t="s">
        <v>23</v>
      </c>
      <c r="I21" s="201"/>
      <c r="J21" s="201"/>
      <c r="K21" s="201">
        <v>861759625</v>
      </c>
      <c r="L21" s="201"/>
      <c r="M21" s="203" t="s">
        <v>45</v>
      </c>
      <c r="N21" s="203" t="s">
        <v>4799</v>
      </c>
      <c r="O21" s="201">
        <v>68</v>
      </c>
      <c r="P21" s="201">
        <v>27</v>
      </c>
      <c r="Q21" s="201">
        <v>-14400</v>
      </c>
      <c r="R21" s="201" t="s">
        <v>5699</v>
      </c>
      <c r="S21" s="203" t="s">
        <v>5700</v>
      </c>
      <c r="T21" s="199" t="str">
        <f>LEFT(D21,3)</f>
        <v xml:space="preserve">RT </v>
      </c>
      <c r="U21" s="198">
        <f>IF(SEARCH("RT", T21),1,0)</f>
        <v>1</v>
      </c>
      <c r="V21" s="199" t="str">
        <f>LEFT(D21,35)</f>
        <v>RT @ResearchChat Looking forward to</v>
      </c>
      <c r="W21" s="199">
        <f>IF(SEARCH("http:", D21),1,0)</f>
        <v>1</v>
      </c>
      <c r="X21" s="194" t="str">
        <f>"http:"&amp;MID(D21,FIND("/",D21,8),LEN(D21)+1-FIND("/",D21,8))</f>
        <v>http://t.co/QdRsECdLQa</v>
      </c>
    </row>
    <row r="22" spans="1:24" ht="12.75" customHeight="1" x14ac:dyDescent="0.2">
      <c r="A22" s="199">
        <v>21</v>
      </c>
      <c r="B22" s="200" t="s">
        <v>5689</v>
      </c>
      <c r="C22" s="201" t="s">
        <v>654</v>
      </c>
      <c r="D22" s="201" t="s">
        <v>5692</v>
      </c>
      <c r="E22" s="201" t="s">
        <v>5693</v>
      </c>
      <c r="F22" s="202">
        <v>41688.601643518501</v>
      </c>
      <c r="G22" s="201"/>
      <c r="H22" s="201" t="s">
        <v>23</v>
      </c>
      <c r="I22" s="201"/>
      <c r="J22" s="201"/>
      <c r="K22" s="201">
        <v>30002337</v>
      </c>
      <c r="L22" s="201"/>
      <c r="M22" s="203" t="s">
        <v>73</v>
      </c>
      <c r="N22" s="203" t="s">
        <v>657</v>
      </c>
      <c r="O22" s="201">
        <v>363</v>
      </c>
      <c r="P22" s="201">
        <v>169</v>
      </c>
      <c r="Q22" s="201">
        <v>-18000</v>
      </c>
      <c r="R22" s="201" t="s">
        <v>5694</v>
      </c>
      <c r="S22" s="203" t="s">
        <v>5695</v>
      </c>
      <c r="T22" s="199" t="str">
        <f>LEFT(D22,3)</f>
        <v xml:space="preserve">If </v>
      </c>
      <c r="U22" s="198" t="e">
        <f>IF(SEARCH("RT", T22),1,0)</f>
        <v>#VALUE!</v>
      </c>
      <c r="V22" s="199" t="str">
        <f>LEFT(D22,35)</f>
        <v>If you are at #OERS14 be sure to st</v>
      </c>
      <c r="W22" s="199" t="e">
        <f>IF(SEARCH("http:", D22),1,0)</f>
        <v>#VALUE!</v>
      </c>
    </row>
    <row r="23" spans="1:24" ht="12.75" customHeight="1" x14ac:dyDescent="0.2">
      <c r="A23" s="199">
        <v>22</v>
      </c>
      <c r="B23" s="200" t="s">
        <v>5686</v>
      </c>
      <c r="C23" s="201" t="s">
        <v>42</v>
      </c>
      <c r="D23" s="201" t="s">
        <v>5687</v>
      </c>
      <c r="E23" s="201" t="s">
        <v>5688</v>
      </c>
      <c r="F23" s="202">
        <v>41688.6088773148</v>
      </c>
      <c r="G23" s="201"/>
      <c r="H23" s="201" t="s">
        <v>23</v>
      </c>
      <c r="I23" s="201">
        <v>30002337</v>
      </c>
      <c r="J23" s="201" t="s">
        <v>654</v>
      </c>
      <c r="K23" s="201">
        <v>300645437</v>
      </c>
      <c r="L23" s="201" t="s">
        <v>5689</v>
      </c>
      <c r="M23" s="203" t="s">
        <v>215</v>
      </c>
      <c r="N23" s="203" t="s">
        <v>46</v>
      </c>
      <c r="O23" s="201">
        <v>737</v>
      </c>
      <c r="P23" s="201">
        <v>316</v>
      </c>
      <c r="Q23" s="201">
        <v>-18000</v>
      </c>
      <c r="R23" s="201" t="s">
        <v>5690</v>
      </c>
      <c r="S23" s="203" t="s">
        <v>5691</v>
      </c>
      <c r="T23" s="199" t="str">
        <f>LEFT(D23,3)</f>
        <v>See</v>
      </c>
      <c r="U23" s="198" t="e">
        <f>IF(SEARCH("RT", T23),1,0)</f>
        <v>#VALUE!</v>
      </c>
      <c r="V23" s="199" t="str">
        <f>LEFT(D23,35)</f>
        <v xml:space="preserve">See you there RT @ResearchChat: If </v>
      </c>
      <c r="W23" s="199" t="e">
        <f>IF(SEARCH("http:", D23),1,0)</f>
        <v>#VALUE!</v>
      </c>
    </row>
    <row r="24" spans="1:24" x14ac:dyDescent="0.2">
      <c r="A24" s="199">
        <v>23</v>
      </c>
      <c r="B24" s="200" t="s">
        <v>5680</v>
      </c>
      <c r="C24" s="201" t="s">
        <v>42</v>
      </c>
      <c r="D24" s="201" t="s">
        <v>5681</v>
      </c>
      <c r="E24" s="201" t="s">
        <v>5682</v>
      </c>
      <c r="F24" s="202">
        <v>41688.610729166699</v>
      </c>
      <c r="G24" s="201"/>
      <c r="H24" s="201" t="s">
        <v>23</v>
      </c>
      <c r="I24" s="201">
        <v>30002337</v>
      </c>
      <c r="J24" s="201" t="s">
        <v>654</v>
      </c>
      <c r="K24" s="201">
        <v>300645437</v>
      </c>
      <c r="L24" s="201" t="s">
        <v>5683</v>
      </c>
      <c r="M24" s="203" t="s">
        <v>215</v>
      </c>
      <c r="N24" s="203" t="s">
        <v>46</v>
      </c>
      <c r="O24" s="201">
        <v>737</v>
      </c>
      <c r="P24" s="201">
        <v>316</v>
      </c>
      <c r="Q24" s="201">
        <v>-18000</v>
      </c>
      <c r="R24" s="201" t="s">
        <v>5684</v>
      </c>
      <c r="S24" s="203" t="s">
        <v>5685</v>
      </c>
      <c r="T24" s="199" t="str">
        <f>LEFT(D24,3)</f>
        <v>Wil</v>
      </c>
      <c r="U24" s="198" t="e">
        <f>IF(SEARCH("RT", T24),1,0)</f>
        <v>#VALUE!</v>
      </c>
      <c r="V24" s="199" t="str">
        <f>LEFT(D24,35)</f>
        <v>Will be following the Twitterati! R</v>
      </c>
      <c r="W24" s="199">
        <f>IF(SEARCH("http:", D24),1,0)</f>
        <v>1</v>
      </c>
      <c r="X24" s="194" t="str">
        <f>"http:"&amp;MID(D24,FIND("/",D24,8),LEN(D24)+1-FIND("/",D24,8))</f>
        <v>http://t.co/RjOHfnFiof @OISENews</v>
      </c>
    </row>
    <row r="25" spans="1:24" x14ac:dyDescent="0.2">
      <c r="A25" s="199">
        <v>24</v>
      </c>
      <c r="B25" s="200" t="s">
        <v>5675</v>
      </c>
      <c r="C25" s="201" t="s">
        <v>424</v>
      </c>
      <c r="D25" s="201" t="s">
        <v>5676</v>
      </c>
      <c r="E25" s="201" t="s">
        <v>5677</v>
      </c>
      <c r="F25" s="202">
        <v>41688.629710648202</v>
      </c>
      <c r="G25" s="201"/>
      <c r="H25" s="201" t="s">
        <v>23</v>
      </c>
      <c r="I25" s="201"/>
      <c r="J25" s="201"/>
      <c r="K25" s="201">
        <v>129585627</v>
      </c>
      <c r="L25" s="201"/>
      <c r="M25" s="203" t="s">
        <v>105</v>
      </c>
      <c r="N25" s="203" t="s">
        <v>426</v>
      </c>
      <c r="O25" s="201">
        <v>151</v>
      </c>
      <c r="P25" s="201">
        <v>97</v>
      </c>
      <c r="Q25" s="201">
        <v>-21600</v>
      </c>
      <c r="R25" s="201" t="s">
        <v>5678</v>
      </c>
      <c r="S25" s="203" t="s">
        <v>5679</v>
      </c>
      <c r="T25" s="199" t="str">
        <f>LEFT(D25,3)</f>
        <v xml:space="preserve">RT </v>
      </c>
      <c r="U25" s="198">
        <f>IF(SEARCH("RT", T25),1,0)</f>
        <v>1</v>
      </c>
      <c r="V25" s="199" t="str">
        <f>LEFT(D25,35)</f>
        <v>RT @ResearchChat: Looking forward t</v>
      </c>
      <c r="W25" s="199">
        <f>IF(SEARCH("http:", D25),1,0)</f>
        <v>1</v>
      </c>
      <c r="X25" s="194" t="str">
        <f>"http:"&amp;MID(D25,FIND("/",D25,8),LEN(D25)+1-FIND("/",D25,8))</f>
        <v>http://t.co/0vOI9BYwfw #ResearchCh…</v>
      </c>
    </row>
    <row r="26" spans="1:24" x14ac:dyDescent="0.2">
      <c r="A26" s="199">
        <v>25</v>
      </c>
      <c r="B26" s="200" t="s">
        <v>5670</v>
      </c>
      <c r="C26" s="201" t="s">
        <v>424</v>
      </c>
      <c r="D26" s="201" t="s">
        <v>5671</v>
      </c>
      <c r="E26" s="201" t="s">
        <v>5672</v>
      </c>
      <c r="F26" s="202">
        <v>41688.630138888897</v>
      </c>
      <c r="G26" s="201"/>
      <c r="H26" s="201" t="s">
        <v>23</v>
      </c>
      <c r="I26" s="201"/>
      <c r="J26" s="201"/>
      <c r="K26" s="201">
        <v>129585627</v>
      </c>
      <c r="L26" s="201"/>
      <c r="M26" s="203" t="s">
        <v>105</v>
      </c>
      <c r="N26" s="203" t="s">
        <v>426</v>
      </c>
      <c r="O26" s="201">
        <v>151</v>
      </c>
      <c r="P26" s="201">
        <v>97</v>
      </c>
      <c r="Q26" s="201">
        <v>-21600</v>
      </c>
      <c r="R26" s="201" t="s">
        <v>5673</v>
      </c>
      <c r="S26" s="203" t="s">
        <v>5674</v>
      </c>
      <c r="T26" s="199" t="str">
        <f>LEFT(D26,3)</f>
        <v xml:space="preserve">RT </v>
      </c>
      <c r="U26" s="198">
        <f>IF(SEARCH("RT", T26),1,0)</f>
        <v>1</v>
      </c>
      <c r="V26" s="199" t="str">
        <f>LEFT(D26,35)</f>
        <v>RT @ResearchChat: If you are at #OE</v>
      </c>
      <c r="W26" s="199" t="e">
        <f>IF(SEARCH("http:", D26),1,0)</f>
        <v>#VALUE!</v>
      </c>
    </row>
    <row r="27" spans="1:24" x14ac:dyDescent="0.2">
      <c r="A27" s="199">
        <v>26</v>
      </c>
      <c r="B27" s="200" t="s">
        <v>5666</v>
      </c>
      <c r="C27" s="201" t="s">
        <v>1521</v>
      </c>
      <c r="D27" s="201" t="s">
        <v>5667</v>
      </c>
      <c r="E27" s="201" t="s">
        <v>5668</v>
      </c>
      <c r="F27" s="202">
        <v>41688.643344907403</v>
      </c>
      <c r="G27" s="201"/>
      <c r="H27" s="201" t="s">
        <v>23</v>
      </c>
      <c r="I27" s="201"/>
      <c r="J27" s="201"/>
      <c r="K27" s="201">
        <v>160170230</v>
      </c>
      <c r="L27" s="201"/>
      <c r="M27" s="203" t="s">
        <v>45</v>
      </c>
      <c r="N27" s="203" t="s">
        <v>1524</v>
      </c>
      <c r="O27" s="201">
        <v>662</v>
      </c>
      <c r="P27" s="201">
        <v>477</v>
      </c>
      <c r="Q27" s="201">
        <v>-18000</v>
      </c>
      <c r="R27" s="201" t="s">
        <v>5669</v>
      </c>
      <c r="S27" s="203" t="s">
        <v>237</v>
      </c>
      <c r="T27" s="199" t="str">
        <f>LEFT(D27,3)</f>
        <v>Loo</v>
      </c>
      <c r="U27" s="198" t="e">
        <f>IF(SEARCH("RT", T27),1,0)</f>
        <v>#VALUE!</v>
      </c>
      <c r="V27" s="199" t="str">
        <f>LEFT(D27,35)</f>
        <v>Looking forward to #OERS14!</v>
      </c>
      <c r="W27" s="199" t="e">
        <f>IF(SEARCH("http:", D27),1,0)</f>
        <v>#VALUE!</v>
      </c>
    </row>
    <row r="28" spans="1:24" x14ac:dyDescent="0.2">
      <c r="A28" s="199">
        <v>27</v>
      </c>
      <c r="B28" s="200" t="s">
        <v>5662</v>
      </c>
      <c r="C28" s="201" t="s">
        <v>260</v>
      </c>
      <c r="D28" s="201" t="s">
        <v>5663</v>
      </c>
      <c r="E28" s="201" t="s">
        <v>5664</v>
      </c>
      <c r="F28" s="202">
        <v>41688.711493055598</v>
      </c>
      <c r="G28" s="201"/>
      <c r="H28" s="201" t="s">
        <v>23</v>
      </c>
      <c r="I28" s="201"/>
      <c r="J28" s="201"/>
      <c r="K28" s="201">
        <v>40576448</v>
      </c>
      <c r="L28" s="201"/>
      <c r="M28" s="203" t="s">
        <v>85</v>
      </c>
      <c r="N28" s="203" t="s">
        <v>263</v>
      </c>
      <c r="O28" s="201">
        <v>799</v>
      </c>
      <c r="P28" s="201">
        <v>1449</v>
      </c>
      <c r="Q28" s="201">
        <v>-18000</v>
      </c>
      <c r="R28" s="201" t="s">
        <v>5665</v>
      </c>
      <c r="S28" s="203" t="s">
        <v>937</v>
      </c>
      <c r="T28" s="199" t="str">
        <f>LEFT(D28,3)</f>
        <v>Loo</v>
      </c>
      <c r="U28" s="198" t="e">
        <f>IF(SEARCH("RT", T28),1,0)</f>
        <v>#VALUE!</v>
      </c>
      <c r="V28" s="199" t="str">
        <f>LEFT(D28,35)</f>
        <v>Looking forward to attending #OERS1</v>
      </c>
      <c r="W28" s="199" t="e">
        <f>IF(SEARCH("http:", D28),1,0)</f>
        <v>#VALUE!</v>
      </c>
    </row>
    <row r="29" spans="1:24" x14ac:dyDescent="0.2">
      <c r="A29" s="199">
        <v>28</v>
      </c>
      <c r="B29" s="200" t="s">
        <v>5657</v>
      </c>
      <c r="C29" s="201" t="s">
        <v>204</v>
      </c>
      <c r="D29" s="201" t="s">
        <v>5658</v>
      </c>
      <c r="E29" s="201" t="s">
        <v>5659</v>
      </c>
      <c r="F29" s="202">
        <v>41688.729444444398</v>
      </c>
      <c r="G29" s="201"/>
      <c r="H29" s="201" t="s">
        <v>23</v>
      </c>
      <c r="I29" s="201"/>
      <c r="J29" s="201"/>
      <c r="K29" s="201">
        <v>121959456</v>
      </c>
      <c r="L29" s="201"/>
      <c r="M29" s="203" t="s">
        <v>24</v>
      </c>
      <c r="N29" s="203" t="s">
        <v>208</v>
      </c>
      <c r="O29" s="201">
        <v>161</v>
      </c>
      <c r="P29" s="201">
        <v>206</v>
      </c>
      <c r="Q29" s="201">
        <v>-18000</v>
      </c>
      <c r="R29" s="201" t="s">
        <v>5660</v>
      </c>
      <c r="S29" s="203" t="s">
        <v>5661</v>
      </c>
      <c r="T29" s="199" t="str">
        <f>LEFT(D29,3)</f>
        <v>I a</v>
      </c>
      <c r="U29" s="198" t="e">
        <f>IF(SEARCH("RT", T29),1,0)</f>
        <v>#VALUE!</v>
      </c>
      <c r="V29" s="199" t="str">
        <f>LEFT(D29,35)</f>
        <v>I am in #Toronto for the Ontario Ed</v>
      </c>
      <c r="W29" s="199" t="e">
        <f>IF(SEARCH("http:", D29),1,0)</f>
        <v>#VALUE!</v>
      </c>
    </row>
    <row r="30" spans="1:24" x14ac:dyDescent="0.2">
      <c r="A30" s="199">
        <v>29</v>
      </c>
      <c r="B30" s="200" t="s">
        <v>5652</v>
      </c>
      <c r="C30" s="201" t="s">
        <v>260</v>
      </c>
      <c r="D30" s="201" t="s">
        <v>5653</v>
      </c>
      <c r="E30" s="201" t="s">
        <v>5654</v>
      </c>
      <c r="F30" s="202">
        <v>41688.781712962998</v>
      </c>
      <c r="G30" s="201"/>
      <c r="H30" s="201" t="s">
        <v>23</v>
      </c>
      <c r="I30" s="201"/>
      <c r="J30" s="201"/>
      <c r="K30" s="201">
        <v>40576448</v>
      </c>
      <c r="L30" s="201"/>
      <c r="M30" s="203" t="s">
        <v>85</v>
      </c>
      <c r="N30" s="203" t="s">
        <v>263</v>
      </c>
      <c r="O30" s="201">
        <v>799</v>
      </c>
      <c r="P30" s="201">
        <v>1450</v>
      </c>
      <c r="Q30" s="201">
        <v>-18000</v>
      </c>
      <c r="R30" s="201" t="s">
        <v>5655</v>
      </c>
      <c r="S30" s="203" t="s">
        <v>5656</v>
      </c>
      <c r="T30" s="199" t="str">
        <f>LEFT(D30,3)</f>
        <v xml:space="preserve">We </v>
      </c>
      <c r="U30" s="198" t="e">
        <f>IF(SEARCH("RT", T30),1,0)</f>
        <v>#VALUE!</v>
      </c>
      <c r="V30" s="199" t="str">
        <f>LEFT(D30,35)</f>
        <v>We are on our way to #OERS14 .. exc</v>
      </c>
      <c r="W30" s="199" t="e">
        <f>IF(SEARCH("http:", D30),1,0)</f>
        <v>#VALUE!</v>
      </c>
    </row>
    <row r="31" spans="1:24" x14ac:dyDescent="0.2">
      <c r="A31" s="199">
        <v>30</v>
      </c>
      <c r="B31" s="200" t="s">
        <v>5647</v>
      </c>
      <c r="C31" s="201" t="s">
        <v>71</v>
      </c>
      <c r="D31" s="201" t="s">
        <v>5648</v>
      </c>
      <c r="E31" s="201" t="s">
        <v>5649</v>
      </c>
      <c r="F31" s="202">
        <v>41688.811493055597</v>
      </c>
      <c r="G31" s="201" t="s">
        <v>1495</v>
      </c>
      <c r="H31" s="201" t="s">
        <v>23</v>
      </c>
      <c r="I31" s="201"/>
      <c r="J31" s="201"/>
      <c r="K31" s="201">
        <v>203543496</v>
      </c>
      <c r="L31" s="201"/>
      <c r="M31" s="203" t="s">
        <v>1496</v>
      </c>
      <c r="N31" s="203" t="s">
        <v>86</v>
      </c>
      <c r="O31" s="201">
        <v>389</v>
      </c>
      <c r="P31" s="201">
        <v>531</v>
      </c>
      <c r="Q31" s="201">
        <v>-28800</v>
      </c>
      <c r="R31" s="201" t="s">
        <v>5650</v>
      </c>
      <c r="S31" s="203" t="s">
        <v>5651</v>
      </c>
      <c r="T31" s="199" t="str">
        <f>LEFT(D31,3)</f>
        <v>#OE</v>
      </c>
      <c r="U31" s="198" t="e">
        <f>IF(SEARCH("RT", T31),1,0)</f>
        <v>#VALUE!</v>
      </c>
      <c r="V31" s="199" t="str">
        <f>LEFT(D31,35)</f>
        <v>#OERS14 (@ Toronto Marriott Downtow</v>
      </c>
      <c r="W31" s="199">
        <f>IF(SEARCH("http:", D31),1,0)</f>
        <v>1</v>
      </c>
      <c r="X31" s="194" t="str">
        <f>"http:"&amp;MID(D31,FIND("/",D31,8),LEN(D31)+1-FIND("/",D31,8))</f>
        <v>http://t.co/SbCdr28yWb</v>
      </c>
    </row>
    <row r="32" spans="1:24" x14ac:dyDescent="0.2">
      <c r="A32" s="199">
        <v>31</v>
      </c>
      <c r="B32" s="200" t="s">
        <v>5642</v>
      </c>
      <c r="C32" s="201" t="s">
        <v>1176</v>
      </c>
      <c r="D32" s="201" t="s">
        <v>5643</v>
      </c>
      <c r="E32" s="201" t="s">
        <v>5644</v>
      </c>
      <c r="F32" s="202">
        <v>41688.839999999997</v>
      </c>
      <c r="G32" s="201"/>
      <c r="H32" s="201" t="s">
        <v>23</v>
      </c>
      <c r="I32" s="201"/>
      <c r="J32" s="201"/>
      <c r="K32" s="201">
        <v>84337876</v>
      </c>
      <c r="L32" s="201"/>
      <c r="M32" s="203" t="s">
        <v>215</v>
      </c>
      <c r="N32" s="203" t="s">
        <v>1205</v>
      </c>
      <c r="O32" s="201">
        <v>182</v>
      </c>
      <c r="P32" s="201">
        <v>327</v>
      </c>
      <c r="Q32" s="201">
        <v>-18000</v>
      </c>
      <c r="R32" s="201" t="s">
        <v>5645</v>
      </c>
      <c r="S32" s="203" t="s">
        <v>5646</v>
      </c>
      <c r="T32" s="199" t="str">
        <f>LEFT(D32,3)</f>
        <v>Gla</v>
      </c>
      <c r="U32" s="198" t="e">
        <f>IF(SEARCH("RT", T32),1,0)</f>
        <v>#VALUE!</v>
      </c>
      <c r="V32" s="199" t="str">
        <f>LEFT(D32,35)</f>
        <v>Glad to have made it to TO for #OER</v>
      </c>
      <c r="W32" s="199" t="e">
        <f>IF(SEARCH("http:", D32),1,0)</f>
        <v>#VALUE!</v>
      </c>
    </row>
    <row r="33" spans="1:24" ht="25.5" x14ac:dyDescent="0.2">
      <c r="A33" s="199">
        <v>32</v>
      </c>
      <c r="B33" s="200" t="s">
        <v>5636</v>
      </c>
      <c r="C33" s="201" t="s">
        <v>260</v>
      </c>
      <c r="D33" s="201" t="s">
        <v>5637</v>
      </c>
      <c r="E33" s="201" t="s">
        <v>5638</v>
      </c>
      <c r="F33" s="202">
        <v>41688.852673611102</v>
      </c>
      <c r="G33" s="201"/>
      <c r="H33" s="201" t="s">
        <v>23</v>
      </c>
      <c r="I33" s="201">
        <v>925946222</v>
      </c>
      <c r="J33" s="201" t="s">
        <v>5639</v>
      </c>
      <c r="K33" s="201">
        <v>40576448</v>
      </c>
      <c r="L33" s="201"/>
      <c r="M33" s="203" t="s">
        <v>24</v>
      </c>
      <c r="N33" s="203" t="s">
        <v>263</v>
      </c>
      <c r="O33" s="201">
        <v>801</v>
      </c>
      <c r="P33" s="201">
        <v>1452</v>
      </c>
      <c r="Q33" s="201">
        <v>-18000</v>
      </c>
      <c r="R33" s="201" t="s">
        <v>5640</v>
      </c>
      <c r="S33" s="203" t="s">
        <v>5641</v>
      </c>
      <c r="T33" s="199" t="str">
        <f>LEFT(D33,3)</f>
        <v>@MG</v>
      </c>
      <c r="U33" s="198" t="e">
        <f>IF(SEARCH("RT", T33),1,0)</f>
        <v>#VALUE!</v>
      </c>
      <c r="V33" s="199" t="str">
        <f>LEFT(D33,35)</f>
        <v>@MGrantORION  at our booth. We will</v>
      </c>
      <c r="W33" s="199">
        <f>IF(SEARCH("http:", D33),1,0)</f>
        <v>1</v>
      </c>
      <c r="X33" s="194" t="str">
        <f>"http:"&amp;MID(D33,FIND("/",D33,8),LEN(D33)+1-FIND("/",D33,8))</f>
        <v>http://t.co/gbbUISGTHI</v>
      </c>
    </row>
    <row r="34" spans="1:24" x14ac:dyDescent="0.2">
      <c r="A34" s="199">
        <v>33</v>
      </c>
      <c r="B34" s="200" t="s">
        <v>5633</v>
      </c>
      <c r="C34" s="201" t="s">
        <v>71</v>
      </c>
      <c r="D34" s="201" t="s">
        <v>3619</v>
      </c>
      <c r="E34" s="201" t="s">
        <v>5634</v>
      </c>
      <c r="F34" s="202">
        <v>41688.854953703703</v>
      </c>
      <c r="G34" s="201"/>
      <c r="H34" s="201" t="s">
        <v>23</v>
      </c>
      <c r="I34" s="201"/>
      <c r="J34" s="201"/>
      <c r="K34" s="201">
        <v>203543496</v>
      </c>
      <c r="L34" s="201"/>
      <c r="M34" s="203" t="s">
        <v>24</v>
      </c>
      <c r="N34" s="203" t="s">
        <v>86</v>
      </c>
      <c r="O34" s="201">
        <v>389</v>
      </c>
      <c r="P34" s="201">
        <v>531</v>
      </c>
      <c r="Q34" s="201">
        <v>-28800</v>
      </c>
      <c r="R34" s="201" t="s">
        <v>5635</v>
      </c>
      <c r="S34" s="203" t="s">
        <v>3623</v>
      </c>
      <c r="T34" s="199" t="str">
        <f>LEFT(D34,3)</f>
        <v xml:space="preserve">RT </v>
      </c>
      <c r="U34" s="198">
        <f>IF(SEARCH("RT", T34),1,0)</f>
        <v>1</v>
      </c>
      <c r="V34" s="199" t="str">
        <f>LEFT(D34,35)</f>
        <v>RT @O3atORION: @MGrantORION  at our</v>
      </c>
      <c r="W34" s="199">
        <f>IF(SEARCH("http:", D34),1,0)</f>
        <v>1</v>
      </c>
      <c r="X34" s="194" t="str">
        <f>"http:"&amp;MID(D34,FIND("/",D34,8),LEN(D34)+1-FIND("/",D34,8))</f>
        <v>http://t.co/gbbUISGTHI</v>
      </c>
    </row>
    <row r="35" spans="1:24" x14ac:dyDescent="0.2">
      <c r="A35" s="199">
        <v>34</v>
      </c>
      <c r="B35" s="200" t="s">
        <v>5628</v>
      </c>
      <c r="C35" s="201" t="s">
        <v>2157</v>
      </c>
      <c r="D35" s="201" t="s">
        <v>5629</v>
      </c>
      <c r="E35" s="201" t="s">
        <v>5630</v>
      </c>
      <c r="F35" s="202">
        <v>41688.861921296302</v>
      </c>
      <c r="G35" s="201"/>
      <c r="H35" s="201" t="s">
        <v>23</v>
      </c>
      <c r="I35" s="201">
        <v>388424709</v>
      </c>
      <c r="J35" s="201" t="s">
        <v>2790</v>
      </c>
      <c r="K35" s="201">
        <v>466897873</v>
      </c>
      <c r="L35" s="201"/>
      <c r="M35" s="203" t="s">
        <v>63</v>
      </c>
      <c r="N35" s="203" t="s">
        <v>2258</v>
      </c>
      <c r="O35" s="201">
        <v>55</v>
      </c>
      <c r="P35" s="201">
        <v>123</v>
      </c>
      <c r="Q35" s="201">
        <v>-21600</v>
      </c>
      <c r="R35" s="201" t="s">
        <v>5631</v>
      </c>
      <c r="S35" s="203" t="s">
        <v>5632</v>
      </c>
      <c r="T35" s="199" t="str">
        <f>LEFT(D35,3)</f>
        <v>@TC</v>
      </c>
      <c r="U35" s="198" t="e">
        <f>IF(SEARCH("RT", T35),1,0)</f>
        <v>#VALUE!</v>
      </c>
      <c r="V35" s="199" t="str">
        <f>LEFT(D35,35)</f>
        <v>@TCDSB #OERS14  with Dr. Elliott-Jo</v>
      </c>
      <c r="W35" s="199">
        <f>IF(SEARCH("http:", D35),1,0)</f>
        <v>1</v>
      </c>
      <c r="X35" s="194" t="str">
        <f>"http:"&amp;MID(D35,FIND("/",D35,8),LEN(D35)+1-FIND("/",D35,8))</f>
        <v>http://t.co/eUKGUOdp6N</v>
      </c>
    </row>
    <row r="36" spans="1:24" x14ac:dyDescent="0.2">
      <c r="A36" s="199">
        <v>35</v>
      </c>
      <c r="B36" s="200" t="s">
        <v>5623</v>
      </c>
      <c r="C36" s="201" t="s">
        <v>1255</v>
      </c>
      <c r="D36" s="201" t="s">
        <v>5624</v>
      </c>
      <c r="E36" s="201" t="s">
        <v>5625</v>
      </c>
      <c r="F36" s="202">
        <v>41688.973113425898</v>
      </c>
      <c r="G36" s="201"/>
      <c r="H36" s="201" t="s">
        <v>23</v>
      </c>
      <c r="I36" s="201"/>
      <c r="J36" s="201"/>
      <c r="K36" s="201">
        <v>120129298</v>
      </c>
      <c r="L36" s="201"/>
      <c r="M36" s="203" t="s">
        <v>24</v>
      </c>
      <c r="N36" s="203" t="s">
        <v>1683</v>
      </c>
      <c r="O36" s="201">
        <v>3672</v>
      </c>
      <c r="P36" s="201">
        <v>1401</v>
      </c>
      <c r="Q36" s="201">
        <v>-18000</v>
      </c>
      <c r="R36" s="201" t="s">
        <v>5626</v>
      </c>
      <c r="S36" s="203" t="s">
        <v>5627</v>
      </c>
      <c r="T36" s="199" t="str">
        <f>LEFT(D36,3)</f>
        <v>Hel</v>
      </c>
      <c r="U36" s="198" t="e">
        <f>IF(SEARCH("RT", T36),1,0)</f>
        <v>#VALUE!</v>
      </c>
      <c r="V36" s="199" t="str">
        <f>LEFT(D36,35)</f>
        <v>Hello! Hey, new poster! "@CarolCamp</v>
      </c>
      <c r="W36" s="199">
        <f>IF(SEARCH("http:", D36),1,0)</f>
        <v>1</v>
      </c>
      <c r="X36" s="194" t="str">
        <f>"http:"&amp;MID(D36,FIND("/",D36,8),LEN(D36)+1-FIND("/",D36,8))</f>
        <v>http://t.co/3hlnymjhzA"</v>
      </c>
    </row>
    <row r="37" spans="1:24" x14ac:dyDescent="0.2">
      <c r="A37" s="199">
        <v>36</v>
      </c>
      <c r="B37" s="200" t="s">
        <v>5619</v>
      </c>
      <c r="C37" s="201" t="s">
        <v>654</v>
      </c>
      <c r="D37" s="201" t="s">
        <v>5620</v>
      </c>
      <c r="E37" s="201" t="s">
        <v>5621</v>
      </c>
      <c r="F37" s="202">
        <v>41688.902766203697</v>
      </c>
      <c r="G37" s="201"/>
      <c r="H37" s="201" t="s">
        <v>23</v>
      </c>
      <c r="I37" s="201"/>
      <c r="J37" s="201"/>
      <c r="K37" s="201">
        <v>30002337</v>
      </c>
      <c r="L37" s="201"/>
      <c r="M37" s="203" t="s">
        <v>73</v>
      </c>
      <c r="N37" s="203" t="s">
        <v>657</v>
      </c>
      <c r="O37" s="201">
        <v>363</v>
      </c>
      <c r="P37" s="201">
        <v>169</v>
      </c>
      <c r="Q37" s="201">
        <v>-18000</v>
      </c>
      <c r="R37" s="201" t="s">
        <v>5622</v>
      </c>
      <c r="S37" s="203" t="s">
        <v>2755</v>
      </c>
      <c r="T37" s="199" t="str">
        <f>LEFT(D37,3)</f>
        <v>Che</v>
      </c>
      <c r="U37" s="198" t="e">
        <f>IF(SEARCH("RT", T37),1,0)</f>
        <v>#VALUE!</v>
      </c>
      <c r="V37" s="199" t="str">
        <f>LEFT(D37,35)</f>
        <v xml:space="preserve">Checked in, set up and logged on.  </v>
      </c>
      <c r="W37" s="199" t="e">
        <f>IF(SEARCH("http:", D37),1,0)</f>
        <v>#VALUE!</v>
      </c>
    </row>
    <row r="38" spans="1:24" x14ac:dyDescent="0.2">
      <c r="A38" s="199">
        <v>37</v>
      </c>
      <c r="B38" s="200" t="s">
        <v>5614</v>
      </c>
      <c r="C38" s="201" t="s">
        <v>1929</v>
      </c>
      <c r="D38" s="201" t="s">
        <v>5615</v>
      </c>
      <c r="E38" s="201" t="s">
        <v>5616</v>
      </c>
      <c r="F38" s="202">
        <v>41688.9059837963</v>
      </c>
      <c r="G38" s="201"/>
      <c r="H38" s="201" t="s">
        <v>23</v>
      </c>
      <c r="I38" s="201"/>
      <c r="J38" s="201"/>
      <c r="K38" s="201">
        <v>2292838064</v>
      </c>
      <c r="L38" s="201"/>
      <c r="M38" s="203" t="s">
        <v>45</v>
      </c>
      <c r="N38" s="203" t="s">
        <v>2163</v>
      </c>
      <c r="O38" s="201">
        <v>20</v>
      </c>
      <c r="P38" s="201">
        <v>82</v>
      </c>
      <c r="Q38" s="201"/>
      <c r="R38" s="201" t="s">
        <v>5617</v>
      </c>
      <c r="S38" s="203" t="s">
        <v>5618</v>
      </c>
      <c r="T38" s="199" t="str">
        <f>LEFT(D38,3)</f>
        <v xml:space="preserve">RT </v>
      </c>
      <c r="U38" s="198">
        <f>IF(SEARCH("RT", T38),1,0)</f>
        <v>1</v>
      </c>
      <c r="V38" s="199" t="str">
        <f>LEFT(D38,35)</f>
        <v>RT @CarolCampbell4: Attending #OERS</v>
      </c>
      <c r="W38" s="199" t="e">
        <f>IF(SEARCH("http:", D38),1,0)</f>
        <v>#VALUE!</v>
      </c>
    </row>
    <row r="39" spans="1:24" x14ac:dyDescent="0.2">
      <c r="A39" s="199">
        <v>38</v>
      </c>
      <c r="B39" s="200" t="s">
        <v>5354</v>
      </c>
      <c r="C39" s="201" t="s">
        <v>2040</v>
      </c>
      <c r="D39" s="201" t="s">
        <v>5610</v>
      </c>
      <c r="E39" s="201" t="s">
        <v>5611</v>
      </c>
      <c r="F39" s="202">
        <v>41688.941678240699</v>
      </c>
      <c r="G39" s="201"/>
      <c r="H39" s="201" t="s">
        <v>23</v>
      </c>
      <c r="I39" s="201"/>
      <c r="J39" s="201"/>
      <c r="K39" s="201">
        <v>22331267</v>
      </c>
      <c r="L39" s="201"/>
      <c r="M39" s="203" t="s">
        <v>215</v>
      </c>
      <c r="N39" s="203" t="s">
        <v>2043</v>
      </c>
      <c r="O39" s="201">
        <v>369</v>
      </c>
      <c r="P39" s="201">
        <v>523</v>
      </c>
      <c r="Q39" s="201">
        <v>-18000</v>
      </c>
      <c r="R39" s="201" t="s">
        <v>5612</v>
      </c>
      <c r="S39" s="203" t="s">
        <v>5613</v>
      </c>
      <c r="T39" s="199" t="str">
        <f>LEFT(D39,3)</f>
        <v>Who</v>
      </c>
      <c r="U39" s="198" t="e">
        <f>IF(SEARCH("RT", T39),1,0)</f>
        <v>#VALUE!</v>
      </c>
      <c r="V39" s="199" t="str">
        <f>LEFT(D39,35)</f>
        <v>Who is going to #oers14 ? Presentin</v>
      </c>
      <c r="W39" s="199" t="e">
        <f>IF(SEARCH("http:", D39),1,0)</f>
        <v>#VALUE!</v>
      </c>
    </row>
    <row r="40" spans="1:24" x14ac:dyDescent="0.2">
      <c r="A40" s="199">
        <v>39</v>
      </c>
      <c r="B40" s="200" t="s">
        <v>5605</v>
      </c>
      <c r="C40" s="201" t="s">
        <v>42</v>
      </c>
      <c r="D40" s="201" t="s">
        <v>5606</v>
      </c>
      <c r="E40" s="201" t="s">
        <v>5607</v>
      </c>
      <c r="F40" s="202">
        <v>41688.953993055598</v>
      </c>
      <c r="G40" s="201"/>
      <c r="H40" s="201" t="s">
        <v>23</v>
      </c>
      <c r="I40" s="201"/>
      <c r="J40" s="201"/>
      <c r="K40" s="201">
        <v>300645437</v>
      </c>
      <c r="L40" s="201"/>
      <c r="M40" s="203" t="s">
        <v>215</v>
      </c>
      <c r="N40" s="203" t="s">
        <v>46</v>
      </c>
      <c r="O40" s="201">
        <v>736</v>
      </c>
      <c r="P40" s="201">
        <v>316</v>
      </c>
      <c r="Q40" s="201">
        <v>-18000</v>
      </c>
      <c r="R40" s="201" t="s">
        <v>5608</v>
      </c>
      <c r="S40" s="203" t="s">
        <v>5609</v>
      </c>
      <c r="T40" s="199" t="str">
        <f>LEFT(D40,3)</f>
        <v>Get</v>
      </c>
      <c r="U40" s="198" t="e">
        <f>IF(SEARCH("RT", T40),1,0)</f>
        <v>#VALUE!</v>
      </c>
      <c r="V40" s="199" t="str">
        <f>LEFT(D40,35)</f>
        <v>Getting ready for #OERS14 Visit our</v>
      </c>
      <c r="W40" s="199">
        <f>IF(SEARCH("http:", D40),1,0)</f>
        <v>1</v>
      </c>
      <c r="X40" s="194" t="str">
        <f>"http:"&amp;MID(D40,FIND("/",D40,8),LEN(D40)+1-FIND("/",D40,8))</f>
        <v>http://t.co/rhltvth4Fc</v>
      </c>
    </row>
    <row r="41" spans="1:24" x14ac:dyDescent="0.2">
      <c r="A41" s="199">
        <v>40</v>
      </c>
      <c r="B41" s="200" t="s">
        <v>5600</v>
      </c>
      <c r="C41" s="201" t="s">
        <v>42</v>
      </c>
      <c r="D41" s="201" t="s">
        <v>5601</v>
      </c>
      <c r="E41" s="201" t="s">
        <v>5602</v>
      </c>
      <c r="F41" s="202">
        <v>41688.960289351897</v>
      </c>
      <c r="G41" s="201"/>
      <c r="H41" s="201" t="s">
        <v>23</v>
      </c>
      <c r="I41" s="201"/>
      <c r="J41" s="201"/>
      <c r="K41" s="201">
        <v>300645437</v>
      </c>
      <c r="L41" s="201"/>
      <c r="M41" s="203" t="s">
        <v>215</v>
      </c>
      <c r="N41" s="203" t="s">
        <v>46</v>
      </c>
      <c r="O41" s="201">
        <v>736</v>
      </c>
      <c r="P41" s="201">
        <v>316</v>
      </c>
      <c r="Q41" s="201">
        <v>-18000</v>
      </c>
      <c r="R41" s="201" t="s">
        <v>5603</v>
      </c>
      <c r="S41" s="203" t="s">
        <v>5604</v>
      </c>
      <c r="T41" s="199" t="str">
        <f>LEFT(D41,3)</f>
        <v>#oi</v>
      </c>
      <c r="U41" s="198" t="e">
        <f>IF(SEARCH("RT", T41),1,0)</f>
        <v>#VALUE!</v>
      </c>
      <c r="V41" s="199" t="str">
        <f>LEFT(D41,35)</f>
        <v>#oise #UofT is at Ontario Education</v>
      </c>
      <c r="W41" s="199">
        <f>IF(SEARCH("http:", D41),1,0)</f>
        <v>1</v>
      </c>
      <c r="X41" s="194" t="str">
        <f>"http:"&amp;MID(D41,FIND("/",D41,8),LEN(D41)+1-FIND("/",D41,8))</f>
        <v>http://t.co/7Oe334jzg4</v>
      </c>
    </row>
    <row r="42" spans="1:24" x14ac:dyDescent="0.2">
      <c r="A42" s="199">
        <v>41</v>
      </c>
      <c r="B42" s="200" t="s">
        <v>5597</v>
      </c>
      <c r="C42" s="201" t="s">
        <v>2244</v>
      </c>
      <c r="D42" s="201" t="s">
        <v>5277</v>
      </c>
      <c r="E42" s="201" t="s">
        <v>5598</v>
      </c>
      <c r="F42" s="202">
        <v>41688.974861111099</v>
      </c>
      <c r="G42" s="201"/>
      <c r="H42" s="201" t="s">
        <v>23</v>
      </c>
      <c r="I42" s="201"/>
      <c r="J42" s="201"/>
      <c r="K42" s="201">
        <v>40140191</v>
      </c>
      <c r="L42" s="201"/>
      <c r="M42" s="203" t="s">
        <v>45</v>
      </c>
      <c r="N42" s="203" t="s">
        <v>2247</v>
      </c>
      <c r="O42" s="201">
        <v>2223</v>
      </c>
      <c r="P42" s="201">
        <v>500</v>
      </c>
      <c r="Q42" s="201">
        <v>-18000</v>
      </c>
      <c r="R42" s="201" t="s">
        <v>5599</v>
      </c>
      <c r="S42" s="203" t="s">
        <v>5280</v>
      </c>
      <c r="T42" s="199" t="str">
        <f>LEFT(D42,3)</f>
        <v xml:space="preserve">RT </v>
      </c>
      <c r="U42" s="198">
        <f>IF(SEARCH("RT", T42),1,0)</f>
        <v>1</v>
      </c>
      <c r="V42" s="199" t="str">
        <f>LEFT(D42,35)</f>
        <v>RT @OISENews: Hello! Hey, new poste</v>
      </c>
      <c r="W42" s="199">
        <f>IF(SEARCH("http:", D42),1,0)</f>
        <v>1</v>
      </c>
      <c r="X42" s="194" t="str">
        <f>"http:"&amp;MID(D42,FIND("/",D42,8),LEN(D42)+1-FIND("/",D42,8))</f>
        <v>http://t.co/3hlnymjhzA"</v>
      </c>
    </row>
    <row r="43" spans="1:24" x14ac:dyDescent="0.2">
      <c r="A43" s="199">
        <v>42</v>
      </c>
      <c r="B43" s="200" t="s">
        <v>5593</v>
      </c>
      <c r="C43" s="201" t="s">
        <v>5553</v>
      </c>
      <c r="D43" s="201" t="s">
        <v>5594</v>
      </c>
      <c r="E43" s="201" t="s">
        <v>5595</v>
      </c>
      <c r="F43" s="202">
        <v>41689.037719907399</v>
      </c>
      <c r="G43" s="201"/>
      <c r="H43" s="201" t="s">
        <v>23</v>
      </c>
      <c r="I43" s="201"/>
      <c r="J43" s="201"/>
      <c r="K43" s="201">
        <v>38243573</v>
      </c>
      <c r="L43" s="201"/>
      <c r="M43" s="203" t="s">
        <v>105</v>
      </c>
      <c r="N43" s="203" t="s">
        <v>5555</v>
      </c>
      <c r="O43" s="201">
        <v>12</v>
      </c>
      <c r="P43" s="201">
        <v>50</v>
      </c>
      <c r="Q43" s="201"/>
      <c r="R43" s="201" t="s">
        <v>5596</v>
      </c>
      <c r="S43" s="203" t="s">
        <v>149</v>
      </c>
      <c r="T43" s="199" t="str">
        <f>LEFT(D43,3)</f>
        <v>#oe</v>
      </c>
      <c r="U43" s="198" t="e">
        <f>IF(SEARCH("RT", T43),1,0)</f>
        <v>#VALUE!</v>
      </c>
      <c r="V43" s="199" t="str">
        <f>LEFT(D43,35)</f>
        <v>#oers14 fireside chat 8 o'clock. If</v>
      </c>
      <c r="W43" s="199" t="e">
        <f>IF(SEARCH("http:", D43),1,0)</f>
        <v>#VALUE!</v>
      </c>
    </row>
    <row r="44" spans="1:24" x14ac:dyDescent="0.2">
      <c r="A44" s="199">
        <v>43</v>
      </c>
      <c r="B44" s="200" t="s">
        <v>5593</v>
      </c>
      <c r="C44" s="201" t="s">
        <v>5553</v>
      </c>
      <c r="D44" s="201" t="s">
        <v>5594</v>
      </c>
      <c r="E44" s="201" t="s">
        <v>5595</v>
      </c>
      <c r="F44" s="202">
        <v>41689.037719907399</v>
      </c>
      <c r="G44" s="201"/>
      <c r="H44" s="201" t="s">
        <v>23</v>
      </c>
      <c r="I44" s="201"/>
      <c r="J44" s="201"/>
      <c r="K44" s="201">
        <v>38243573</v>
      </c>
      <c r="L44" s="201"/>
      <c r="M44" s="203" t="s">
        <v>105</v>
      </c>
      <c r="N44" s="203" t="s">
        <v>5555</v>
      </c>
      <c r="O44" s="201">
        <v>12</v>
      </c>
      <c r="P44" s="201">
        <v>50</v>
      </c>
      <c r="Q44" s="201"/>
      <c r="R44" s="201" t="s">
        <v>5596</v>
      </c>
      <c r="S44" s="203" t="s">
        <v>149</v>
      </c>
      <c r="T44" s="199" t="str">
        <f>LEFT(D44,3)</f>
        <v>#oe</v>
      </c>
      <c r="U44" s="198" t="e">
        <f>IF(SEARCH("RT", T44),1,0)</f>
        <v>#VALUE!</v>
      </c>
      <c r="V44" s="199" t="str">
        <f>LEFT(D44,35)</f>
        <v>#oers14 fireside chat 8 o'clock. If</v>
      </c>
      <c r="W44" s="199" t="e">
        <f>IF(SEARCH("http:", D44),1,0)</f>
        <v>#VALUE!</v>
      </c>
    </row>
    <row r="45" spans="1:24" x14ac:dyDescent="0.2">
      <c r="A45" s="199">
        <v>44</v>
      </c>
      <c r="B45" s="200" t="s">
        <v>5590</v>
      </c>
      <c r="C45" s="201" t="s">
        <v>424</v>
      </c>
      <c r="D45" s="201" t="s">
        <v>5425</v>
      </c>
      <c r="E45" s="201" t="s">
        <v>5591</v>
      </c>
      <c r="F45" s="202">
        <v>41689.038194444402</v>
      </c>
      <c r="G45" s="201"/>
      <c r="H45" s="201" t="s">
        <v>23</v>
      </c>
      <c r="I45" s="201"/>
      <c r="J45" s="201"/>
      <c r="K45" s="201">
        <v>129585627</v>
      </c>
      <c r="L45" s="201"/>
      <c r="M45" s="203" t="s">
        <v>105</v>
      </c>
      <c r="N45" s="203" t="s">
        <v>426</v>
      </c>
      <c r="O45" s="201">
        <v>153</v>
      </c>
      <c r="P45" s="201">
        <v>97</v>
      </c>
      <c r="Q45" s="201">
        <v>-21600</v>
      </c>
      <c r="R45" s="201" t="s">
        <v>5592</v>
      </c>
      <c r="S45" s="203" t="s">
        <v>5428</v>
      </c>
      <c r="T45" s="199" t="str">
        <f>LEFT(D45,3)</f>
        <v xml:space="preserve">RT </v>
      </c>
      <c r="U45" s="198">
        <f>IF(SEARCH("RT", T45),1,0)</f>
        <v>1</v>
      </c>
      <c r="V45" s="199" t="str">
        <f>LEFT(D45,35)</f>
        <v>RT @CarolCampbell4: Getting ready f</v>
      </c>
      <c r="W45" s="199">
        <f>IF(SEARCH("http:", D45),1,0)</f>
        <v>1</v>
      </c>
      <c r="X45" s="194" t="e">
        <f>"http:"&amp;MID(D45,FIND("/",D45,8),LEN(D45)+1-FIND("/",D45,8))</f>
        <v>#VALUE!</v>
      </c>
    </row>
    <row r="46" spans="1:24" x14ac:dyDescent="0.2">
      <c r="A46" s="199">
        <v>45</v>
      </c>
      <c r="B46" s="200" t="s">
        <v>5586</v>
      </c>
      <c r="C46" s="201" t="s">
        <v>5553</v>
      </c>
      <c r="D46" s="201" t="s">
        <v>5587</v>
      </c>
      <c r="E46" s="201" t="s">
        <v>5588</v>
      </c>
      <c r="F46" s="202">
        <v>41689.038773148102</v>
      </c>
      <c r="G46" s="201"/>
      <c r="H46" s="201" t="s">
        <v>23</v>
      </c>
      <c r="I46" s="201"/>
      <c r="J46" s="201"/>
      <c r="K46" s="201">
        <v>38243573</v>
      </c>
      <c r="L46" s="201"/>
      <c r="M46" s="203" t="s">
        <v>105</v>
      </c>
      <c r="N46" s="203" t="s">
        <v>5555</v>
      </c>
      <c r="O46" s="201">
        <v>12</v>
      </c>
      <c r="P46" s="201">
        <v>50</v>
      </c>
      <c r="Q46" s="201"/>
      <c r="R46" s="201" t="s">
        <v>5589</v>
      </c>
      <c r="S46" s="203" t="s">
        <v>149</v>
      </c>
      <c r="T46" s="199" t="str">
        <f>LEFT(D46,3)</f>
        <v>#oe</v>
      </c>
      <c r="U46" s="198" t="e">
        <f>IF(SEARCH("RT", T46),1,0)</f>
        <v>#VALUE!</v>
      </c>
      <c r="V46" s="199" t="str">
        <f>LEFT(D46,35)</f>
        <v>#oers14 looking forward to some ama</v>
      </c>
      <c r="W46" s="199" t="e">
        <f>IF(SEARCH("http:", D46),1,0)</f>
        <v>#VALUE!</v>
      </c>
    </row>
    <row r="47" spans="1:24" x14ac:dyDescent="0.2">
      <c r="A47" s="199">
        <v>46</v>
      </c>
      <c r="B47" s="200" t="s">
        <v>5581</v>
      </c>
      <c r="C47" s="201" t="s">
        <v>204</v>
      </c>
      <c r="D47" s="201" t="s">
        <v>5582</v>
      </c>
      <c r="E47" s="201" t="s">
        <v>5583</v>
      </c>
      <c r="F47" s="202">
        <v>41689.0393287037</v>
      </c>
      <c r="G47" s="201"/>
      <c r="H47" s="201" t="s">
        <v>23</v>
      </c>
      <c r="I47" s="201"/>
      <c r="J47" s="201"/>
      <c r="K47" s="201">
        <v>121959456</v>
      </c>
      <c r="L47" s="201"/>
      <c r="M47" s="203" t="s">
        <v>24</v>
      </c>
      <c r="N47" s="203" t="s">
        <v>208</v>
      </c>
      <c r="O47" s="201">
        <v>161</v>
      </c>
      <c r="P47" s="201">
        <v>206</v>
      </c>
      <c r="Q47" s="201">
        <v>-18000</v>
      </c>
      <c r="R47" s="201" t="s">
        <v>5584</v>
      </c>
      <c r="S47" s="203" t="s">
        <v>5585</v>
      </c>
      <c r="T47" s="199" t="str">
        <f>LEFT(D47,3)</f>
        <v xml:space="preserve">40 </v>
      </c>
      <c r="U47" s="198" t="e">
        <f>IF(SEARCH("RT", T47),1,0)</f>
        <v>#VALUE!</v>
      </c>
      <c r="V47" s="199" t="str">
        <f>LEFT(D47,35)</f>
        <v>40 minutes in and I've a bag of tea</v>
      </c>
      <c r="W47" s="199">
        <f>IF(SEARCH("http:", D47),1,0)</f>
        <v>1</v>
      </c>
      <c r="X47" s="194" t="str">
        <f>"http:"&amp;MID(D47,FIND("/",D47,8),LEN(D47)+1-FIND("/",D47,8))</f>
        <v>http://t.co/8VxEAcE6L2</v>
      </c>
    </row>
    <row r="48" spans="1:24" x14ac:dyDescent="0.2">
      <c r="A48" s="199">
        <v>47</v>
      </c>
      <c r="B48" s="200" t="s">
        <v>5577</v>
      </c>
      <c r="C48" s="201" t="s">
        <v>5121</v>
      </c>
      <c r="D48" s="201" t="s">
        <v>5578</v>
      </c>
      <c r="E48" s="201" t="s">
        <v>5579</v>
      </c>
      <c r="F48" s="202">
        <v>41689.042187500003</v>
      </c>
      <c r="G48" s="201"/>
      <c r="H48" s="201" t="s">
        <v>23</v>
      </c>
      <c r="I48" s="201"/>
      <c r="J48" s="201"/>
      <c r="K48" s="201">
        <v>544685545</v>
      </c>
      <c r="L48" s="201"/>
      <c r="M48" s="203" t="s">
        <v>24</v>
      </c>
      <c r="N48" s="203" t="s">
        <v>5124</v>
      </c>
      <c r="O48" s="201">
        <v>8</v>
      </c>
      <c r="P48" s="201">
        <v>50</v>
      </c>
      <c r="Q48" s="201"/>
      <c r="R48" s="201" t="s">
        <v>5580</v>
      </c>
      <c r="S48" s="203" t="s">
        <v>1519</v>
      </c>
      <c r="T48" s="199" t="str">
        <f>LEFT(D48,3)</f>
        <v>Abo</v>
      </c>
      <c r="U48" s="198" t="e">
        <f>IF(SEARCH("RT", T48),1,0)</f>
        <v>#VALUE!</v>
      </c>
      <c r="V48" s="199" t="str">
        <f>LEFT(D48,35)</f>
        <v>About to attend a fireside chat (mi</v>
      </c>
      <c r="W48" s="199" t="e">
        <f>IF(SEARCH("http:", D48),1,0)</f>
        <v>#VALUE!</v>
      </c>
    </row>
    <row r="49" spans="1:23" x14ac:dyDescent="0.2">
      <c r="A49" s="199">
        <v>48</v>
      </c>
      <c r="B49" s="200" t="s">
        <v>5573</v>
      </c>
      <c r="C49" s="201" t="s">
        <v>3648</v>
      </c>
      <c r="D49" s="201" t="s">
        <v>5574</v>
      </c>
      <c r="E49" s="201" t="s">
        <v>5575</v>
      </c>
      <c r="F49" s="202">
        <v>41689.050289351799</v>
      </c>
      <c r="G49" s="201" t="s">
        <v>5460</v>
      </c>
      <c r="H49" s="201" t="s">
        <v>23</v>
      </c>
      <c r="I49" s="201"/>
      <c r="J49" s="201"/>
      <c r="K49" s="201">
        <v>106539218</v>
      </c>
      <c r="L49" s="201"/>
      <c r="M49" s="203" t="s">
        <v>63</v>
      </c>
      <c r="N49" s="203" t="s">
        <v>3652</v>
      </c>
      <c r="O49" s="201">
        <v>5698</v>
      </c>
      <c r="P49" s="201">
        <v>154</v>
      </c>
      <c r="Q49" s="201">
        <v>-18000</v>
      </c>
      <c r="R49" s="201" t="s">
        <v>5576</v>
      </c>
      <c r="S49" s="203" t="s">
        <v>149</v>
      </c>
      <c r="T49" s="199" t="str">
        <f>LEFT(D49,3)</f>
        <v>#oe</v>
      </c>
      <c r="U49" s="198" t="e">
        <f>IF(SEARCH("RT", T49),1,0)</f>
        <v>#VALUE!</v>
      </c>
      <c r="V49" s="199" t="str">
        <f>LEFT(D49,35)</f>
        <v>#oers14 OECD's Francesco Avvisati s</v>
      </c>
      <c r="W49" s="199" t="e">
        <f>IF(SEARCH("http:", D49),1,0)</f>
        <v>#VALUE!</v>
      </c>
    </row>
    <row r="50" spans="1:23" x14ac:dyDescent="0.2">
      <c r="A50" s="199">
        <v>49</v>
      </c>
      <c r="B50" s="200" t="s">
        <v>5567</v>
      </c>
      <c r="C50" s="201" t="s">
        <v>5568</v>
      </c>
      <c r="D50" s="201" t="s">
        <v>5569</v>
      </c>
      <c r="E50" s="201" t="s">
        <v>5570</v>
      </c>
      <c r="F50" s="202">
        <v>41689.053391203699</v>
      </c>
      <c r="G50" s="201"/>
      <c r="H50" s="201" t="s">
        <v>23</v>
      </c>
      <c r="I50" s="201"/>
      <c r="J50" s="201"/>
      <c r="K50" s="201">
        <v>1705669801</v>
      </c>
      <c r="L50" s="201"/>
      <c r="M50" s="203" t="s">
        <v>105</v>
      </c>
      <c r="N50" s="203" t="s">
        <v>5571</v>
      </c>
      <c r="O50" s="201">
        <v>17</v>
      </c>
      <c r="P50" s="201">
        <v>20</v>
      </c>
      <c r="Q50" s="201"/>
      <c r="R50" s="201" t="s">
        <v>5572</v>
      </c>
      <c r="S50" s="203" t="s">
        <v>149</v>
      </c>
      <c r="T50" s="199" t="str">
        <f>LEFT(D50,3)</f>
        <v>#oe</v>
      </c>
      <c r="U50" s="198" t="e">
        <f>IF(SEARCH("RT", T50),1,0)</f>
        <v>#VALUE!</v>
      </c>
      <c r="V50" s="199" t="str">
        <f>LEFT(D50,35)</f>
        <v>#oers14 off to a great start! Loved</v>
      </c>
      <c r="W50" s="199" t="e">
        <f>IF(SEARCH("http:", D50),1,0)</f>
        <v>#VALUE!</v>
      </c>
    </row>
    <row r="51" spans="1:23" x14ac:dyDescent="0.2">
      <c r="A51" s="199">
        <v>50</v>
      </c>
      <c r="B51" s="200" t="s">
        <v>5567</v>
      </c>
      <c r="C51" s="201" t="s">
        <v>5568</v>
      </c>
      <c r="D51" s="201" t="s">
        <v>5569</v>
      </c>
      <c r="E51" s="201" t="s">
        <v>5570</v>
      </c>
      <c r="F51" s="202">
        <v>41689.053391203699</v>
      </c>
      <c r="G51" s="201"/>
      <c r="H51" s="201" t="s">
        <v>23</v>
      </c>
      <c r="I51" s="201"/>
      <c r="J51" s="201"/>
      <c r="K51" s="201">
        <v>1705669801</v>
      </c>
      <c r="L51" s="201"/>
      <c r="M51" s="203" t="s">
        <v>105</v>
      </c>
      <c r="N51" s="203" t="s">
        <v>5571</v>
      </c>
      <c r="O51" s="201">
        <v>17</v>
      </c>
      <c r="P51" s="201">
        <v>20</v>
      </c>
      <c r="Q51" s="201"/>
      <c r="R51" s="201" t="s">
        <v>5572</v>
      </c>
      <c r="S51" s="203" t="s">
        <v>149</v>
      </c>
      <c r="T51" s="199" t="str">
        <f>LEFT(D51,3)</f>
        <v>#oe</v>
      </c>
      <c r="U51" s="198" t="e">
        <f>IF(SEARCH("RT", T51),1,0)</f>
        <v>#VALUE!</v>
      </c>
      <c r="V51" s="199" t="str">
        <f>LEFT(D51,35)</f>
        <v>#oers14 off to a great start! Loved</v>
      </c>
      <c r="W51" s="199" t="e">
        <f>IF(SEARCH("http:", D51),1,0)</f>
        <v>#VALUE!</v>
      </c>
    </row>
    <row r="52" spans="1:23" x14ac:dyDescent="0.2">
      <c r="A52" s="199">
        <v>51</v>
      </c>
      <c r="B52" s="200" t="s">
        <v>5563</v>
      </c>
      <c r="C52" s="201" t="s">
        <v>3648</v>
      </c>
      <c r="D52" s="201" t="s">
        <v>5564</v>
      </c>
      <c r="E52" s="201" t="s">
        <v>5565</v>
      </c>
      <c r="F52" s="202">
        <v>41689.054340277798</v>
      </c>
      <c r="G52" s="201" t="s">
        <v>5460</v>
      </c>
      <c r="H52" s="201" t="s">
        <v>23</v>
      </c>
      <c r="I52" s="201"/>
      <c r="J52" s="201"/>
      <c r="K52" s="201">
        <v>106539218</v>
      </c>
      <c r="L52" s="201"/>
      <c r="M52" s="203" t="s">
        <v>63</v>
      </c>
      <c r="N52" s="203" t="s">
        <v>3652</v>
      </c>
      <c r="O52" s="201">
        <v>5700</v>
      </c>
      <c r="P52" s="201">
        <v>154</v>
      </c>
      <c r="Q52" s="201">
        <v>-18000</v>
      </c>
      <c r="R52" s="201" t="s">
        <v>5566</v>
      </c>
      <c r="S52" s="203" t="s">
        <v>149</v>
      </c>
      <c r="T52" s="199" t="str">
        <f>LEFT(D52,3)</f>
        <v>#oe</v>
      </c>
      <c r="U52" s="198" t="e">
        <f>IF(SEARCH("RT", T52),1,0)</f>
        <v>#VALUE!</v>
      </c>
      <c r="V52" s="199" t="str">
        <f>LEFT(D52,35)</f>
        <v>#oers14 Avvisati OECD: "problem-sol</v>
      </c>
      <c r="W52" s="199" t="e">
        <f>IF(SEARCH("http:", D52),1,0)</f>
        <v>#VALUE!</v>
      </c>
    </row>
    <row r="53" spans="1:23" x14ac:dyDescent="0.2">
      <c r="A53" s="199">
        <v>52</v>
      </c>
      <c r="B53" s="200" t="s">
        <v>5560</v>
      </c>
      <c r="C53" s="201" t="s">
        <v>2157</v>
      </c>
      <c r="D53" s="201" t="s">
        <v>5400</v>
      </c>
      <c r="E53" s="201" t="s">
        <v>5561</v>
      </c>
      <c r="F53" s="202">
        <v>41689.054351851897</v>
      </c>
      <c r="G53" s="201"/>
      <c r="H53" s="201" t="s">
        <v>23</v>
      </c>
      <c r="I53" s="201"/>
      <c r="J53" s="201"/>
      <c r="K53" s="201">
        <v>466897873</v>
      </c>
      <c r="L53" s="201"/>
      <c r="M53" s="203" t="s">
        <v>63</v>
      </c>
      <c r="N53" s="203" t="s">
        <v>2258</v>
      </c>
      <c r="O53" s="201">
        <v>56</v>
      </c>
      <c r="P53" s="201">
        <v>123</v>
      </c>
      <c r="Q53" s="201">
        <v>-21600</v>
      </c>
      <c r="R53" s="201" t="s">
        <v>5562</v>
      </c>
      <c r="S53" s="203" t="s">
        <v>2138</v>
      </c>
      <c r="T53" s="199" t="str">
        <f>LEFT(D53,3)</f>
        <v xml:space="preserve">RT </v>
      </c>
      <c r="U53" s="198">
        <f>IF(SEARCH("RT", T53),1,0)</f>
        <v>1</v>
      </c>
      <c r="V53" s="199" t="str">
        <f>LEFT(D53,35)</f>
        <v>RT @Anniekidder: #oers14 OECD's Fra</v>
      </c>
      <c r="W53" s="199" t="e">
        <f>IF(SEARCH("http:", D53),1,0)</f>
        <v>#VALUE!</v>
      </c>
    </row>
    <row r="54" spans="1:23" x14ac:dyDescent="0.2">
      <c r="A54" s="199">
        <v>53</v>
      </c>
      <c r="B54" s="200" t="s">
        <v>5557</v>
      </c>
      <c r="C54" s="201" t="s">
        <v>686</v>
      </c>
      <c r="D54" s="201" t="s">
        <v>5400</v>
      </c>
      <c r="E54" s="201" t="s">
        <v>5558</v>
      </c>
      <c r="F54" s="202">
        <v>41689.0554976852</v>
      </c>
      <c r="G54" s="201"/>
      <c r="H54" s="201" t="s">
        <v>401</v>
      </c>
      <c r="I54" s="201"/>
      <c r="J54" s="201"/>
      <c r="K54" s="201">
        <v>91436396</v>
      </c>
      <c r="L54" s="201"/>
      <c r="M54" s="203" t="s">
        <v>215</v>
      </c>
      <c r="N54" s="203" t="s">
        <v>689</v>
      </c>
      <c r="O54" s="201">
        <v>290</v>
      </c>
      <c r="P54" s="201">
        <v>402</v>
      </c>
      <c r="Q54" s="201">
        <v>-21600</v>
      </c>
      <c r="R54" s="201" t="s">
        <v>5559</v>
      </c>
      <c r="S54" s="203" t="s">
        <v>2138</v>
      </c>
      <c r="T54" s="199" t="str">
        <f>LEFT(D54,3)</f>
        <v xml:space="preserve">RT </v>
      </c>
      <c r="U54" s="198">
        <f>IF(SEARCH("RT", T54),1,0)</f>
        <v>1</v>
      </c>
      <c r="V54" s="199" t="str">
        <f>LEFT(D54,35)</f>
        <v>RT @Anniekidder: #oers14 OECD's Fra</v>
      </c>
      <c r="W54" s="199" t="e">
        <f>IF(SEARCH("http:", D54),1,0)</f>
        <v>#VALUE!</v>
      </c>
    </row>
    <row r="55" spans="1:23" x14ac:dyDescent="0.2">
      <c r="A55" s="199">
        <v>54</v>
      </c>
      <c r="B55" s="200" t="s">
        <v>5552</v>
      </c>
      <c r="C55" s="201" t="s">
        <v>5553</v>
      </c>
      <c r="D55" s="201" t="s">
        <v>5329</v>
      </c>
      <c r="E55" s="201" t="s">
        <v>5554</v>
      </c>
      <c r="F55" s="202">
        <v>41689.056516203702</v>
      </c>
      <c r="G55" s="201"/>
      <c r="H55" s="201" t="s">
        <v>23</v>
      </c>
      <c r="I55" s="201"/>
      <c r="J55" s="201"/>
      <c r="K55" s="201">
        <v>38243573</v>
      </c>
      <c r="L55" s="201"/>
      <c r="M55" s="203" t="s">
        <v>215</v>
      </c>
      <c r="N55" s="203" t="s">
        <v>5555</v>
      </c>
      <c r="O55" s="201">
        <v>12</v>
      </c>
      <c r="P55" s="201">
        <v>50</v>
      </c>
      <c r="Q55" s="201"/>
      <c r="R55" s="201" t="s">
        <v>5556</v>
      </c>
      <c r="S55" s="203" t="s">
        <v>2138</v>
      </c>
      <c r="T55" s="199" t="str">
        <f>LEFT(D55,3)</f>
        <v xml:space="preserve">RT </v>
      </c>
      <c r="U55" s="198">
        <f>IF(SEARCH("RT", T55),1,0)</f>
        <v>1</v>
      </c>
      <c r="V55" s="199" t="str">
        <f>LEFT(D55,35)</f>
        <v>RT @Anniekidder: #oers14 Avvisati O</v>
      </c>
      <c r="W55" s="199" t="e">
        <f>IF(SEARCH("http:", D55),1,0)</f>
        <v>#VALUE!</v>
      </c>
    </row>
    <row r="56" spans="1:23" x14ac:dyDescent="0.2">
      <c r="A56" s="199">
        <v>55</v>
      </c>
      <c r="B56" s="200" t="s">
        <v>5547</v>
      </c>
      <c r="C56" s="201" t="s">
        <v>42</v>
      </c>
      <c r="D56" s="201" t="s">
        <v>5548</v>
      </c>
      <c r="E56" s="201" t="s">
        <v>5549</v>
      </c>
      <c r="F56" s="202">
        <v>41689.0578356482</v>
      </c>
      <c r="G56" s="201"/>
      <c r="H56" s="201" t="s">
        <v>23</v>
      </c>
      <c r="I56" s="201"/>
      <c r="J56" s="201"/>
      <c r="K56" s="201">
        <v>300645437</v>
      </c>
      <c r="L56" s="201"/>
      <c r="M56" s="203" t="s">
        <v>215</v>
      </c>
      <c r="N56" s="203" t="s">
        <v>46</v>
      </c>
      <c r="O56" s="201">
        <v>737</v>
      </c>
      <c r="P56" s="201">
        <v>316</v>
      </c>
      <c r="Q56" s="201">
        <v>-18000</v>
      </c>
      <c r="R56" s="201" t="s">
        <v>5550</v>
      </c>
      <c r="S56" s="203" t="s">
        <v>5551</v>
      </c>
      <c r="T56" s="199" t="str">
        <f>LEFT(D56,3)</f>
        <v>Dis</v>
      </c>
      <c r="U56" s="198" t="e">
        <f>IF(SEARCH("RT", T56),1,0)</f>
        <v>#VALUE!</v>
      </c>
      <c r="V56" s="199" t="str">
        <f>LEFT(D56,35)</f>
        <v>Discussing use of teacher led proje</v>
      </c>
      <c r="W56" s="199" t="e">
        <f>IF(SEARCH("http:", D56),1,0)</f>
        <v>#VALUE!</v>
      </c>
    </row>
    <row r="57" spans="1:23" x14ac:dyDescent="0.2">
      <c r="A57" s="199">
        <v>56</v>
      </c>
      <c r="B57" s="200" t="s">
        <v>5543</v>
      </c>
      <c r="C57" s="201" t="s">
        <v>2157</v>
      </c>
      <c r="D57" s="201" t="s">
        <v>5544</v>
      </c>
      <c r="E57" s="201" t="s">
        <v>5545</v>
      </c>
      <c r="F57" s="202">
        <v>41689.058495370402</v>
      </c>
      <c r="G57" s="201"/>
      <c r="H57" s="201" t="s">
        <v>23</v>
      </c>
      <c r="I57" s="201"/>
      <c r="J57" s="201"/>
      <c r="K57" s="201">
        <v>466897873</v>
      </c>
      <c r="L57" s="201"/>
      <c r="M57" s="203" t="s">
        <v>63</v>
      </c>
      <c r="N57" s="203" t="s">
        <v>2258</v>
      </c>
      <c r="O57" s="201">
        <v>56</v>
      </c>
      <c r="P57" s="201">
        <v>123</v>
      </c>
      <c r="Q57" s="201">
        <v>-21600</v>
      </c>
      <c r="R57" s="201" t="s">
        <v>5546</v>
      </c>
      <c r="S57" s="203" t="s">
        <v>81</v>
      </c>
      <c r="T57" s="199" t="str">
        <f>LEFT(D57,3)</f>
        <v>#OE</v>
      </c>
      <c r="U57" s="198" t="e">
        <f>IF(SEARCH("RT", T57),1,0)</f>
        <v>#VALUE!</v>
      </c>
      <c r="V57" s="199" t="str">
        <f>LEFT(D57,35)</f>
        <v>#OERS14 Francesco Avvisati- fund pr</v>
      </c>
      <c r="W57" s="199" t="e">
        <f>IF(SEARCH("http:", D57),1,0)</f>
        <v>#VALUE!</v>
      </c>
    </row>
    <row r="58" spans="1:23" x14ac:dyDescent="0.2">
      <c r="A58" s="199">
        <v>57</v>
      </c>
      <c r="B58" s="200" t="s">
        <v>5539</v>
      </c>
      <c r="C58" s="201" t="s">
        <v>204</v>
      </c>
      <c r="D58" s="201" t="s">
        <v>5540</v>
      </c>
      <c r="E58" s="201" t="s">
        <v>5541</v>
      </c>
      <c r="F58" s="202">
        <v>41689.061550925901</v>
      </c>
      <c r="G58" s="201"/>
      <c r="H58" s="201" t="s">
        <v>23</v>
      </c>
      <c r="I58" s="201"/>
      <c r="J58" s="201"/>
      <c r="K58" s="201">
        <v>121959456</v>
      </c>
      <c r="L58" s="201"/>
      <c r="M58" s="203" t="s">
        <v>24</v>
      </c>
      <c r="N58" s="203" t="s">
        <v>208</v>
      </c>
      <c r="O58" s="201">
        <v>161</v>
      </c>
      <c r="P58" s="201">
        <v>206</v>
      </c>
      <c r="Q58" s="201">
        <v>-18000</v>
      </c>
      <c r="R58" s="201" t="s">
        <v>5542</v>
      </c>
      <c r="S58" s="203" t="s">
        <v>2862</v>
      </c>
      <c r="T58" s="199" t="str">
        <f>LEFT(D58,3)</f>
        <v>Avv</v>
      </c>
      <c r="U58" s="198" t="e">
        <f>IF(SEARCH("RT", T58),1,0)</f>
        <v>#VALUE!</v>
      </c>
      <c r="V58" s="199" t="str">
        <f>LEFT(D58,35)</f>
        <v>Avvisati: Schools have the capacity</v>
      </c>
      <c r="W58" s="199" t="e">
        <f>IF(SEARCH("http:", D58),1,0)</f>
        <v>#VALUE!</v>
      </c>
    </row>
    <row r="59" spans="1:23" x14ac:dyDescent="0.2">
      <c r="A59" s="199">
        <v>58</v>
      </c>
      <c r="B59" s="200" t="s">
        <v>5537</v>
      </c>
      <c r="C59" s="201" t="s">
        <v>3419</v>
      </c>
      <c r="D59" s="201" t="s">
        <v>5329</v>
      </c>
      <c r="E59" s="201" t="s">
        <v>5535</v>
      </c>
      <c r="F59" s="202">
        <v>41689.062986111101</v>
      </c>
      <c r="G59" s="201"/>
      <c r="H59" s="201" t="s">
        <v>23</v>
      </c>
      <c r="I59" s="201"/>
      <c r="J59" s="201"/>
      <c r="K59" s="201">
        <v>285724042</v>
      </c>
      <c r="L59" s="201"/>
      <c r="M59" s="203" t="s">
        <v>215</v>
      </c>
      <c r="N59" s="203" t="s">
        <v>3421</v>
      </c>
      <c r="O59" s="201">
        <v>143</v>
      </c>
      <c r="P59" s="201">
        <v>161</v>
      </c>
      <c r="Q59" s="201"/>
      <c r="R59" s="201" t="s">
        <v>5538</v>
      </c>
      <c r="S59" s="203" t="s">
        <v>2138</v>
      </c>
      <c r="T59" s="199" t="str">
        <f>LEFT(D59,3)</f>
        <v xml:space="preserve">RT </v>
      </c>
      <c r="U59" s="198">
        <f>IF(SEARCH("RT", T59),1,0)</f>
        <v>1</v>
      </c>
      <c r="V59" s="199" t="str">
        <f>LEFT(D59,35)</f>
        <v>RT @Anniekidder: #oers14 Avvisati O</v>
      </c>
      <c r="W59" s="199" t="e">
        <f>IF(SEARCH("http:", D59),1,0)</f>
        <v>#VALUE!</v>
      </c>
    </row>
    <row r="60" spans="1:23" x14ac:dyDescent="0.2">
      <c r="A60" s="199">
        <v>59</v>
      </c>
      <c r="B60" s="200" t="s">
        <v>5533</v>
      </c>
      <c r="C60" s="201" t="s">
        <v>686</v>
      </c>
      <c r="D60" s="201" t="s">
        <v>5534</v>
      </c>
      <c r="E60" s="201" t="s">
        <v>5535</v>
      </c>
      <c r="F60" s="202">
        <v>41689.062986111101</v>
      </c>
      <c r="G60" s="201"/>
      <c r="H60" s="201" t="s">
        <v>401</v>
      </c>
      <c r="I60" s="201"/>
      <c r="J60" s="201"/>
      <c r="K60" s="201">
        <v>91436396</v>
      </c>
      <c r="L60" s="201"/>
      <c r="M60" s="203" t="s">
        <v>215</v>
      </c>
      <c r="N60" s="203" t="s">
        <v>689</v>
      </c>
      <c r="O60" s="201">
        <v>290</v>
      </c>
      <c r="P60" s="201">
        <v>402</v>
      </c>
      <c r="Q60" s="201">
        <v>-21600</v>
      </c>
      <c r="R60" s="201" t="s">
        <v>5536</v>
      </c>
      <c r="S60" s="203" t="s">
        <v>81</v>
      </c>
      <c r="T60" s="199" t="str">
        <f>LEFT(D60,3)</f>
        <v>#OE</v>
      </c>
      <c r="U60" s="198" t="e">
        <f>IF(SEARCH("RT", T60),1,0)</f>
        <v>#VALUE!</v>
      </c>
      <c r="V60" s="199" t="str">
        <f>LEFT(D60,35)</f>
        <v xml:space="preserve">#OERS14 Avvisati OECD: schools has </v>
      </c>
      <c r="W60" s="199" t="e">
        <f>IF(SEARCH("http:", D60),1,0)</f>
        <v>#VALUE!</v>
      </c>
    </row>
    <row r="61" spans="1:23" x14ac:dyDescent="0.2">
      <c r="A61" s="199">
        <v>60</v>
      </c>
      <c r="B61" s="200" t="s">
        <v>5529</v>
      </c>
      <c r="C61" s="201" t="s">
        <v>2157</v>
      </c>
      <c r="D61" s="201" t="s">
        <v>5530</v>
      </c>
      <c r="E61" s="201" t="s">
        <v>5531</v>
      </c>
      <c r="F61" s="202">
        <v>41689.0633564815</v>
      </c>
      <c r="G61" s="201"/>
      <c r="H61" s="201" t="s">
        <v>23</v>
      </c>
      <c r="I61" s="201"/>
      <c r="J61" s="201"/>
      <c r="K61" s="201">
        <v>466897873</v>
      </c>
      <c r="L61" s="201"/>
      <c r="M61" s="203" t="s">
        <v>63</v>
      </c>
      <c r="N61" s="203" t="s">
        <v>2258</v>
      </c>
      <c r="O61" s="201">
        <v>56</v>
      </c>
      <c r="P61" s="201">
        <v>123</v>
      </c>
      <c r="Q61" s="201">
        <v>-21600</v>
      </c>
      <c r="R61" s="201" t="s">
        <v>5532</v>
      </c>
      <c r="S61" s="203" t="s">
        <v>81</v>
      </c>
      <c r="T61" s="199" t="str">
        <f>LEFT(D61,3)</f>
        <v>#OE</v>
      </c>
      <c r="U61" s="198" t="e">
        <f>IF(SEARCH("RT", T61),1,0)</f>
        <v>#VALUE!</v>
      </c>
      <c r="V61" s="199" t="str">
        <f>LEFT(D61,35)</f>
        <v>#OERS14 F Avvisati Empower parent e</v>
      </c>
      <c r="W61" s="199" t="e">
        <f>IF(SEARCH("http:", D61),1,0)</f>
        <v>#VALUE!</v>
      </c>
    </row>
    <row r="62" spans="1:23" x14ac:dyDescent="0.2">
      <c r="A62" s="199">
        <v>61</v>
      </c>
      <c r="B62" s="200" t="s">
        <v>5525</v>
      </c>
      <c r="C62" s="201" t="s">
        <v>3648</v>
      </c>
      <c r="D62" s="201" t="s">
        <v>5526</v>
      </c>
      <c r="E62" s="201" t="s">
        <v>5527</v>
      </c>
      <c r="F62" s="202">
        <v>41689.063958333303</v>
      </c>
      <c r="G62" s="201" t="s">
        <v>5460</v>
      </c>
      <c r="H62" s="201" t="s">
        <v>23</v>
      </c>
      <c r="I62" s="201"/>
      <c r="J62" s="201"/>
      <c r="K62" s="201">
        <v>106539218</v>
      </c>
      <c r="L62" s="201"/>
      <c r="M62" s="203" t="s">
        <v>63</v>
      </c>
      <c r="N62" s="203" t="s">
        <v>3652</v>
      </c>
      <c r="O62" s="201">
        <v>5700</v>
      </c>
      <c r="P62" s="201">
        <v>154</v>
      </c>
      <c r="Q62" s="201">
        <v>-18000</v>
      </c>
      <c r="R62" s="201" t="s">
        <v>5528</v>
      </c>
      <c r="S62" s="203" t="s">
        <v>149</v>
      </c>
      <c r="T62" s="199" t="str">
        <f>LEFT(D62,3)</f>
        <v>#oe</v>
      </c>
      <c r="U62" s="198" t="e">
        <f>IF(SEARCH("RT", T62),1,0)</f>
        <v>#VALUE!</v>
      </c>
      <c r="V62" s="199" t="str">
        <f>LEFT(D62,35)</f>
        <v>#oers14 OECD research showed it's c</v>
      </c>
      <c r="W62" s="199" t="e">
        <f>IF(SEARCH("http:", D62),1,0)</f>
        <v>#VALUE!</v>
      </c>
    </row>
    <row r="63" spans="1:23" x14ac:dyDescent="0.2">
      <c r="A63" s="199">
        <v>62</v>
      </c>
      <c r="B63" s="200" t="s">
        <v>5520</v>
      </c>
      <c r="C63" s="201" t="s">
        <v>5521</v>
      </c>
      <c r="D63" s="201" t="s">
        <v>5292</v>
      </c>
      <c r="E63" s="201" t="s">
        <v>5522</v>
      </c>
      <c r="F63" s="202">
        <v>41689.066226851799</v>
      </c>
      <c r="G63" s="201"/>
      <c r="H63" s="201" t="s">
        <v>23</v>
      </c>
      <c r="I63" s="201"/>
      <c r="J63" s="201"/>
      <c r="K63" s="201">
        <v>998040132</v>
      </c>
      <c r="L63" s="201"/>
      <c r="M63" s="203" t="s">
        <v>215</v>
      </c>
      <c r="N63" s="203" t="s">
        <v>5523</v>
      </c>
      <c r="O63" s="201">
        <v>1096</v>
      </c>
      <c r="P63" s="201">
        <v>1889</v>
      </c>
      <c r="Q63" s="201">
        <v>-14400</v>
      </c>
      <c r="R63" s="201" t="s">
        <v>5524</v>
      </c>
      <c r="S63" s="203" t="s">
        <v>2138</v>
      </c>
      <c r="T63" s="199" t="str">
        <f>LEFT(D63,3)</f>
        <v xml:space="preserve">RT </v>
      </c>
      <c r="U63" s="198">
        <f>IF(SEARCH("RT", T63),1,0)</f>
        <v>1</v>
      </c>
      <c r="V63" s="199" t="str">
        <f>LEFT(D63,35)</f>
        <v>RT @Anniekidder: #oers14 OECD resea</v>
      </c>
      <c r="W63" s="199" t="e">
        <f>IF(SEARCH("http:", D63),1,0)</f>
        <v>#VALUE!</v>
      </c>
    </row>
    <row r="64" spans="1:23" x14ac:dyDescent="0.2">
      <c r="A64" s="199">
        <v>63</v>
      </c>
      <c r="B64" s="200" t="s">
        <v>5516</v>
      </c>
      <c r="C64" s="201" t="s">
        <v>2157</v>
      </c>
      <c r="D64" s="201" t="s">
        <v>5517</v>
      </c>
      <c r="E64" s="201" t="s">
        <v>5518</v>
      </c>
      <c r="F64" s="202">
        <v>41689.067534722199</v>
      </c>
      <c r="G64" s="201"/>
      <c r="H64" s="201" t="s">
        <v>23</v>
      </c>
      <c r="I64" s="201"/>
      <c r="J64" s="201"/>
      <c r="K64" s="201">
        <v>466897873</v>
      </c>
      <c r="L64" s="201"/>
      <c r="M64" s="203" t="s">
        <v>63</v>
      </c>
      <c r="N64" s="203" t="s">
        <v>2258</v>
      </c>
      <c r="O64" s="201">
        <v>56</v>
      </c>
      <c r="P64" s="201">
        <v>123</v>
      </c>
      <c r="Q64" s="201">
        <v>-21600</v>
      </c>
      <c r="R64" s="201" t="s">
        <v>5519</v>
      </c>
      <c r="S64" s="203" t="s">
        <v>81</v>
      </c>
      <c r="T64" s="199" t="str">
        <f>LEFT(D64,3)</f>
        <v>#OE</v>
      </c>
      <c r="U64" s="198" t="e">
        <f>IF(SEARCH("RT", T64),1,0)</f>
        <v>#VALUE!</v>
      </c>
      <c r="V64" s="199" t="str">
        <f>LEFT(D64,35)</f>
        <v>#OERS14 If students believe that th</v>
      </c>
      <c r="W64" s="199" t="e">
        <f>IF(SEARCH("http:", D64),1,0)</f>
        <v>#VALUE!</v>
      </c>
    </row>
    <row r="65" spans="1:23" x14ac:dyDescent="0.2">
      <c r="A65" s="199">
        <v>64</v>
      </c>
      <c r="B65" s="200" t="s">
        <v>5512</v>
      </c>
      <c r="C65" s="201" t="s">
        <v>686</v>
      </c>
      <c r="D65" s="201" t="s">
        <v>5513</v>
      </c>
      <c r="E65" s="201" t="s">
        <v>5514</v>
      </c>
      <c r="F65" s="202">
        <v>41689.0676157407</v>
      </c>
      <c r="G65" s="201"/>
      <c r="H65" s="201" t="s">
        <v>401</v>
      </c>
      <c r="I65" s="201"/>
      <c r="J65" s="201"/>
      <c r="K65" s="201">
        <v>91436396</v>
      </c>
      <c r="L65" s="201"/>
      <c r="M65" s="203" t="s">
        <v>215</v>
      </c>
      <c r="N65" s="203" t="s">
        <v>689</v>
      </c>
      <c r="O65" s="201">
        <v>290</v>
      </c>
      <c r="P65" s="201">
        <v>402</v>
      </c>
      <c r="Q65" s="201">
        <v>-21600</v>
      </c>
      <c r="R65" s="201" t="s">
        <v>5515</v>
      </c>
      <c r="S65" s="203" t="s">
        <v>149</v>
      </c>
      <c r="T65" s="199" t="str">
        <f>LEFT(D65,3)</f>
        <v>#oe</v>
      </c>
      <c r="U65" s="198" t="e">
        <f>IF(SEARCH("RT", T65),1,0)</f>
        <v>#VALUE!</v>
      </c>
      <c r="V65" s="199" t="str">
        <f>LEFT(D65,35)</f>
        <v>#oers14 Avvisati OECD: Students' mo</v>
      </c>
      <c r="W65" s="199" t="e">
        <f>IF(SEARCH("http:", D65),1,0)</f>
        <v>#VALUE!</v>
      </c>
    </row>
    <row r="66" spans="1:23" x14ac:dyDescent="0.2">
      <c r="A66" s="199">
        <v>65</v>
      </c>
      <c r="B66" s="200" t="s">
        <v>5509</v>
      </c>
      <c r="C66" s="201" t="s">
        <v>2157</v>
      </c>
      <c r="D66" s="201" t="s">
        <v>5292</v>
      </c>
      <c r="E66" s="201" t="s">
        <v>5510</v>
      </c>
      <c r="F66" s="202">
        <v>41689.067754629599</v>
      </c>
      <c r="G66" s="201"/>
      <c r="H66" s="201" t="s">
        <v>23</v>
      </c>
      <c r="I66" s="201"/>
      <c r="J66" s="201"/>
      <c r="K66" s="201">
        <v>466897873</v>
      </c>
      <c r="L66" s="201"/>
      <c r="M66" s="203" t="s">
        <v>63</v>
      </c>
      <c r="N66" s="203" t="s">
        <v>2258</v>
      </c>
      <c r="O66" s="201">
        <v>56</v>
      </c>
      <c r="P66" s="201">
        <v>123</v>
      </c>
      <c r="Q66" s="201">
        <v>-21600</v>
      </c>
      <c r="R66" s="201" t="s">
        <v>5511</v>
      </c>
      <c r="S66" s="203" t="s">
        <v>2138</v>
      </c>
      <c r="T66" s="199" t="str">
        <f>LEFT(D66,3)</f>
        <v xml:space="preserve">RT </v>
      </c>
      <c r="U66" s="198">
        <f>IF(SEARCH("RT", T66),1,0)</f>
        <v>1</v>
      </c>
      <c r="V66" s="199" t="str">
        <f>LEFT(D66,35)</f>
        <v>RT @Anniekidder: #oers14 OECD resea</v>
      </c>
      <c r="W66" s="199" t="e">
        <f>IF(SEARCH("http:", D66),1,0)</f>
        <v>#VALUE!</v>
      </c>
    </row>
    <row r="67" spans="1:23" x14ac:dyDescent="0.2">
      <c r="A67" s="199">
        <v>66</v>
      </c>
      <c r="B67" s="200" t="s">
        <v>2158</v>
      </c>
      <c r="C67" s="201" t="s">
        <v>2157</v>
      </c>
      <c r="D67" s="201" t="s">
        <v>5506</v>
      </c>
      <c r="E67" s="201" t="s">
        <v>5507</v>
      </c>
      <c r="F67" s="202">
        <v>41689.069293981498</v>
      </c>
      <c r="G67" s="201"/>
      <c r="H67" s="201" t="s">
        <v>23</v>
      </c>
      <c r="I67" s="201"/>
      <c r="J67" s="201"/>
      <c r="K67" s="201">
        <v>466897873</v>
      </c>
      <c r="L67" s="201"/>
      <c r="M67" s="203" t="s">
        <v>63</v>
      </c>
      <c r="N67" s="203" t="s">
        <v>2258</v>
      </c>
      <c r="O67" s="201">
        <v>56</v>
      </c>
      <c r="P67" s="201">
        <v>123</v>
      </c>
      <c r="Q67" s="201">
        <v>-21600</v>
      </c>
      <c r="R67" s="201" t="s">
        <v>5508</v>
      </c>
      <c r="S67" s="203" t="s">
        <v>2948</v>
      </c>
      <c r="T67" s="199" t="str">
        <f>LEFT(D67,3)</f>
        <v>Lea</v>
      </c>
      <c r="U67" s="198" t="e">
        <f>IF(SEARCH("RT", T67),1,0)</f>
        <v>#VALUE!</v>
      </c>
      <c r="V67" s="199" t="str">
        <f>LEFT(D67,35)</f>
        <v>Learning is the result of hard work</v>
      </c>
      <c r="W67" s="199" t="e">
        <f>IF(SEARCH("http:", D67),1,0)</f>
        <v>#VALUE!</v>
      </c>
    </row>
    <row r="68" spans="1:23" x14ac:dyDescent="0.2">
      <c r="A68" s="199">
        <v>67</v>
      </c>
      <c r="B68" s="200" t="s">
        <v>5502</v>
      </c>
      <c r="C68" s="201" t="s">
        <v>3648</v>
      </c>
      <c r="D68" s="201" t="s">
        <v>5503</v>
      </c>
      <c r="E68" s="201" t="s">
        <v>5504</v>
      </c>
      <c r="F68" s="202">
        <v>41689.069386574098</v>
      </c>
      <c r="G68" s="201" t="s">
        <v>5460</v>
      </c>
      <c r="H68" s="201" t="s">
        <v>23</v>
      </c>
      <c r="I68" s="201"/>
      <c r="J68" s="201"/>
      <c r="K68" s="201">
        <v>106539218</v>
      </c>
      <c r="L68" s="201"/>
      <c r="M68" s="203" t="s">
        <v>63</v>
      </c>
      <c r="N68" s="203" t="s">
        <v>3652</v>
      </c>
      <c r="O68" s="201">
        <v>5700</v>
      </c>
      <c r="P68" s="201">
        <v>154</v>
      </c>
      <c r="Q68" s="201">
        <v>-18000</v>
      </c>
      <c r="R68" s="201" t="s">
        <v>5505</v>
      </c>
      <c r="S68" s="203" t="s">
        <v>149</v>
      </c>
      <c r="T68" s="199" t="str">
        <f>LEFT(D68,3)</f>
        <v>#oe</v>
      </c>
      <c r="U68" s="198" t="e">
        <f>IF(SEARCH("RT", T68),1,0)</f>
        <v>#VALUE!</v>
      </c>
      <c r="V68" s="199" t="str">
        <f>LEFT(D68,35)</f>
        <v>#oers14 OECD: Vital to recognize le</v>
      </c>
      <c r="W68" s="199" t="e">
        <f>IF(SEARCH("http:", D68),1,0)</f>
        <v>#VALUE!</v>
      </c>
    </row>
    <row r="69" spans="1:23" x14ac:dyDescent="0.2">
      <c r="A69" s="199">
        <v>68</v>
      </c>
      <c r="B69" s="200" t="s">
        <v>5497</v>
      </c>
      <c r="C69" s="201" t="s">
        <v>5498</v>
      </c>
      <c r="D69" s="201" t="s">
        <v>5418</v>
      </c>
      <c r="E69" s="201" t="s">
        <v>5499</v>
      </c>
      <c r="F69" s="202">
        <v>41689.069930555597</v>
      </c>
      <c r="G69" s="201"/>
      <c r="H69" s="201" t="s">
        <v>23</v>
      </c>
      <c r="I69" s="201"/>
      <c r="J69" s="201"/>
      <c r="K69" s="201">
        <v>839792016</v>
      </c>
      <c r="L69" s="201"/>
      <c r="M69" s="203" t="s">
        <v>215</v>
      </c>
      <c r="N69" s="203" t="s">
        <v>5500</v>
      </c>
      <c r="O69" s="201">
        <v>44</v>
      </c>
      <c r="P69" s="201">
        <v>149</v>
      </c>
      <c r="Q69" s="201"/>
      <c r="R69" s="201" t="s">
        <v>5501</v>
      </c>
      <c r="S69" s="203" t="s">
        <v>2138</v>
      </c>
      <c r="T69" s="199" t="str">
        <f>LEFT(D69,3)</f>
        <v xml:space="preserve">RT </v>
      </c>
      <c r="U69" s="198">
        <f>IF(SEARCH("RT", T69),1,0)</f>
        <v>1</v>
      </c>
      <c r="V69" s="199" t="str">
        <f>LEFT(D69,35)</f>
        <v>RT @Anniekidder: #oers14 OECD: Vita</v>
      </c>
      <c r="W69" s="199" t="e">
        <f>IF(SEARCH("http:", D69),1,0)</f>
        <v>#VALUE!</v>
      </c>
    </row>
    <row r="70" spans="1:23" x14ac:dyDescent="0.2">
      <c r="A70" s="199">
        <v>69</v>
      </c>
      <c r="B70" s="200" t="s">
        <v>5493</v>
      </c>
      <c r="C70" s="201" t="s">
        <v>204</v>
      </c>
      <c r="D70" s="201" t="s">
        <v>5494</v>
      </c>
      <c r="E70" s="201" t="s">
        <v>5495</v>
      </c>
      <c r="F70" s="202">
        <v>41689.070231481499</v>
      </c>
      <c r="G70" s="201"/>
      <c r="H70" s="201" t="s">
        <v>23</v>
      </c>
      <c r="I70" s="201"/>
      <c r="J70" s="201"/>
      <c r="K70" s="201">
        <v>121959456</v>
      </c>
      <c r="L70" s="201"/>
      <c r="M70" s="203" t="s">
        <v>24</v>
      </c>
      <c r="N70" s="203" t="s">
        <v>208</v>
      </c>
      <c r="O70" s="201">
        <v>161</v>
      </c>
      <c r="P70" s="201">
        <v>206</v>
      </c>
      <c r="Q70" s="201">
        <v>-18000</v>
      </c>
      <c r="R70" s="201" t="s">
        <v>5496</v>
      </c>
      <c r="S70" s="203" t="s">
        <v>909</v>
      </c>
      <c r="T70" s="199" t="str">
        <f>LEFT(D70,3)</f>
        <v>Avv</v>
      </c>
      <c r="U70" s="198" t="e">
        <f>IF(SEARCH("RT", T70),1,0)</f>
        <v>#VALUE!</v>
      </c>
      <c r="V70" s="199" t="str">
        <f>LEFT(D70,35)</f>
        <v>Avvisati explains the growth mindse</v>
      </c>
      <c r="W70" s="199" t="e">
        <f>IF(SEARCH("http:", D70),1,0)</f>
        <v>#VALUE!</v>
      </c>
    </row>
    <row r="71" spans="1:23" x14ac:dyDescent="0.2">
      <c r="A71" s="199">
        <v>70</v>
      </c>
      <c r="B71" s="200" t="s">
        <v>5489</v>
      </c>
      <c r="C71" s="201" t="s">
        <v>1176</v>
      </c>
      <c r="D71" s="201" t="s">
        <v>5490</v>
      </c>
      <c r="E71" s="201" t="s">
        <v>5491</v>
      </c>
      <c r="F71" s="202">
        <v>41689.070243055598</v>
      </c>
      <c r="G71" s="201"/>
      <c r="H71" s="201" t="s">
        <v>23</v>
      </c>
      <c r="I71" s="201"/>
      <c r="J71" s="201"/>
      <c r="K71" s="201">
        <v>84337876</v>
      </c>
      <c r="L71" s="201"/>
      <c r="M71" s="203" t="s">
        <v>215</v>
      </c>
      <c r="N71" s="203" t="s">
        <v>1205</v>
      </c>
      <c r="O71" s="201">
        <v>182</v>
      </c>
      <c r="P71" s="201">
        <v>329</v>
      </c>
      <c r="Q71" s="201">
        <v>-18000</v>
      </c>
      <c r="R71" s="201" t="s">
        <v>5492</v>
      </c>
      <c r="S71" s="203" t="s">
        <v>592</v>
      </c>
      <c r="T71" s="199" t="str">
        <f>LEFT(D71,3)</f>
        <v>Avv</v>
      </c>
      <c r="U71" s="198" t="e">
        <f>IF(SEARCH("RT", T71),1,0)</f>
        <v>#VALUE!</v>
      </c>
      <c r="V71" s="199" t="str">
        <f>LEFT(D71,35)</f>
        <v xml:space="preserve">Avvisati OECD: research shows that </v>
      </c>
      <c r="W71" s="199" t="e">
        <f>IF(SEARCH("http:", D71),1,0)</f>
        <v>#VALUE!</v>
      </c>
    </row>
    <row r="72" spans="1:23" x14ac:dyDescent="0.2">
      <c r="A72" s="199">
        <v>71</v>
      </c>
      <c r="B72" s="200" t="s">
        <v>5486</v>
      </c>
      <c r="C72" s="201" t="s">
        <v>2157</v>
      </c>
      <c r="D72" s="201" t="s">
        <v>5418</v>
      </c>
      <c r="E72" s="201" t="s">
        <v>5487</v>
      </c>
      <c r="F72" s="202">
        <v>41689.070729166699</v>
      </c>
      <c r="G72" s="201"/>
      <c r="H72" s="201" t="s">
        <v>23</v>
      </c>
      <c r="I72" s="201"/>
      <c r="J72" s="201"/>
      <c r="K72" s="201">
        <v>466897873</v>
      </c>
      <c r="L72" s="201"/>
      <c r="M72" s="203" t="s">
        <v>63</v>
      </c>
      <c r="N72" s="203" t="s">
        <v>2258</v>
      </c>
      <c r="O72" s="201">
        <v>56</v>
      </c>
      <c r="P72" s="201">
        <v>123</v>
      </c>
      <c r="Q72" s="201">
        <v>-21600</v>
      </c>
      <c r="R72" s="201" t="s">
        <v>5488</v>
      </c>
      <c r="S72" s="203" t="s">
        <v>2138</v>
      </c>
      <c r="T72" s="199" t="str">
        <f>LEFT(D72,3)</f>
        <v xml:space="preserve">RT </v>
      </c>
      <c r="U72" s="198">
        <f>IF(SEARCH("RT", T72),1,0)</f>
        <v>1</v>
      </c>
      <c r="V72" s="199" t="str">
        <f>LEFT(D72,35)</f>
        <v>RT @Anniekidder: #oers14 OECD: Vita</v>
      </c>
      <c r="W72" s="199" t="e">
        <f>IF(SEARCH("http:", D72),1,0)</f>
        <v>#VALUE!</v>
      </c>
    </row>
    <row r="73" spans="1:23" x14ac:dyDescent="0.2">
      <c r="A73" s="199">
        <v>72</v>
      </c>
      <c r="B73" s="200" t="s">
        <v>5481</v>
      </c>
      <c r="C73" s="201" t="s">
        <v>1176</v>
      </c>
      <c r="D73" s="201" t="s">
        <v>5482</v>
      </c>
      <c r="E73" s="201" t="s">
        <v>5483</v>
      </c>
      <c r="F73" s="202">
        <v>41689.071006944403</v>
      </c>
      <c r="G73" s="201"/>
      <c r="H73" s="201" t="s">
        <v>23</v>
      </c>
      <c r="I73" s="201"/>
      <c r="J73" s="201"/>
      <c r="K73" s="201">
        <v>84337876</v>
      </c>
      <c r="L73" s="201"/>
      <c r="M73" s="203" t="s">
        <v>215</v>
      </c>
      <c r="N73" s="203" t="s">
        <v>1205</v>
      </c>
      <c r="O73" s="201">
        <v>182</v>
      </c>
      <c r="P73" s="201">
        <v>329</v>
      </c>
      <c r="Q73" s="201">
        <v>-18000</v>
      </c>
      <c r="R73" s="201" t="s">
        <v>5484</v>
      </c>
      <c r="S73" s="203" t="s">
        <v>5485</v>
      </c>
      <c r="T73" s="199" t="str">
        <f>LEFT(D73,3)</f>
        <v>Avv</v>
      </c>
      <c r="U73" s="198" t="e">
        <f>IF(SEARCH("RT", T73),1,0)</f>
        <v>#VALUE!</v>
      </c>
      <c r="V73" s="199" t="str">
        <f>LEFT(D73,35)</f>
        <v>Avvisati OECD: all students need to</v>
      </c>
      <c r="W73" s="199" t="e">
        <f>IF(SEARCH("http:", D73),1,0)</f>
        <v>#VALUE!</v>
      </c>
    </row>
    <row r="74" spans="1:23" x14ac:dyDescent="0.2">
      <c r="A74" s="199">
        <v>73</v>
      </c>
      <c r="B74" s="200" t="s">
        <v>5476</v>
      </c>
      <c r="C74" s="201" t="s">
        <v>5477</v>
      </c>
      <c r="D74" s="201" t="s">
        <v>5292</v>
      </c>
      <c r="E74" s="201" t="s">
        <v>5478</v>
      </c>
      <c r="F74" s="202">
        <v>41689.072500000002</v>
      </c>
      <c r="G74" s="201"/>
      <c r="H74" s="201" t="s">
        <v>23</v>
      </c>
      <c r="I74" s="201"/>
      <c r="J74" s="201"/>
      <c r="K74" s="201">
        <v>95226372</v>
      </c>
      <c r="L74" s="201"/>
      <c r="M74" s="203" t="s">
        <v>85</v>
      </c>
      <c r="N74" s="203" t="s">
        <v>5479</v>
      </c>
      <c r="O74" s="201">
        <v>663</v>
      </c>
      <c r="P74" s="201">
        <v>761</v>
      </c>
      <c r="Q74" s="201">
        <v>-18000</v>
      </c>
      <c r="R74" s="201" t="s">
        <v>5480</v>
      </c>
      <c r="S74" s="203" t="s">
        <v>2138</v>
      </c>
      <c r="T74" s="199" t="str">
        <f>LEFT(D74,3)</f>
        <v xml:space="preserve">RT </v>
      </c>
      <c r="U74" s="198">
        <f>IF(SEARCH("RT", T74),1,0)</f>
        <v>1</v>
      </c>
      <c r="V74" s="199" t="str">
        <f>LEFT(D74,35)</f>
        <v>RT @Anniekidder: #oers14 OECD resea</v>
      </c>
      <c r="W74" s="199" t="e">
        <f>IF(SEARCH("http:", D74),1,0)</f>
        <v>#VALUE!</v>
      </c>
    </row>
    <row r="75" spans="1:23" x14ac:dyDescent="0.2">
      <c r="A75" s="199">
        <v>74</v>
      </c>
      <c r="B75" s="200" t="s">
        <v>5471</v>
      </c>
      <c r="C75" s="201" t="s">
        <v>2157</v>
      </c>
      <c r="D75" s="201" t="s">
        <v>5472</v>
      </c>
      <c r="E75" s="201" t="s">
        <v>5473</v>
      </c>
      <c r="F75" s="202">
        <v>41689.073935185203</v>
      </c>
      <c r="G75" s="201"/>
      <c r="H75" s="201" t="s">
        <v>23</v>
      </c>
      <c r="I75" s="201">
        <v>106539218</v>
      </c>
      <c r="J75" s="201" t="s">
        <v>3648</v>
      </c>
      <c r="K75" s="201">
        <v>466897873</v>
      </c>
      <c r="L75" s="201"/>
      <c r="M75" s="203" t="s">
        <v>63</v>
      </c>
      <c r="N75" s="203" t="s">
        <v>2258</v>
      </c>
      <c r="O75" s="201">
        <v>56</v>
      </c>
      <c r="P75" s="201">
        <v>123</v>
      </c>
      <c r="Q75" s="201">
        <v>-21600</v>
      </c>
      <c r="R75" s="201" t="s">
        <v>5474</v>
      </c>
      <c r="S75" s="203" t="s">
        <v>5475</v>
      </c>
      <c r="T75" s="199" t="str">
        <f>LEFT(D75,3)</f>
        <v>@An</v>
      </c>
      <c r="U75" s="198" t="e">
        <f>IF(SEARCH("RT", T75),1,0)</f>
        <v>#VALUE!</v>
      </c>
      <c r="V75" s="199" t="str">
        <f>LEFT(D75,35)</f>
        <v>@Anniekidder #OERS14 Measures of Su</v>
      </c>
      <c r="W75" s="199" t="e">
        <f>IF(SEARCH("http:", D75),1,0)</f>
        <v>#VALUE!</v>
      </c>
    </row>
    <row r="76" spans="1:23" x14ac:dyDescent="0.2">
      <c r="A76" s="199">
        <v>75</v>
      </c>
      <c r="B76" s="200" t="s">
        <v>5305</v>
      </c>
      <c r="C76" s="201" t="s">
        <v>42</v>
      </c>
      <c r="D76" s="201" t="s">
        <v>5467</v>
      </c>
      <c r="E76" s="201" t="s">
        <v>5468</v>
      </c>
      <c r="F76" s="202">
        <v>41689.075891203698</v>
      </c>
      <c r="G76" s="201"/>
      <c r="H76" s="201" t="s">
        <v>23</v>
      </c>
      <c r="I76" s="201"/>
      <c r="J76" s="201"/>
      <c r="K76" s="201">
        <v>300645437</v>
      </c>
      <c r="L76" s="201"/>
      <c r="M76" s="203" t="s">
        <v>215</v>
      </c>
      <c r="N76" s="203" t="s">
        <v>46</v>
      </c>
      <c r="O76" s="201">
        <v>737</v>
      </c>
      <c r="P76" s="201">
        <v>316</v>
      </c>
      <c r="Q76" s="201">
        <v>-18000</v>
      </c>
      <c r="R76" s="201" t="s">
        <v>5469</v>
      </c>
      <c r="S76" s="203" t="s">
        <v>5470</v>
      </c>
      <c r="T76" s="199" t="str">
        <f>LEFT(D76,3)</f>
        <v>Fut</v>
      </c>
      <c r="U76" s="198" t="e">
        <f>IF(SEARCH("RT", T76),1,0)</f>
        <v>#VALUE!</v>
      </c>
      <c r="V76" s="199" t="str">
        <f>LEFT(D76,35)</f>
        <v>Future PISA tests to include collab</v>
      </c>
      <c r="W76" s="199" t="e">
        <f>IF(SEARCH("http:", D76),1,0)</f>
        <v>#VALUE!</v>
      </c>
    </row>
    <row r="77" spans="1:23" x14ac:dyDescent="0.2">
      <c r="A77" s="199">
        <v>76</v>
      </c>
      <c r="B77" s="200" t="s">
        <v>5462</v>
      </c>
      <c r="C77" s="201" t="s">
        <v>2157</v>
      </c>
      <c r="D77" s="201" t="s">
        <v>5463</v>
      </c>
      <c r="E77" s="201" t="s">
        <v>5464</v>
      </c>
      <c r="F77" s="202">
        <v>41689.075995370396</v>
      </c>
      <c r="G77" s="201"/>
      <c r="H77" s="201" t="s">
        <v>23</v>
      </c>
      <c r="I77" s="201"/>
      <c r="J77" s="201"/>
      <c r="K77" s="201">
        <v>466897873</v>
      </c>
      <c r="L77" s="201"/>
      <c r="M77" s="203" t="s">
        <v>63</v>
      </c>
      <c r="N77" s="203" t="s">
        <v>2258</v>
      </c>
      <c r="O77" s="201">
        <v>56</v>
      </c>
      <c r="P77" s="201">
        <v>123</v>
      </c>
      <c r="Q77" s="201">
        <v>-21600</v>
      </c>
      <c r="R77" s="201" t="s">
        <v>5465</v>
      </c>
      <c r="S77" s="203" t="s">
        <v>5466</v>
      </c>
      <c r="T77" s="199" t="str">
        <f>LEFT(D77,3)</f>
        <v>Glo</v>
      </c>
      <c r="U77" s="198" t="e">
        <f>IF(SEARCH("RT", T77),1,0)</f>
        <v>#VALUE!</v>
      </c>
      <c r="V77" s="199" t="str">
        <f>LEFT(D77,35)</f>
        <v xml:space="preserve">Global Citizenship, Collaboration, </v>
      </c>
      <c r="W77" s="199" t="e">
        <f>IF(SEARCH("http:", D77),1,0)</f>
        <v>#VALUE!</v>
      </c>
    </row>
    <row r="78" spans="1:23" x14ac:dyDescent="0.2">
      <c r="A78" s="199">
        <v>77</v>
      </c>
      <c r="B78" s="200" t="s">
        <v>5457</v>
      </c>
      <c r="C78" s="201" t="s">
        <v>3648</v>
      </c>
      <c r="D78" s="201" t="s">
        <v>5458</v>
      </c>
      <c r="E78" s="201" t="s">
        <v>5459</v>
      </c>
      <c r="F78" s="202">
        <v>41689.077280092599</v>
      </c>
      <c r="G78" s="201" t="s">
        <v>5460</v>
      </c>
      <c r="H78" s="201" t="s">
        <v>23</v>
      </c>
      <c r="I78" s="201"/>
      <c r="J78" s="201"/>
      <c r="K78" s="201">
        <v>106539218</v>
      </c>
      <c r="L78" s="201"/>
      <c r="M78" s="203" t="s">
        <v>63</v>
      </c>
      <c r="N78" s="203" t="s">
        <v>3652</v>
      </c>
      <c r="O78" s="201">
        <v>5700</v>
      </c>
      <c r="P78" s="201">
        <v>154</v>
      </c>
      <c r="Q78" s="201">
        <v>-18000</v>
      </c>
      <c r="R78" s="201" t="s">
        <v>5461</v>
      </c>
      <c r="S78" s="203" t="s">
        <v>149</v>
      </c>
      <c r="T78" s="199" t="str">
        <f>LEFT(D78,3)</f>
        <v>#oe</v>
      </c>
      <c r="U78" s="198" t="e">
        <f>IF(SEARCH("RT", T78),1,0)</f>
        <v>#VALUE!</v>
      </c>
      <c r="V78" s="199" t="str">
        <f>LEFT(D78,35)</f>
        <v xml:space="preserve">#oers14 Avvisati from OECD says if </v>
      </c>
      <c r="W78" s="199" t="e">
        <f>IF(SEARCH("http:", D78),1,0)</f>
        <v>#VALUE!</v>
      </c>
    </row>
    <row r="79" spans="1:23" x14ac:dyDescent="0.2">
      <c r="A79" s="199">
        <v>78</v>
      </c>
      <c r="B79" s="200" t="s">
        <v>5452</v>
      </c>
      <c r="C79" s="201" t="s">
        <v>686</v>
      </c>
      <c r="D79" s="201" t="s">
        <v>5453</v>
      </c>
      <c r="E79" s="201" t="s">
        <v>5454</v>
      </c>
      <c r="F79" s="202">
        <v>41689.077337962997</v>
      </c>
      <c r="G79" s="201"/>
      <c r="H79" s="201" t="s">
        <v>401</v>
      </c>
      <c r="I79" s="201">
        <v>91436396</v>
      </c>
      <c r="J79" s="201" t="s">
        <v>686</v>
      </c>
      <c r="K79" s="201">
        <v>91436396</v>
      </c>
      <c r="L79" s="201"/>
      <c r="M79" s="203" t="s">
        <v>215</v>
      </c>
      <c r="N79" s="203" t="s">
        <v>689</v>
      </c>
      <c r="O79" s="201">
        <v>290</v>
      </c>
      <c r="P79" s="201">
        <v>402</v>
      </c>
      <c r="Q79" s="201">
        <v>-21600</v>
      </c>
      <c r="R79" s="201" t="s">
        <v>5455</v>
      </c>
      <c r="S79" s="203" t="s">
        <v>5456</v>
      </c>
      <c r="T79" s="199" t="str">
        <f>LEFT(D79,3)</f>
        <v>@cm</v>
      </c>
      <c r="U79" s="198" t="e">
        <f>IF(SEARCH("RT", T79),1,0)</f>
        <v>#VALUE!</v>
      </c>
      <c r="V79" s="199" t="str">
        <f>LEFT(D79,35)</f>
        <v>@cmorrissette1: #oers14 Avvisati OE</v>
      </c>
      <c r="W79" s="199" t="e">
        <f>IF(SEARCH("http:", D79),1,0)</f>
        <v>#VALUE!</v>
      </c>
    </row>
    <row r="80" spans="1:23" x14ac:dyDescent="0.2">
      <c r="A80" s="199">
        <v>79</v>
      </c>
      <c r="B80" s="200" t="s">
        <v>5445</v>
      </c>
      <c r="C80" s="201" t="s">
        <v>5446</v>
      </c>
      <c r="D80" s="201" t="s">
        <v>5447</v>
      </c>
      <c r="E80" s="201" t="s">
        <v>5448</v>
      </c>
      <c r="F80" s="202">
        <v>41689.081828703696</v>
      </c>
      <c r="G80" s="201"/>
      <c r="H80" s="201" t="s">
        <v>23</v>
      </c>
      <c r="I80" s="201"/>
      <c r="J80" s="201"/>
      <c r="K80" s="201">
        <v>113092004</v>
      </c>
      <c r="L80" s="201"/>
      <c r="M80" s="203" t="s">
        <v>85</v>
      </c>
      <c r="N80" s="203" t="s">
        <v>5449</v>
      </c>
      <c r="O80" s="201">
        <v>1856</v>
      </c>
      <c r="P80" s="201">
        <v>1294</v>
      </c>
      <c r="Q80" s="201">
        <v>-28800</v>
      </c>
      <c r="R80" s="201" t="s">
        <v>5450</v>
      </c>
      <c r="S80" s="203" t="s">
        <v>5451</v>
      </c>
      <c r="T80" s="199" t="str">
        <f>LEFT(D80,3)</f>
        <v xml:space="preserve">RT </v>
      </c>
      <c r="U80" s="198">
        <f>IF(SEARCH("RT", T80),1,0)</f>
        <v>1</v>
      </c>
      <c r="V80" s="199" t="str">
        <f>LEFT(D80,35)</f>
        <v>RT @Anniekidder: #oers14 Avvisati f</v>
      </c>
      <c r="W80" s="199" t="e">
        <f>IF(SEARCH("http:", D80),1,0)</f>
        <v>#VALUE!</v>
      </c>
    </row>
    <row r="81" spans="1:24" x14ac:dyDescent="0.2">
      <c r="A81" s="199">
        <v>80</v>
      </c>
      <c r="B81" s="200" t="s">
        <v>5442</v>
      </c>
      <c r="C81" s="201" t="s">
        <v>3625</v>
      </c>
      <c r="D81" s="201" t="s">
        <v>5292</v>
      </c>
      <c r="E81" s="201" t="s">
        <v>5443</v>
      </c>
      <c r="F81" s="202">
        <v>41689.1039930556</v>
      </c>
      <c r="G81" s="201"/>
      <c r="H81" s="201" t="s">
        <v>23</v>
      </c>
      <c r="I81" s="201"/>
      <c r="J81" s="201"/>
      <c r="K81" s="201">
        <v>92572432</v>
      </c>
      <c r="L81" s="201"/>
      <c r="M81" s="203" t="s">
        <v>105</v>
      </c>
      <c r="N81" s="203" t="s">
        <v>3627</v>
      </c>
      <c r="O81" s="201">
        <v>120</v>
      </c>
      <c r="P81" s="201">
        <v>121</v>
      </c>
      <c r="Q81" s="201">
        <v>-18000</v>
      </c>
      <c r="R81" s="201" t="s">
        <v>5444</v>
      </c>
      <c r="S81" s="203" t="s">
        <v>2138</v>
      </c>
      <c r="T81" s="199" t="str">
        <f>LEFT(D81,3)</f>
        <v xml:space="preserve">RT </v>
      </c>
      <c r="U81" s="198">
        <f>IF(SEARCH("RT", T81),1,0)</f>
        <v>1</v>
      </c>
      <c r="V81" s="199" t="str">
        <f>LEFT(D81,35)</f>
        <v>RT @Anniekidder: #oers14 OECD resea</v>
      </c>
      <c r="W81" s="199" t="e">
        <f>IF(SEARCH("http:", D81),1,0)</f>
        <v>#VALUE!</v>
      </c>
    </row>
    <row r="82" spans="1:24" x14ac:dyDescent="0.2">
      <c r="A82" s="199">
        <v>81</v>
      </c>
      <c r="B82" s="200" t="s">
        <v>5442</v>
      </c>
      <c r="C82" s="201" t="s">
        <v>3625</v>
      </c>
      <c r="D82" s="201" t="s">
        <v>5292</v>
      </c>
      <c r="E82" s="201" t="s">
        <v>5443</v>
      </c>
      <c r="F82" s="202">
        <v>41689.1039930556</v>
      </c>
      <c r="G82" s="201"/>
      <c r="H82" s="201" t="s">
        <v>23</v>
      </c>
      <c r="I82" s="201"/>
      <c r="J82" s="201"/>
      <c r="K82" s="201">
        <v>92572432</v>
      </c>
      <c r="L82" s="201"/>
      <c r="M82" s="203" t="s">
        <v>105</v>
      </c>
      <c r="N82" s="203" t="s">
        <v>3627</v>
      </c>
      <c r="O82" s="201">
        <v>120</v>
      </c>
      <c r="P82" s="201">
        <v>121</v>
      </c>
      <c r="Q82" s="201">
        <v>-18000</v>
      </c>
      <c r="R82" s="201" t="s">
        <v>5444</v>
      </c>
      <c r="S82" s="203" t="s">
        <v>2138</v>
      </c>
      <c r="T82" s="199" t="str">
        <f>LEFT(D82,3)</f>
        <v xml:space="preserve">RT </v>
      </c>
      <c r="U82" s="198">
        <f>IF(SEARCH("RT", T82),1,0)</f>
        <v>1</v>
      </c>
      <c r="V82" s="199" t="str">
        <f>LEFT(D82,35)</f>
        <v>RT @Anniekidder: #oers14 OECD resea</v>
      </c>
      <c r="W82" s="199" t="e">
        <f>IF(SEARCH("http:", D82),1,0)</f>
        <v>#VALUE!</v>
      </c>
    </row>
    <row r="83" spans="1:24" x14ac:dyDescent="0.2">
      <c r="A83" s="199">
        <v>82</v>
      </c>
      <c r="B83" s="200" t="s">
        <v>5439</v>
      </c>
      <c r="C83" s="201" t="s">
        <v>3625</v>
      </c>
      <c r="D83" s="201" t="s">
        <v>5418</v>
      </c>
      <c r="E83" s="201" t="s">
        <v>5440</v>
      </c>
      <c r="F83" s="202">
        <v>41689.104212963</v>
      </c>
      <c r="G83" s="201"/>
      <c r="H83" s="201" t="s">
        <v>23</v>
      </c>
      <c r="I83" s="201"/>
      <c r="J83" s="201"/>
      <c r="K83" s="201">
        <v>92572432</v>
      </c>
      <c r="L83" s="201"/>
      <c r="M83" s="203" t="s">
        <v>105</v>
      </c>
      <c r="N83" s="203" t="s">
        <v>3627</v>
      </c>
      <c r="O83" s="201">
        <v>120</v>
      </c>
      <c r="P83" s="201">
        <v>121</v>
      </c>
      <c r="Q83" s="201">
        <v>-18000</v>
      </c>
      <c r="R83" s="201" t="s">
        <v>5441</v>
      </c>
      <c r="S83" s="203" t="s">
        <v>2138</v>
      </c>
      <c r="T83" s="199" t="str">
        <f>LEFT(D83,3)</f>
        <v xml:space="preserve">RT </v>
      </c>
      <c r="U83" s="198">
        <f>IF(SEARCH("RT", T83),1,0)</f>
        <v>1</v>
      </c>
      <c r="V83" s="199" t="str">
        <f>LEFT(D83,35)</f>
        <v>RT @Anniekidder: #oers14 OECD: Vita</v>
      </c>
      <c r="W83" s="199" t="e">
        <f>IF(SEARCH("http:", D83),1,0)</f>
        <v>#VALUE!</v>
      </c>
    </row>
    <row r="84" spans="1:24" x14ac:dyDescent="0.2">
      <c r="A84" s="199">
        <v>83</v>
      </c>
      <c r="B84" s="200" t="s">
        <v>5434</v>
      </c>
      <c r="C84" s="201" t="s">
        <v>5435</v>
      </c>
      <c r="D84" s="201" t="s">
        <v>3574</v>
      </c>
      <c r="E84" s="201" t="s">
        <v>5436</v>
      </c>
      <c r="F84" s="202">
        <v>41689.113148148201</v>
      </c>
      <c r="G84" s="201"/>
      <c r="H84" s="201" t="s">
        <v>23</v>
      </c>
      <c r="I84" s="201"/>
      <c r="J84" s="201"/>
      <c r="K84" s="201">
        <v>17594100</v>
      </c>
      <c r="L84" s="201"/>
      <c r="M84" s="203" t="s">
        <v>105</v>
      </c>
      <c r="N84" s="203" t="s">
        <v>5437</v>
      </c>
      <c r="O84" s="201">
        <v>238</v>
      </c>
      <c r="P84" s="201">
        <v>437</v>
      </c>
      <c r="Q84" s="201">
        <v>-18000</v>
      </c>
      <c r="R84" s="201" t="s">
        <v>5438</v>
      </c>
      <c r="S84" s="203" t="s">
        <v>2138</v>
      </c>
      <c r="T84" s="199" t="str">
        <f>LEFT(D84,3)</f>
        <v xml:space="preserve">RT </v>
      </c>
      <c r="U84" s="198">
        <f>IF(SEARCH("RT", T84),1,0)</f>
        <v>1</v>
      </c>
      <c r="V84" s="199" t="str">
        <f>LEFT(D84,35)</f>
        <v>RT @Anniekidder: #oers14 Avvisati f</v>
      </c>
      <c r="W84" s="199" t="e">
        <f>IF(SEARCH("http:", D84),1,0)</f>
        <v>#VALUE!</v>
      </c>
    </row>
    <row r="85" spans="1:24" x14ac:dyDescent="0.2">
      <c r="A85" s="199">
        <v>84</v>
      </c>
      <c r="B85" s="200" t="s">
        <v>5429</v>
      </c>
      <c r="C85" s="201" t="s">
        <v>5430</v>
      </c>
      <c r="D85" s="201" t="s">
        <v>5292</v>
      </c>
      <c r="E85" s="201" t="s">
        <v>5431</v>
      </c>
      <c r="F85" s="202">
        <v>41689.119849536997</v>
      </c>
      <c r="G85" s="201"/>
      <c r="H85" s="201" t="s">
        <v>23</v>
      </c>
      <c r="I85" s="201"/>
      <c r="J85" s="201"/>
      <c r="K85" s="201">
        <v>1059385782</v>
      </c>
      <c r="L85" s="201"/>
      <c r="M85" s="203" t="s">
        <v>215</v>
      </c>
      <c r="N85" s="203" t="s">
        <v>5432</v>
      </c>
      <c r="O85" s="201">
        <v>74</v>
      </c>
      <c r="P85" s="201">
        <v>54</v>
      </c>
      <c r="Q85" s="201">
        <v>-18000</v>
      </c>
      <c r="R85" s="201" t="s">
        <v>5433</v>
      </c>
      <c r="S85" s="203" t="s">
        <v>2138</v>
      </c>
      <c r="T85" s="199" t="str">
        <f>LEFT(D85,3)</f>
        <v xml:space="preserve">RT </v>
      </c>
      <c r="U85" s="198">
        <f>IF(SEARCH("RT", T85),1,0)</f>
        <v>1</v>
      </c>
      <c r="V85" s="199" t="str">
        <f>LEFT(D85,35)</f>
        <v>RT @Anniekidder: #oers14 OECD resea</v>
      </c>
      <c r="W85" s="199" t="e">
        <f>IF(SEARCH("http:", D85),1,0)</f>
        <v>#VALUE!</v>
      </c>
    </row>
    <row r="86" spans="1:24" x14ac:dyDescent="0.2">
      <c r="A86" s="199">
        <v>85</v>
      </c>
      <c r="B86" s="200" t="s">
        <v>5424</v>
      </c>
      <c r="C86" s="201" t="s">
        <v>346</v>
      </c>
      <c r="D86" s="201" t="s">
        <v>5425</v>
      </c>
      <c r="E86" s="201" t="s">
        <v>5426</v>
      </c>
      <c r="F86" s="202">
        <v>41689.121979166703</v>
      </c>
      <c r="G86" s="201"/>
      <c r="H86" s="201" t="s">
        <v>23</v>
      </c>
      <c r="I86" s="201"/>
      <c r="J86" s="201"/>
      <c r="K86" s="201">
        <v>636460073</v>
      </c>
      <c r="L86" s="201"/>
      <c r="M86" s="203" t="s">
        <v>105</v>
      </c>
      <c r="N86" s="203" t="s">
        <v>349</v>
      </c>
      <c r="O86" s="201">
        <v>146</v>
      </c>
      <c r="P86" s="201">
        <v>298</v>
      </c>
      <c r="Q86" s="201">
        <v>-18000</v>
      </c>
      <c r="R86" s="201" t="s">
        <v>5427</v>
      </c>
      <c r="S86" s="203" t="s">
        <v>5428</v>
      </c>
      <c r="T86" s="199" t="str">
        <f>LEFT(D86,3)</f>
        <v xml:space="preserve">RT </v>
      </c>
      <c r="U86" s="198">
        <f>IF(SEARCH("RT", T86),1,0)</f>
        <v>1</v>
      </c>
      <c r="V86" s="199" t="str">
        <f>LEFT(D86,35)</f>
        <v>RT @CarolCampbell4: Getting ready f</v>
      </c>
      <c r="W86" s="199">
        <f>IF(SEARCH("http:", D86),1,0)</f>
        <v>1</v>
      </c>
      <c r="X86" s="194" t="e">
        <f>"http:"&amp;MID(D86,FIND("/",D86,8),LEN(D86)+1-FIND("/",D86,8))</f>
        <v>#VALUE!</v>
      </c>
    </row>
    <row r="87" spans="1:24" x14ac:dyDescent="0.2">
      <c r="A87" s="199">
        <v>86</v>
      </c>
      <c r="B87" s="200" t="s">
        <v>5421</v>
      </c>
      <c r="C87" s="201" t="s">
        <v>1074</v>
      </c>
      <c r="D87" s="201" t="s">
        <v>5198</v>
      </c>
      <c r="E87" s="201" t="s">
        <v>5422</v>
      </c>
      <c r="F87" s="202">
        <v>41689.129016203697</v>
      </c>
      <c r="G87" s="201"/>
      <c r="H87" s="201" t="s">
        <v>23</v>
      </c>
      <c r="I87" s="201"/>
      <c r="J87" s="201"/>
      <c r="K87" s="201">
        <v>97134757</v>
      </c>
      <c r="L87" s="201"/>
      <c r="M87" s="203" t="s">
        <v>105</v>
      </c>
      <c r="N87" s="203" t="s">
        <v>2104</v>
      </c>
      <c r="O87" s="201">
        <v>1696</v>
      </c>
      <c r="P87" s="201">
        <v>913</v>
      </c>
      <c r="Q87" s="201">
        <v>-18000</v>
      </c>
      <c r="R87" s="201" t="s">
        <v>5423</v>
      </c>
      <c r="S87" s="203" t="s">
        <v>5201</v>
      </c>
      <c r="T87" s="199" t="str">
        <f>LEFT(D87,3)</f>
        <v xml:space="preserve">RT </v>
      </c>
      <c r="U87" s="198">
        <f>IF(SEARCH("RT", T87),1,0)</f>
        <v>1</v>
      </c>
      <c r="V87" s="199" t="str">
        <f>LEFT(D87,35)</f>
        <v>RT @CarolCampbell4: Future PISA tes</v>
      </c>
      <c r="W87" s="199" t="e">
        <f>IF(SEARCH("http:", D87),1,0)</f>
        <v>#VALUE!</v>
      </c>
    </row>
    <row r="88" spans="1:24" x14ac:dyDescent="0.2">
      <c r="A88" s="199">
        <v>87</v>
      </c>
      <c r="B88" s="200" t="s">
        <v>5417</v>
      </c>
      <c r="C88" s="201" t="s">
        <v>1074</v>
      </c>
      <c r="D88" s="201" t="s">
        <v>5418</v>
      </c>
      <c r="E88" s="201" t="s">
        <v>5419</v>
      </c>
      <c r="F88" s="202">
        <v>41689.1300694444</v>
      </c>
      <c r="G88" s="201"/>
      <c r="H88" s="201" t="s">
        <v>23</v>
      </c>
      <c r="I88" s="201"/>
      <c r="J88" s="201"/>
      <c r="K88" s="201">
        <v>97134757</v>
      </c>
      <c r="L88" s="201"/>
      <c r="M88" s="203" t="s">
        <v>105</v>
      </c>
      <c r="N88" s="203" t="s">
        <v>2104</v>
      </c>
      <c r="O88" s="201">
        <v>1696</v>
      </c>
      <c r="P88" s="201">
        <v>913</v>
      </c>
      <c r="Q88" s="201">
        <v>-18000</v>
      </c>
      <c r="R88" s="201" t="s">
        <v>5420</v>
      </c>
      <c r="S88" s="203" t="s">
        <v>2138</v>
      </c>
      <c r="T88" s="199" t="str">
        <f>LEFT(D88,3)</f>
        <v xml:space="preserve">RT </v>
      </c>
      <c r="U88" s="198">
        <f>IF(SEARCH("RT", T88),1,0)</f>
        <v>1</v>
      </c>
      <c r="V88" s="199" t="str">
        <f>LEFT(D88,35)</f>
        <v>RT @Anniekidder: #oers14 OECD: Vita</v>
      </c>
      <c r="W88" s="199" t="e">
        <f>IF(SEARCH("http:", D88),1,0)</f>
        <v>#VALUE!</v>
      </c>
    </row>
    <row r="89" spans="1:24" x14ac:dyDescent="0.2">
      <c r="A89" s="199">
        <v>88</v>
      </c>
      <c r="B89" s="200" t="s">
        <v>5414</v>
      </c>
      <c r="C89" s="201" t="s">
        <v>1074</v>
      </c>
      <c r="D89" s="201" t="s">
        <v>5298</v>
      </c>
      <c r="E89" s="201" t="s">
        <v>5415</v>
      </c>
      <c r="F89" s="202">
        <v>41689.130613425899</v>
      </c>
      <c r="G89" s="201"/>
      <c r="H89" s="201" t="s">
        <v>23</v>
      </c>
      <c r="I89" s="201"/>
      <c r="J89" s="201"/>
      <c r="K89" s="201">
        <v>97134757</v>
      </c>
      <c r="L89" s="201"/>
      <c r="M89" s="203" t="s">
        <v>105</v>
      </c>
      <c r="N89" s="203" t="s">
        <v>2104</v>
      </c>
      <c r="O89" s="201">
        <v>1696</v>
      </c>
      <c r="P89" s="201">
        <v>913</v>
      </c>
      <c r="Q89" s="201">
        <v>-18000</v>
      </c>
      <c r="R89" s="201" t="s">
        <v>5416</v>
      </c>
      <c r="S89" s="203" t="s">
        <v>5301</v>
      </c>
      <c r="T89" s="199" t="str">
        <f>LEFT(D89,3)</f>
        <v xml:space="preserve">RT </v>
      </c>
      <c r="U89" s="198">
        <f>IF(SEARCH("RT", T89),1,0)</f>
        <v>1</v>
      </c>
      <c r="V89" s="199" t="str">
        <f>LEFT(D89,35)</f>
        <v xml:space="preserve">RT @cmorrissette1: @cmorrissette1: </v>
      </c>
      <c r="W89" s="199" t="e">
        <f>IF(SEARCH("http:", D89),1,0)</f>
        <v>#VALUE!</v>
      </c>
    </row>
    <row r="90" spans="1:24" x14ac:dyDescent="0.2">
      <c r="A90" s="199">
        <v>89</v>
      </c>
      <c r="B90" s="200" t="s">
        <v>5411</v>
      </c>
      <c r="C90" s="201" t="s">
        <v>1074</v>
      </c>
      <c r="D90" s="201" t="s">
        <v>3574</v>
      </c>
      <c r="E90" s="201" t="s">
        <v>5412</v>
      </c>
      <c r="F90" s="202">
        <v>41689.130752314799</v>
      </c>
      <c r="G90" s="201"/>
      <c r="H90" s="201" t="s">
        <v>23</v>
      </c>
      <c r="I90" s="201"/>
      <c r="J90" s="201"/>
      <c r="K90" s="201">
        <v>97134757</v>
      </c>
      <c r="L90" s="201"/>
      <c r="M90" s="203" t="s">
        <v>105</v>
      </c>
      <c r="N90" s="203" t="s">
        <v>2104</v>
      </c>
      <c r="O90" s="201">
        <v>1696</v>
      </c>
      <c r="P90" s="201">
        <v>913</v>
      </c>
      <c r="Q90" s="201">
        <v>-18000</v>
      </c>
      <c r="R90" s="201" t="s">
        <v>5413</v>
      </c>
      <c r="S90" s="203" t="s">
        <v>2138</v>
      </c>
      <c r="T90" s="199" t="str">
        <f>LEFT(D90,3)</f>
        <v xml:space="preserve">RT </v>
      </c>
      <c r="U90" s="198">
        <f>IF(SEARCH("RT", T90),1,0)</f>
        <v>1</v>
      </c>
      <c r="V90" s="199" t="str">
        <f>LEFT(D90,35)</f>
        <v>RT @Anniekidder: #oers14 Avvisati f</v>
      </c>
      <c r="W90" s="199" t="e">
        <f>IF(SEARCH("http:", D90),1,0)</f>
        <v>#VALUE!</v>
      </c>
    </row>
    <row r="91" spans="1:24" x14ac:dyDescent="0.2">
      <c r="A91" s="199">
        <v>90</v>
      </c>
      <c r="B91" s="200" t="s">
        <v>5408</v>
      </c>
      <c r="C91" s="201" t="s">
        <v>1074</v>
      </c>
      <c r="D91" s="201" t="s">
        <v>5287</v>
      </c>
      <c r="E91" s="201" t="s">
        <v>5409</v>
      </c>
      <c r="F91" s="202">
        <v>41689.131793981498</v>
      </c>
      <c r="G91" s="201"/>
      <c r="H91" s="201" t="s">
        <v>23</v>
      </c>
      <c r="I91" s="201"/>
      <c r="J91" s="201"/>
      <c r="K91" s="201">
        <v>97134757</v>
      </c>
      <c r="L91" s="201"/>
      <c r="M91" s="203" t="s">
        <v>105</v>
      </c>
      <c r="N91" s="203" t="s">
        <v>2104</v>
      </c>
      <c r="O91" s="201">
        <v>1696</v>
      </c>
      <c r="P91" s="201">
        <v>913</v>
      </c>
      <c r="Q91" s="201">
        <v>-18000</v>
      </c>
      <c r="R91" s="201" t="s">
        <v>5410</v>
      </c>
      <c r="S91" s="203" t="s">
        <v>5290</v>
      </c>
      <c r="T91" s="199" t="str">
        <f>LEFT(D91,3)</f>
        <v xml:space="preserve">RT </v>
      </c>
      <c r="U91" s="198">
        <f>IF(SEARCH("RT", T91),1,0)</f>
        <v>1</v>
      </c>
      <c r="V91" s="199" t="str">
        <f>LEFT(D91,35)</f>
        <v>RT @cmorrissette1: #OERS14 Avvisati</v>
      </c>
      <c r="W91" s="199" t="e">
        <f>IF(SEARCH("http:", D91),1,0)</f>
        <v>#VALUE!</v>
      </c>
    </row>
    <row r="92" spans="1:24" x14ac:dyDescent="0.2">
      <c r="A92" s="199">
        <v>91</v>
      </c>
      <c r="B92" s="200" t="s">
        <v>5403</v>
      </c>
      <c r="C92" s="201" t="s">
        <v>1074</v>
      </c>
      <c r="D92" s="201" t="s">
        <v>5404</v>
      </c>
      <c r="E92" s="201" t="s">
        <v>5405</v>
      </c>
      <c r="F92" s="202">
        <v>41689.132071759297</v>
      </c>
      <c r="G92" s="201"/>
      <c r="H92" s="201" t="s">
        <v>23</v>
      </c>
      <c r="I92" s="201"/>
      <c r="J92" s="201"/>
      <c r="K92" s="201">
        <v>97134757</v>
      </c>
      <c r="L92" s="201"/>
      <c r="M92" s="203" t="s">
        <v>105</v>
      </c>
      <c r="N92" s="203" t="s">
        <v>2104</v>
      </c>
      <c r="O92" s="201">
        <v>1696</v>
      </c>
      <c r="P92" s="201">
        <v>913</v>
      </c>
      <c r="Q92" s="201">
        <v>-18000</v>
      </c>
      <c r="R92" s="201" t="s">
        <v>5406</v>
      </c>
      <c r="S92" s="203" t="s">
        <v>5407</v>
      </c>
      <c r="T92" s="199" t="str">
        <f>LEFT(D92,3)</f>
        <v xml:space="preserve">RT </v>
      </c>
      <c r="U92" s="198">
        <f>IF(SEARCH("RT", T92),1,0)</f>
        <v>1</v>
      </c>
      <c r="V92" s="199" t="str">
        <f>LEFT(D92,35)</f>
        <v xml:space="preserve">RT @CarolCampbell4: Discussing use </v>
      </c>
      <c r="W92" s="199" t="e">
        <f>IF(SEARCH("http:", D92),1,0)</f>
        <v>#VALUE!</v>
      </c>
    </row>
    <row r="93" spans="1:24" x14ac:dyDescent="0.2">
      <c r="A93" s="199">
        <v>92</v>
      </c>
      <c r="B93" s="200" t="s">
        <v>5399</v>
      </c>
      <c r="C93" s="201" t="s">
        <v>1074</v>
      </c>
      <c r="D93" s="201" t="s">
        <v>5400</v>
      </c>
      <c r="E93" s="201" t="s">
        <v>5401</v>
      </c>
      <c r="F93" s="202">
        <v>41689.132256944402</v>
      </c>
      <c r="G93" s="201"/>
      <c r="H93" s="201" t="s">
        <v>23</v>
      </c>
      <c r="I93" s="201"/>
      <c r="J93" s="201"/>
      <c r="K93" s="201">
        <v>97134757</v>
      </c>
      <c r="L93" s="201"/>
      <c r="M93" s="203" t="s">
        <v>105</v>
      </c>
      <c r="N93" s="203" t="s">
        <v>2104</v>
      </c>
      <c r="O93" s="201">
        <v>1696</v>
      </c>
      <c r="P93" s="201">
        <v>913</v>
      </c>
      <c r="Q93" s="201">
        <v>-18000</v>
      </c>
      <c r="R93" s="201" t="s">
        <v>5402</v>
      </c>
      <c r="S93" s="203" t="s">
        <v>2138</v>
      </c>
      <c r="T93" s="199" t="str">
        <f>LEFT(D93,3)</f>
        <v xml:space="preserve">RT </v>
      </c>
      <c r="U93" s="198">
        <f>IF(SEARCH("RT", T93),1,0)</f>
        <v>1</v>
      </c>
      <c r="V93" s="199" t="str">
        <f>LEFT(D93,35)</f>
        <v>RT @Anniekidder: #oers14 OECD's Fra</v>
      </c>
      <c r="W93" s="199" t="e">
        <f>IF(SEARCH("http:", D93),1,0)</f>
        <v>#VALUE!</v>
      </c>
    </row>
    <row r="94" spans="1:24" x14ac:dyDescent="0.2">
      <c r="A94" s="199">
        <v>93</v>
      </c>
      <c r="B94" s="200" t="s">
        <v>5394</v>
      </c>
      <c r="C94" s="201" t="s">
        <v>1074</v>
      </c>
      <c r="D94" s="201" t="s">
        <v>5395</v>
      </c>
      <c r="E94" s="201" t="s">
        <v>5396</v>
      </c>
      <c r="F94" s="202">
        <v>41689.1336689815</v>
      </c>
      <c r="G94" s="201"/>
      <c r="H94" s="201" t="s">
        <v>23</v>
      </c>
      <c r="I94" s="201"/>
      <c r="J94" s="201"/>
      <c r="K94" s="201">
        <v>97134757</v>
      </c>
      <c r="L94" s="201"/>
      <c r="M94" s="203" t="s">
        <v>105</v>
      </c>
      <c r="N94" s="203" t="s">
        <v>2104</v>
      </c>
      <c r="O94" s="201">
        <v>1696</v>
      </c>
      <c r="P94" s="201">
        <v>913</v>
      </c>
      <c r="Q94" s="201">
        <v>-18000</v>
      </c>
      <c r="R94" s="201" t="s">
        <v>5397</v>
      </c>
      <c r="S94" s="203" t="s">
        <v>5398</v>
      </c>
      <c r="T94" s="199" t="str">
        <f>LEFT(D94,3)</f>
        <v xml:space="preserve">RT </v>
      </c>
      <c r="U94" s="198">
        <f>IF(SEARCH("RT", T94),1,0)</f>
        <v>1</v>
      </c>
      <c r="V94" s="199" t="str">
        <f>LEFT(D94,35)</f>
        <v xml:space="preserve">RT @abbaspeaks: #OERS14 (@ Toronto </v>
      </c>
      <c r="W94" s="199">
        <f>IF(SEARCH("http:", D94),1,0)</f>
        <v>1</v>
      </c>
      <c r="X94" s="194" t="str">
        <f>"http:"&amp;MID(D94,FIND("/",D94,8),LEN(D94)+1-FIND("/",D94,8))</f>
        <v>http://t.co/SbCdr28yWb</v>
      </c>
    </row>
    <row r="95" spans="1:24" x14ac:dyDescent="0.2">
      <c r="A95" s="199">
        <v>94</v>
      </c>
      <c r="B95" s="200" t="s">
        <v>5391</v>
      </c>
      <c r="C95" s="201" t="s">
        <v>2607</v>
      </c>
      <c r="D95" s="201" t="s">
        <v>5198</v>
      </c>
      <c r="E95" s="201" t="s">
        <v>5392</v>
      </c>
      <c r="F95" s="202">
        <v>41689.134143518502</v>
      </c>
      <c r="G95" s="201"/>
      <c r="H95" s="201" t="s">
        <v>23</v>
      </c>
      <c r="I95" s="201"/>
      <c r="J95" s="201"/>
      <c r="K95" s="201">
        <v>1264968134</v>
      </c>
      <c r="L95" s="201"/>
      <c r="M95" s="203" t="s">
        <v>105</v>
      </c>
      <c r="N95" s="203" t="s">
        <v>2611</v>
      </c>
      <c r="O95" s="201">
        <v>582</v>
      </c>
      <c r="P95" s="201">
        <v>373</v>
      </c>
      <c r="Q95" s="201"/>
      <c r="R95" s="201" t="s">
        <v>5393</v>
      </c>
      <c r="S95" s="203" t="s">
        <v>5201</v>
      </c>
      <c r="T95" s="199" t="str">
        <f>LEFT(D95,3)</f>
        <v xml:space="preserve">RT </v>
      </c>
      <c r="U95" s="198">
        <f>IF(SEARCH("RT", T95),1,0)</f>
        <v>1</v>
      </c>
      <c r="V95" s="199" t="str">
        <f>LEFT(D95,35)</f>
        <v>RT @CarolCampbell4: Future PISA tes</v>
      </c>
      <c r="W95" s="199" t="e">
        <f>IF(SEARCH("http:", D95),1,0)</f>
        <v>#VALUE!</v>
      </c>
    </row>
    <row r="96" spans="1:24" x14ac:dyDescent="0.2">
      <c r="A96" s="199">
        <v>95</v>
      </c>
      <c r="B96" s="200" t="s">
        <v>5391</v>
      </c>
      <c r="C96" s="201" t="s">
        <v>2607</v>
      </c>
      <c r="D96" s="201" t="s">
        <v>5198</v>
      </c>
      <c r="E96" s="201" t="s">
        <v>5392</v>
      </c>
      <c r="F96" s="202">
        <v>41689.134143518502</v>
      </c>
      <c r="G96" s="201"/>
      <c r="H96" s="201" t="s">
        <v>23</v>
      </c>
      <c r="I96" s="201"/>
      <c r="J96" s="201"/>
      <c r="K96" s="201">
        <v>1264968134</v>
      </c>
      <c r="L96" s="201"/>
      <c r="M96" s="203" t="s">
        <v>105</v>
      </c>
      <c r="N96" s="203" t="s">
        <v>2611</v>
      </c>
      <c r="O96" s="201">
        <v>582</v>
      </c>
      <c r="P96" s="201">
        <v>373</v>
      </c>
      <c r="Q96" s="201"/>
      <c r="R96" s="201" t="s">
        <v>5393</v>
      </c>
      <c r="S96" s="203" t="s">
        <v>5201</v>
      </c>
      <c r="T96" s="199" t="str">
        <f>LEFT(D96,3)</f>
        <v xml:space="preserve">RT </v>
      </c>
      <c r="U96" s="198">
        <f>IF(SEARCH("RT", T96),1,0)</f>
        <v>1</v>
      </c>
      <c r="V96" s="199" t="str">
        <f>LEFT(D96,35)</f>
        <v>RT @CarolCampbell4: Future PISA tes</v>
      </c>
      <c r="W96" s="199" t="e">
        <f>IF(SEARCH("http:", D96),1,0)</f>
        <v>#VALUE!</v>
      </c>
    </row>
    <row r="97" spans="1:24" x14ac:dyDescent="0.2">
      <c r="A97" s="199">
        <v>96</v>
      </c>
      <c r="B97" s="200" t="s">
        <v>5388</v>
      </c>
      <c r="C97" s="201" t="s">
        <v>1074</v>
      </c>
      <c r="D97" s="201" t="s">
        <v>5384</v>
      </c>
      <c r="E97" s="201" t="s">
        <v>5389</v>
      </c>
      <c r="F97" s="202">
        <v>41689.134421296301</v>
      </c>
      <c r="G97" s="201"/>
      <c r="H97" s="201" t="s">
        <v>23</v>
      </c>
      <c r="I97" s="201"/>
      <c r="J97" s="201"/>
      <c r="K97" s="201">
        <v>97134757</v>
      </c>
      <c r="L97" s="201"/>
      <c r="M97" s="203" t="s">
        <v>105</v>
      </c>
      <c r="N97" s="203" t="s">
        <v>2104</v>
      </c>
      <c r="O97" s="201">
        <v>1696</v>
      </c>
      <c r="P97" s="201">
        <v>913</v>
      </c>
      <c r="Q97" s="201">
        <v>-18000</v>
      </c>
      <c r="R97" s="201" t="s">
        <v>5390</v>
      </c>
      <c r="S97" s="203" t="s">
        <v>5387</v>
      </c>
      <c r="T97" s="199" t="str">
        <f>LEFT(D97,3)</f>
        <v xml:space="preserve">RT </v>
      </c>
      <c r="U97" s="198">
        <f>IF(SEARCH("RT", T97),1,0)</f>
        <v>1</v>
      </c>
      <c r="V97" s="199" t="str">
        <f>LEFT(D97,35)</f>
        <v>RT @drcathybruce: Looking forward t</v>
      </c>
      <c r="W97" s="199" t="e">
        <f>IF(SEARCH("http:", D97),1,0)</f>
        <v>#VALUE!</v>
      </c>
    </row>
    <row r="98" spans="1:24" x14ac:dyDescent="0.2">
      <c r="A98" s="199">
        <v>97</v>
      </c>
      <c r="B98" s="200" t="s">
        <v>5383</v>
      </c>
      <c r="C98" s="201" t="s">
        <v>42</v>
      </c>
      <c r="D98" s="201" t="s">
        <v>5384</v>
      </c>
      <c r="E98" s="201" t="s">
        <v>5385</v>
      </c>
      <c r="F98" s="202">
        <v>41689.134652777801</v>
      </c>
      <c r="G98" s="201"/>
      <c r="H98" s="201" t="s">
        <v>23</v>
      </c>
      <c r="I98" s="201"/>
      <c r="J98" s="201"/>
      <c r="K98" s="201">
        <v>300645437</v>
      </c>
      <c r="L98" s="201"/>
      <c r="M98" s="203" t="s">
        <v>215</v>
      </c>
      <c r="N98" s="203" t="s">
        <v>46</v>
      </c>
      <c r="O98" s="201">
        <v>741</v>
      </c>
      <c r="P98" s="201">
        <v>317</v>
      </c>
      <c r="Q98" s="201">
        <v>-18000</v>
      </c>
      <c r="R98" s="201" t="s">
        <v>5386</v>
      </c>
      <c r="S98" s="203" t="s">
        <v>5387</v>
      </c>
      <c r="T98" s="199" t="str">
        <f>LEFT(D98,3)</f>
        <v xml:space="preserve">RT </v>
      </c>
      <c r="U98" s="198">
        <f>IF(SEARCH("RT", T98),1,0)</f>
        <v>1</v>
      </c>
      <c r="V98" s="199" t="str">
        <f>LEFT(D98,35)</f>
        <v>RT @drcathybruce: Looking forward t</v>
      </c>
      <c r="W98" s="199" t="e">
        <f>IF(SEARCH("http:", D98),1,0)</f>
        <v>#VALUE!</v>
      </c>
    </row>
    <row r="99" spans="1:24" x14ac:dyDescent="0.2">
      <c r="A99" s="199">
        <v>98</v>
      </c>
      <c r="B99" s="200" t="s">
        <v>5380</v>
      </c>
      <c r="C99" s="201" t="s">
        <v>42</v>
      </c>
      <c r="D99" s="201" t="s">
        <v>5277</v>
      </c>
      <c r="E99" s="201" t="s">
        <v>5381</v>
      </c>
      <c r="F99" s="202">
        <v>41689.135034722203</v>
      </c>
      <c r="G99" s="201"/>
      <c r="H99" s="201" t="s">
        <v>23</v>
      </c>
      <c r="I99" s="201"/>
      <c r="J99" s="201"/>
      <c r="K99" s="201">
        <v>300645437</v>
      </c>
      <c r="L99" s="201"/>
      <c r="M99" s="203" t="s">
        <v>215</v>
      </c>
      <c r="N99" s="203" t="s">
        <v>46</v>
      </c>
      <c r="O99" s="201">
        <v>741</v>
      </c>
      <c r="P99" s="201">
        <v>317</v>
      </c>
      <c r="Q99" s="201">
        <v>-18000</v>
      </c>
      <c r="R99" s="201" t="s">
        <v>5382</v>
      </c>
      <c r="S99" s="203" t="s">
        <v>5280</v>
      </c>
      <c r="T99" s="199" t="str">
        <f>LEFT(D99,3)</f>
        <v xml:space="preserve">RT </v>
      </c>
      <c r="U99" s="198">
        <f>IF(SEARCH("RT", T99),1,0)</f>
        <v>1</v>
      </c>
      <c r="V99" s="199" t="str">
        <f>LEFT(D99,35)</f>
        <v>RT @OISENews: Hello! Hey, new poste</v>
      </c>
      <c r="W99" s="199">
        <f>IF(SEARCH("http:", D99),1,0)</f>
        <v>1</v>
      </c>
      <c r="X99" s="194" t="str">
        <f>"http:"&amp;MID(D99,FIND("/",D99,8),LEN(D99)+1-FIND("/",D99,8))</f>
        <v>http://t.co/3hlnymjhzA"</v>
      </c>
    </row>
    <row r="100" spans="1:24" ht="38.25" x14ac:dyDescent="0.2">
      <c r="A100" s="199">
        <v>99</v>
      </c>
      <c r="B100" s="200" t="s">
        <v>5375</v>
      </c>
      <c r="C100" s="201" t="s">
        <v>42</v>
      </c>
      <c r="D100" s="201" t="s">
        <v>5376</v>
      </c>
      <c r="E100" s="201" t="s">
        <v>5377</v>
      </c>
      <c r="F100" s="202">
        <v>41689.135451388902</v>
      </c>
      <c r="G100" s="201"/>
      <c r="H100" s="201" t="s">
        <v>23</v>
      </c>
      <c r="I100" s="201"/>
      <c r="J100" s="201"/>
      <c r="K100" s="201">
        <v>300645437</v>
      </c>
      <c r="L100" s="201"/>
      <c r="M100" s="203" t="s">
        <v>215</v>
      </c>
      <c r="N100" s="203" t="s">
        <v>46</v>
      </c>
      <c r="O100" s="201">
        <v>741</v>
      </c>
      <c r="P100" s="201">
        <v>317</v>
      </c>
      <c r="Q100" s="201">
        <v>-18000</v>
      </c>
      <c r="R100" s="201" t="s">
        <v>5378</v>
      </c>
      <c r="S100" s="203" t="s">
        <v>5379</v>
      </c>
      <c r="T100" s="199" t="str">
        <f>LEFT(D100,3)</f>
        <v xml:space="preserve">RT </v>
      </c>
      <c r="U100" s="198">
        <f>IF(SEARCH("RT", T100),1,0)</f>
        <v>1</v>
      </c>
      <c r="V100" s="199" t="str">
        <f>LEFT(D100,35)</f>
        <v>RT @KNAER_RECRAE: #OERS14 this week</v>
      </c>
      <c r="W100" s="199">
        <f>IF(SEARCH("http:", D100),1,0)</f>
        <v>1</v>
      </c>
      <c r="X100" s="194" t="str">
        <f>"http:"&amp;MID(D100,FIND("/",D100,8),LEN(D100)+1-FIND("/",D100,8))</f>
        <v>http://t.co/CWIf7knjFu Stay tuned for live updates &amp;amp; maybe even some photos @DrKatinaPollock @ShastaCH…</v>
      </c>
    </row>
    <row r="101" spans="1:24" x14ac:dyDescent="0.2">
      <c r="A101" s="199">
        <v>100</v>
      </c>
      <c r="B101" s="200" t="s">
        <v>5370</v>
      </c>
      <c r="C101" s="201" t="s">
        <v>5371</v>
      </c>
      <c r="D101" s="201" t="s">
        <v>5198</v>
      </c>
      <c r="E101" s="201" t="s">
        <v>5372</v>
      </c>
      <c r="F101" s="202">
        <v>41689.135891203703</v>
      </c>
      <c r="G101" s="201"/>
      <c r="H101" s="201" t="s">
        <v>23</v>
      </c>
      <c r="I101" s="201"/>
      <c r="J101" s="201"/>
      <c r="K101" s="201">
        <v>211949928</v>
      </c>
      <c r="L101" s="201"/>
      <c r="M101" s="203" t="s">
        <v>105</v>
      </c>
      <c r="N101" s="203" t="s">
        <v>5373</v>
      </c>
      <c r="O101" s="201">
        <v>4029</v>
      </c>
      <c r="P101" s="201">
        <v>1274</v>
      </c>
      <c r="Q101" s="201">
        <v>-32400</v>
      </c>
      <c r="R101" s="201" t="s">
        <v>5374</v>
      </c>
      <c r="S101" s="203" t="s">
        <v>5201</v>
      </c>
      <c r="T101" s="199" t="str">
        <f>LEFT(D101,3)</f>
        <v xml:space="preserve">RT </v>
      </c>
      <c r="U101" s="198">
        <f>IF(SEARCH("RT", T101),1,0)</f>
        <v>1</v>
      </c>
      <c r="V101" s="199" t="str">
        <f>LEFT(D101,35)</f>
        <v>RT @CarolCampbell4: Future PISA tes</v>
      </c>
      <c r="W101" s="199" t="e">
        <f>IF(SEARCH("http:", D101),1,0)</f>
        <v>#VALUE!</v>
      </c>
    </row>
    <row r="102" spans="1:24" ht="25.5" x14ac:dyDescent="0.2">
      <c r="A102" s="199">
        <v>101</v>
      </c>
      <c r="B102" s="200" t="s">
        <v>1075</v>
      </c>
      <c r="C102" s="201" t="s">
        <v>1074</v>
      </c>
      <c r="D102" s="201" t="s">
        <v>5366</v>
      </c>
      <c r="E102" s="201" t="s">
        <v>5367</v>
      </c>
      <c r="F102" s="202">
        <v>41689.137858796297</v>
      </c>
      <c r="G102" s="201"/>
      <c r="H102" s="201" t="s">
        <v>23</v>
      </c>
      <c r="I102" s="201"/>
      <c r="J102" s="201"/>
      <c r="K102" s="201">
        <v>97134757</v>
      </c>
      <c r="L102" s="201"/>
      <c r="M102" s="203" t="s">
        <v>105</v>
      </c>
      <c r="N102" s="203" t="s">
        <v>2104</v>
      </c>
      <c r="O102" s="201">
        <v>1696</v>
      </c>
      <c r="P102" s="201">
        <v>913</v>
      </c>
      <c r="Q102" s="201">
        <v>-18000</v>
      </c>
      <c r="R102" s="201" t="s">
        <v>5368</v>
      </c>
      <c r="S102" s="203" t="s">
        <v>5369</v>
      </c>
      <c r="T102" s="199" t="str">
        <f>LEFT(D102,3)</f>
        <v>Che</v>
      </c>
      <c r="U102" s="198" t="e">
        <f>IF(SEARCH("RT", T102),1,0)</f>
        <v>#VALUE!</v>
      </c>
      <c r="V102" s="199" t="str">
        <f>LEFT(D102,35)</f>
        <v>Check out #OERS14 log of tweets (up</v>
      </c>
      <c r="W102" s="199">
        <f>IF(SEARCH("http:", D102),1,0)</f>
        <v>1</v>
      </c>
      <c r="X102" s="194" t="str">
        <f>"http:"&amp;MID(D102,FIND("/",D102,8),LEN(D102)+1-FIND("/",D102,8))</f>
        <v>http://t.co/fzllbWWkOl #ResearchChat #learningoutcomes</v>
      </c>
    </row>
    <row r="103" spans="1:24" x14ac:dyDescent="0.2">
      <c r="A103" s="199">
        <v>102</v>
      </c>
      <c r="B103" s="200" t="s">
        <v>5362</v>
      </c>
      <c r="C103" s="201" t="s">
        <v>2607</v>
      </c>
      <c r="D103" s="201" t="s">
        <v>5363</v>
      </c>
      <c r="E103" s="201" t="s">
        <v>5364</v>
      </c>
      <c r="F103" s="202">
        <v>41689.138472222199</v>
      </c>
      <c r="G103" s="201"/>
      <c r="H103" s="201" t="s">
        <v>23</v>
      </c>
      <c r="I103" s="201"/>
      <c r="J103" s="201"/>
      <c r="K103" s="201">
        <v>1264968134</v>
      </c>
      <c r="L103" s="201"/>
      <c r="M103" s="203" t="s">
        <v>105</v>
      </c>
      <c r="N103" s="203" t="s">
        <v>2611</v>
      </c>
      <c r="O103" s="201">
        <v>582</v>
      </c>
      <c r="P103" s="201">
        <v>373</v>
      </c>
      <c r="Q103" s="201"/>
      <c r="R103" s="201" t="s">
        <v>5365</v>
      </c>
      <c r="S103" s="203" t="s">
        <v>81</v>
      </c>
      <c r="T103" s="199" t="str">
        <f>LEFT(D103,3)</f>
        <v>#OE</v>
      </c>
      <c r="U103" s="198" t="e">
        <f>IF(SEARCH("RT", T103),1,0)</f>
        <v>#VALUE!</v>
      </c>
      <c r="V103" s="199" t="str">
        <f>LEFT(D103,35)</f>
        <v>#OERS14 off to a great start - Avvi</v>
      </c>
      <c r="W103" s="199" t="e">
        <f>IF(SEARCH("http:", D103),1,0)</f>
        <v>#VALUE!</v>
      </c>
    </row>
    <row r="104" spans="1:24" x14ac:dyDescent="0.2">
      <c r="A104" s="199">
        <v>103</v>
      </c>
      <c r="B104" s="200" t="s">
        <v>5357</v>
      </c>
      <c r="C104" s="201" t="s">
        <v>1074</v>
      </c>
      <c r="D104" s="201" t="s">
        <v>5358</v>
      </c>
      <c r="E104" s="201" t="s">
        <v>5359</v>
      </c>
      <c r="F104" s="202">
        <v>41689.138611111099</v>
      </c>
      <c r="G104" s="201"/>
      <c r="H104" s="201" t="s">
        <v>23</v>
      </c>
      <c r="I104" s="201"/>
      <c r="J104" s="201"/>
      <c r="K104" s="201">
        <v>97134757</v>
      </c>
      <c r="L104" s="201"/>
      <c r="M104" s="203" t="s">
        <v>105</v>
      </c>
      <c r="N104" s="203" t="s">
        <v>2104</v>
      </c>
      <c r="O104" s="201">
        <v>1696</v>
      </c>
      <c r="P104" s="201">
        <v>913</v>
      </c>
      <c r="Q104" s="201">
        <v>-18000</v>
      </c>
      <c r="R104" s="201" t="s">
        <v>5360</v>
      </c>
      <c r="S104" s="203" t="s">
        <v>5361</v>
      </c>
      <c r="T104" s="199" t="str">
        <f>LEFT(D104,3)</f>
        <v xml:space="preserve">RT </v>
      </c>
      <c r="U104" s="198">
        <f>IF(SEARCH("RT", T104),1,0)</f>
        <v>1</v>
      </c>
      <c r="V104" s="199" t="str">
        <f>LEFT(D104,35)</f>
        <v>RT @peachyteachy: Who is going to #</v>
      </c>
      <c r="W104" s="199" t="e">
        <f>IF(SEARCH("http:", D104),1,0)</f>
        <v>#VALUE!</v>
      </c>
    </row>
    <row r="105" spans="1:24" x14ac:dyDescent="0.2">
      <c r="A105" s="199">
        <v>104</v>
      </c>
      <c r="B105" s="200" t="s">
        <v>5339</v>
      </c>
      <c r="C105" s="201" t="s">
        <v>1074</v>
      </c>
      <c r="D105" s="201" t="s">
        <v>5352</v>
      </c>
      <c r="E105" s="201" t="s">
        <v>5353</v>
      </c>
      <c r="F105" s="202">
        <v>41689.139062499999</v>
      </c>
      <c r="G105" s="201"/>
      <c r="H105" s="201" t="s">
        <v>23</v>
      </c>
      <c r="I105" s="201">
        <v>22331267</v>
      </c>
      <c r="J105" s="201" t="s">
        <v>2040</v>
      </c>
      <c r="K105" s="201">
        <v>97134757</v>
      </c>
      <c r="L105" s="201" t="s">
        <v>5354</v>
      </c>
      <c r="M105" s="203" t="s">
        <v>105</v>
      </c>
      <c r="N105" s="203" t="s">
        <v>2104</v>
      </c>
      <c r="O105" s="201">
        <v>1696</v>
      </c>
      <c r="P105" s="201">
        <v>913</v>
      </c>
      <c r="Q105" s="201">
        <v>-18000</v>
      </c>
      <c r="R105" s="201" t="s">
        <v>5355</v>
      </c>
      <c r="S105" s="203" t="s">
        <v>5356</v>
      </c>
      <c r="T105" s="199" t="str">
        <f>LEFT(D105,3)</f>
        <v>@pe</v>
      </c>
      <c r="U105" s="198" t="e">
        <f>IF(SEARCH("RT", T105),1,0)</f>
        <v>#VALUE!</v>
      </c>
      <c r="V105" s="199" t="str">
        <f>LEFT(D105,35)</f>
        <v>@peachyteachy You'll do great! When</v>
      </c>
      <c r="W105" s="199" t="e">
        <f>IF(SEARCH("http:", D105),1,0)</f>
        <v>#VALUE!</v>
      </c>
    </row>
    <row r="106" spans="1:24" x14ac:dyDescent="0.2">
      <c r="A106" s="199">
        <v>105</v>
      </c>
      <c r="B106" s="200" t="s">
        <v>5347</v>
      </c>
      <c r="C106" s="201" t="s">
        <v>5348</v>
      </c>
      <c r="D106" s="201" t="s">
        <v>5198</v>
      </c>
      <c r="E106" s="201" t="s">
        <v>5349</v>
      </c>
      <c r="F106" s="202">
        <v>41689.143692129597</v>
      </c>
      <c r="G106" s="201"/>
      <c r="H106" s="201" t="s">
        <v>23</v>
      </c>
      <c r="I106" s="201"/>
      <c r="J106" s="201"/>
      <c r="K106" s="201">
        <v>621988772</v>
      </c>
      <c r="L106" s="201"/>
      <c r="M106" s="203" t="s">
        <v>105</v>
      </c>
      <c r="N106" s="203" t="s">
        <v>5350</v>
      </c>
      <c r="O106" s="201">
        <v>54</v>
      </c>
      <c r="P106" s="201">
        <v>150</v>
      </c>
      <c r="Q106" s="201"/>
      <c r="R106" s="201" t="s">
        <v>5351</v>
      </c>
      <c r="S106" s="203" t="s">
        <v>5201</v>
      </c>
      <c r="T106" s="199" t="str">
        <f>LEFT(D106,3)</f>
        <v xml:space="preserve">RT </v>
      </c>
      <c r="U106" s="198">
        <f>IF(SEARCH("RT", T106),1,0)</f>
        <v>1</v>
      </c>
      <c r="V106" s="199" t="str">
        <f>LEFT(D106,35)</f>
        <v>RT @CarolCampbell4: Future PISA tes</v>
      </c>
      <c r="W106" s="199" t="e">
        <f>IF(SEARCH("http:", D106),1,0)</f>
        <v>#VALUE!</v>
      </c>
    </row>
    <row r="107" spans="1:24" x14ac:dyDescent="0.2">
      <c r="A107" s="199">
        <v>106</v>
      </c>
      <c r="B107" s="200" t="s">
        <v>5342</v>
      </c>
      <c r="C107" s="201" t="s">
        <v>42</v>
      </c>
      <c r="D107" s="201" t="s">
        <v>5343</v>
      </c>
      <c r="E107" s="201" t="s">
        <v>5344</v>
      </c>
      <c r="F107" s="202">
        <v>41689.144687499997</v>
      </c>
      <c r="G107" s="201"/>
      <c r="H107" s="201" t="s">
        <v>23</v>
      </c>
      <c r="I107" s="201"/>
      <c r="J107" s="201"/>
      <c r="K107" s="201">
        <v>300645437</v>
      </c>
      <c r="L107" s="201"/>
      <c r="M107" s="203" t="s">
        <v>215</v>
      </c>
      <c r="N107" s="203" t="s">
        <v>46</v>
      </c>
      <c r="O107" s="201">
        <v>741</v>
      </c>
      <c r="P107" s="201">
        <v>317</v>
      </c>
      <c r="Q107" s="201">
        <v>-18000</v>
      </c>
      <c r="R107" s="201" t="s">
        <v>5345</v>
      </c>
      <c r="S107" s="203" t="s">
        <v>5346</v>
      </c>
      <c r="T107" s="199" t="str">
        <f>LEFT(D107,3)</f>
        <v>Gre</v>
      </c>
      <c r="U107" s="198" t="e">
        <f>IF(SEARCH("RT", T107),1,0)</f>
        <v>#VALUE!</v>
      </c>
      <c r="V107" s="199" t="str">
        <f>LEFT(D107,35)</f>
        <v>Great evening of rich conversations</v>
      </c>
      <c r="W107" s="199" t="e">
        <f>IF(SEARCH("http:", D107),1,0)</f>
        <v>#VALUE!</v>
      </c>
    </row>
    <row r="108" spans="1:24" x14ac:dyDescent="0.2">
      <c r="A108" s="199">
        <v>107</v>
      </c>
      <c r="B108" s="200" t="s">
        <v>2168</v>
      </c>
      <c r="C108" s="201" t="s">
        <v>2040</v>
      </c>
      <c r="D108" s="201" t="s">
        <v>5337</v>
      </c>
      <c r="E108" s="201" t="s">
        <v>5338</v>
      </c>
      <c r="F108" s="202">
        <v>41689.159803240698</v>
      </c>
      <c r="G108" s="201"/>
      <c r="H108" s="201" t="s">
        <v>23</v>
      </c>
      <c r="I108" s="201">
        <v>97134757</v>
      </c>
      <c r="J108" s="201" t="s">
        <v>1074</v>
      </c>
      <c r="K108" s="201">
        <v>22331267</v>
      </c>
      <c r="L108" s="201" t="s">
        <v>5339</v>
      </c>
      <c r="M108" s="203" t="s">
        <v>215</v>
      </c>
      <c r="N108" s="203" t="s">
        <v>2043</v>
      </c>
      <c r="O108" s="201">
        <v>370</v>
      </c>
      <c r="P108" s="201">
        <v>525</v>
      </c>
      <c r="Q108" s="201">
        <v>-18000</v>
      </c>
      <c r="R108" s="201" t="s">
        <v>5340</v>
      </c>
      <c r="S108" s="203" t="s">
        <v>5341</v>
      </c>
      <c r="T108" s="199" t="str">
        <f>LEFT(D108,3)</f>
        <v>@ta</v>
      </c>
      <c r="U108" s="198" t="e">
        <f>IF(SEARCH("RT", T108),1,0)</f>
        <v>#VALUE!</v>
      </c>
      <c r="V108" s="199" t="str">
        <f>LEFT(D108,35)</f>
        <v>@taniasterling thanks! Ahhh... At 3</v>
      </c>
      <c r="W108" s="199" t="e">
        <f>IF(SEARCH("http:", D108),1,0)</f>
        <v>#VALUE!</v>
      </c>
    </row>
    <row r="109" spans="1:24" x14ac:dyDescent="0.2">
      <c r="A109" s="199">
        <v>108</v>
      </c>
      <c r="B109" s="200" t="s">
        <v>5332</v>
      </c>
      <c r="C109" s="201" t="s">
        <v>5333</v>
      </c>
      <c r="D109" s="201" t="s">
        <v>5292</v>
      </c>
      <c r="E109" s="201" t="s">
        <v>5334</v>
      </c>
      <c r="F109" s="202">
        <v>41689.172743055598</v>
      </c>
      <c r="G109" s="201"/>
      <c r="H109" s="201" t="s">
        <v>23</v>
      </c>
      <c r="I109" s="201"/>
      <c r="J109" s="201"/>
      <c r="K109" s="201">
        <v>607763133</v>
      </c>
      <c r="L109" s="201"/>
      <c r="M109" s="203" t="s">
        <v>215</v>
      </c>
      <c r="N109" s="203" t="s">
        <v>5335</v>
      </c>
      <c r="O109" s="201">
        <v>128</v>
      </c>
      <c r="P109" s="201">
        <v>156</v>
      </c>
      <c r="Q109" s="201"/>
      <c r="R109" s="201" t="s">
        <v>5336</v>
      </c>
      <c r="S109" s="203" t="s">
        <v>2138</v>
      </c>
      <c r="T109" s="199" t="str">
        <f>LEFT(D109,3)</f>
        <v xml:space="preserve">RT </v>
      </c>
      <c r="U109" s="198">
        <f>IF(SEARCH("RT", T109),1,0)</f>
        <v>1</v>
      </c>
      <c r="V109" s="199" t="str">
        <f>LEFT(D109,35)</f>
        <v>RT @Anniekidder: #oers14 OECD resea</v>
      </c>
      <c r="W109" s="199" t="e">
        <f>IF(SEARCH("http:", D109),1,0)</f>
        <v>#VALUE!</v>
      </c>
    </row>
    <row r="110" spans="1:24" x14ac:dyDescent="0.2">
      <c r="A110" s="199">
        <v>109</v>
      </c>
      <c r="B110" s="200" t="s">
        <v>5328</v>
      </c>
      <c r="C110" s="201" t="s">
        <v>3489</v>
      </c>
      <c r="D110" s="201" t="s">
        <v>5329</v>
      </c>
      <c r="E110" s="201" t="s">
        <v>5330</v>
      </c>
      <c r="F110" s="202">
        <v>41689.446331018502</v>
      </c>
      <c r="G110" s="201"/>
      <c r="H110" s="201" t="s">
        <v>23</v>
      </c>
      <c r="I110" s="201"/>
      <c r="J110" s="201"/>
      <c r="K110" s="201">
        <v>132726547</v>
      </c>
      <c r="L110" s="201"/>
      <c r="M110" s="203" t="s">
        <v>3491</v>
      </c>
      <c r="N110" s="203" t="s">
        <v>3492</v>
      </c>
      <c r="O110" s="201">
        <v>552</v>
      </c>
      <c r="P110" s="201">
        <v>365</v>
      </c>
      <c r="Q110" s="201"/>
      <c r="R110" s="201" t="s">
        <v>5331</v>
      </c>
      <c r="S110" s="203" t="s">
        <v>2138</v>
      </c>
      <c r="T110" s="199" t="str">
        <f>LEFT(D110,3)</f>
        <v xml:space="preserve">RT </v>
      </c>
      <c r="U110" s="198">
        <f>IF(SEARCH("RT", T110),1,0)</f>
        <v>1</v>
      </c>
      <c r="V110" s="199" t="str">
        <f>LEFT(D110,35)</f>
        <v>RT @Anniekidder: #oers14 Avvisati O</v>
      </c>
      <c r="W110" s="199" t="e">
        <f>IF(SEARCH("http:", D110),1,0)</f>
        <v>#VALUE!</v>
      </c>
    </row>
    <row r="111" spans="1:24" x14ac:dyDescent="0.2">
      <c r="A111" s="199">
        <v>110</v>
      </c>
      <c r="B111" s="200" t="s">
        <v>5328</v>
      </c>
      <c r="C111" s="201" t="s">
        <v>3489</v>
      </c>
      <c r="D111" s="201" t="s">
        <v>5329</v>
      </c>
      <c r="E111" s="201" t="s">
        <v>5330</v>
      </c>
      <c r="F111" s="202">
        <v>41689.446331018502</v>
      </c>
      <c r="G111" s="201"/>
      <c r="H111" s="201" t="s">
        <v>23</v>
      </c>
      <c r="I111" s="201"/>
      <c r="J111" s="201"/>
      <c r="K111" s="201">
        <v>132726547</v>
      </c>
      <c r="L111" s="201"/>
      <c r="M111" s="203" t="s">
        <v>3491</v>
      </c>
      <c r="N111" s="203" t="s">
        <v>3492</v>
      </c>
      <c r="O111" s="201">
        <v>552</v>
      </c>
      <c r="P111" s="201">
        <v>365</v>
      </c>
      <c r="Q111" s="201"/>
      <c r="R111" s="201" t="s">
        <v>5331</v>
      </c>
      <c r="S111" s="203" t="s">
        <v>2138</v>
      </c>
      <c r="T111" s="199" t="str">
        <f>LEFT(D111,3)</f>
        <v xml:space="preserve">RT </v>
      </c>
      <c r="U111" s="198">
        <f>IF(SEARCH("RT", T111),1,0)</f>
        <v>1</v>
      </c>
      <c r="V111" s="199" t="str">
        <f>LEFT(D111,35)</f>
        <v>RT @Anniekidder: #oers14 Avvisati O</v>
      </c>
      <c r="W111" s="199" t="e">
        <f>IF(SEARCH("http:", D111),1,0)</f>
        <v>#VALUE!</v>
      </c>
    </row>
    <row r="112" spans="1:24" x14ac:dyDescent="0.2">
      <c r="A112" s="199">
        <v>111</v>
      </c>
      <c r="B112" s="200" t="s">
        <v>5324</v>
      </c>
      <c r="C112" s="201" t="s">
        <v>260</v>
      </c>
      <c r="D112" s="201" t="s">
        <v>5325</v>
      </c>
      <c r="E112" s="201" t="s">
        <v>5326</v>
      </c>
      <c r="F112" s="202">
        <v>41689.4597222222</v>
      </c>
      <c r="G112" s="201"/>
      <c r="H112" s="201" t="s">
        <v>23</v>
      </c>
      <c r="I112" s="201"/>
      <c r="J112" s="201"/>
      <c r="K112" s="201">
        <v>40576448</v>
      </c>
      <c r="L112" s="201"/>
      <c r="M112" s="203" t="s">
        <v>24</v>
      </c>
      <c r="N112" s="203" t="s">
        <v>263</v>
      </c>
      <c r="O112" s="201">
        <v>804</v>
      </c>
      <c r="P112" s="201">
        <v>1454</v>
      </c>
      <c r="Q112" s="201">
        <v>-18000</v>
      </c>
      <c r="R112" s="201" t="s">
        <v>5327</v>
      </c>
      <c r="S112" s="203" t="s">
        <v>3300</v>
      </c>
      <c r="T112" s="199" t="str">
        <f>LEFT(D112,3)</f>
        <v>Goo</v>
      </c>
      <c r="U112" s="198" t="e">
        <f>IF(SEARCH("RT", T112),1,0)</f>
        <v>#VALUE!</v>
      </c>
      <c r="V112" s="199" t="str">
        <f>LEFT(D112,35)</f>
        <v>Good morning everyone. We are off t</v>
      </c>
      <c r="W112" s="199" t="e">
        <f>IF(SEARCH("http:", D112),1,0)</f>
        <v>#VALUE!</v>
      </c>
    </row>
    <row r="113" spans="1:24" ht="25.5" x14ac:dyDescent="0.2">
      <c r="A113" s="199">
        <v>112</v>
      </c>
      <c r="B113" s="200" t="s">
        <v>5318</v>
      </c>
      <c r="C113" s="201" t="s">
        <v>42</v>
      </c>
      <c r="D113" s="201" t="s">
        <v>5319</v>
      </c>
      <c r="E113" s="201" t="s">
        <v>5320</v>
      </c>
      <c r="F113" s="202">
        <v>41689.488344907397</v>
      </c>
      <c r="G113" s="201"/>
      <c r="H113" s="201" t="s">
        <v>23</v>
      </c>
      <c r="I113" s="201">
        <v>1020257364</v>
      </c>
      <c r="J113" s="201" t="s">
        <v>29</v>
      </c>
      <c r="K113" s="201">
        <v>300645437</v>
      </c>
      <c r="L113" s="201" t="s">
        <v>5321</v>
      </c>
      <c r="M113" s="203" t="s">
        <v>215</v>
      </c>
      <c r="N113" s="203" t="s">
        <v>46</v>
      </c>
      <c r="O113" s="201">
        <v>741</v>
      </c>
      <c r="P113" s="201">
        <v>317</v>
      </c>
      <c r="Q113" s="201">
        <v>-18000</v>
      </c>
      <c r="R113" s="201" t="s">
        <v>5322</v>
      </c>
      <c r="S113" s="203" t="s">
        <v>5323</v>
      </c>
      <c r="T113" s="199" t="str">
        <f>LEFT(D113,3)</f>
        <v>#OE</v>
      </c>
      <c r="U113" s="198" t="e">
        <f>IF(SEARCH("RT", T113),1,0)</f>
        <v>#VALUE!</v>
      </c>
      <c r="V113" s="199" t="str">
        <f>LEFT(D113,35)</f>
        <v>#OERS14 RT @KNAER_RECRAE: Explore r</v>
      </c>
      <c r="W113" s="199">
        <f>IF(SEARCH("http:", D113),1,0)</f>
        <v>1</v>
      </c>
      <c r="X113" s="194" t="str">
        <f>"http:"&amp;MID(D113,FIND("/",D113,8),LEN(D113)+1-FIND("/",D113,8))</f>
        <v>http://t.co/FP9LeCIITW http://t.co/JVGcMN3yJb”</v>
      </c>
    </row>
    <row r="114" spans="1:24" ht="25.5" x14ac:dyDescent="0.2">
      <c r="A114" s="199">
        <v>113</v>
      </c>
      <c r="B114" s="200" t="s">
        <v>5318</v>
      </c>
      <c r="C114" s="201" t="s">
        <v>42</v>
      </c>
      <c r="D114" s="201" t="s">
        <v>5319</v>
      </c>
      <c r="E114" s="201" t="s">
        <v>5320</v>
      </c>
      <c r="F114" s="202">
        <v>41689.488344907397</v>
      </c>
      <c r="G114" s="201"/>
      <c r="H114" s="201" t="s">
        <v>23</v>
      </c>
      <c r="I114" s="201">
        <v>1020257364</v>
      </c>
      <c r="J114" s="201" t="s">
        <v>29</v>
      </c>
      <c r="K114" s="201">
        <v>300645437</v>
      </c>
      <c r="L114" s="201" t="s">
        <v>5321</v>
      </c>
      <c r="M114" s="203" t="s">
        <v>215</v>
      </c>
      <c r="N114" s="203" t="s">
        <v>46</v>
      </c>
      <c r="O114" s="201">
        <v>741</v>
      </c>
      <c r="P114" s="201">
        <v>317</v>
      </c>
      <c r="Q114" s="201">
        <v>-18000</v>
      </c>
      <c r="R114" s="201" t="s">
        <v>5322</v>
      </c>
      <c r="S114" s="203" t="s">
        <v>5323</v>
      </c>
      <c r="T114" s="199" t="str">
        <f>LEFT(D114,3)</f>
        <v>#OE</v>
      </c>
      <c r="U114" s="198" t="e">
        <f>IF(SEARCH("RT", T114),1,0)</f>
        <v>#VALUE!</v>
      </c>
      <c r="V114" s="199" t="str">
        <f>LEFT(D114,35)</f>
        <v>#OERS14 RT @KNAER_RECRAE: Explore r</v>
      </c>
      <c r="W114" s="199">
        <f>IF(SEARCH("http:", D114),1,0)</f>
        <v>1</v>
      </c>
      <c r="X114" s="194" t="str">
        <f>"http:"&amp;MID(D114,FIND("/",D114,8),LEN(D114)+1-FIND("/",D114,8))</f>
        <v>http://t.co/FP9LeCIITW http://t.co/JVGcMN3yJb”</v>
      </c>
    </row>
    <row r="115" spans="1:24" x14ac:dyDescent="0.2">
      <c r="A115" s="199">
        <v>114</v>
      </c>
      <c r="B115" s="200" t="s">
        <v>5313</v>
      </c>
      <c r="C115" s="201" t="s">
        <v>1741</v>
      </c>
      <c r="D115" s="201" t="s">
        <v>5314</v>
      </c>
      <c r="E115" s="201" t="s">
        <v>5315</v>
      </c>
      <c r="F115" s="202">
        <v>41689.497025463003</v>
      </c>
      <c r="G115" s="201"/>
      <c r="H115" s="201" t="s">
        <v>23</v>
      </c>
      <c r="I115" s="201"/>
      <c r="J115" s="201"/>
      <c r="K115" s="201">
        <v>37030356</v>
      </c>
      <c r="L115" s="201"/>
      <c r="M115" s="203" t="s">
        <v>63</v>
      </c>
      <c r="N115" s="203" t="s">
        <v>1744</v>
      </c>
      <c r="O115" s="201">
        <v>4808</v>
      </c>
      <c r="P115" s="201">
        <v>937</v>
      </c>
      <c r="Q115" s="201">
        <v>-18000</v>
      </c>
      <c r="R115" s="201" t="s">
        <v>5316</v>
      </c>
      <c r="S115" s="203" t="s">
        <v>5317</v>
      </c>
      <c r="T115" s="199" t="str">
        <f>LEFT(D115,3)</f>
        <v xml:space="preserve">RT </v>
      </c>
      <c r="U115" s="198">
        <f>IF(SEARCH("RT", T115),1,0)</f>
        <v>1</v>
      </c>
      <c r="V115" s="199" t="str">
        <f>LEFT(D115,35)</f>
        <v>RT @CarolCampbell4: See you soon @D</v>
      </c>
      <c r="W115" s="199" t="e">
        <f>IF(SEARCH("http:", D115),1,0)</f>
        <v>#VALUE!</v>
      </c>
    </row>
    <row r="116" spans="1:24" ht="25.5" x14ac:dyDescent="0.2">
      <c r="A116" s="199">
        <v>115</v>
      </c>
      <c r="B116" s="200" t="s">
        <v>5308</v>
      </c>
      <c r="C116" s="201" t="s">
        <v>1741</v>
      </c>
      <c r="D116" s="201" t="s">
        <v>5309</v>
      </c>
      <c r="E116" s="201" t="s">
        <v>5310</v>
      </c>
      <c r="F116" s="202">
        <v>41689.497534722199</v>
      </c>
      <c r="G116" s="201"/>
      <c r="H116" s="201" t="s">
        <v>23</v>
      </c>
      <c r="I116" s="201"/>
      <c r="J116" s="201"/>
      <c r="K116" s="201">
        <v>37030356</v>
      </c>
      <c r="L116" s="201"/>
      <c r="M116" s="203" t="s">
        <v>63</v>
      </c>
      <c r="N116" s="203" t="s">
        <v>1744</v>
      </c>
      <c r="O116" s="201">
        <v>4808</v>
      </c>
      <c r="P116" s="201">
        <v>937</v>
      </c>
      <c r="Q116" s="201">
        <v>-18000</v>
      </c>
      <c r="R116" s="201" t="s">
        <v>5311</v>
      </c>
      <c r="S116" s="203" t="s">
        <v>5312</v>
      </c>
      <c r="T116" s="199" t="str">
        <f>LEFT(D116,3)</f>
        <v xml:space="preserve">RT </v>
      </c>
      <c r="U116" s="198">
        <f>IF(SEARCH("RT", T116),1,0)</f>
        <v>1</v>
      </c>
      <c r="V116" s="199" t="str">
        <f>LEFT(D116,35)</f>
        <v>RT @CarolCampbell4: #OERS14  @KNAER</v>
      </c>
      <c r="W116" s="199">
        <f>IF(SEARCH("http:", D116),1,0)</f>
        <v>1</v>
      </c>
      <c r="X116" s="194" t="str">
        <f>"http:"&amp;MID(D116,FIND("/",D116,8),LEN(D116)+1-FIND("/",D116,8))</f>
        <v>http://t.co/oNm3dfhonX http://t.co/WCiWGYkZlm</v>
      </c>
    </row>
    <row r="117" spans="1:24" x14ac:dyDescent="0.2">
      <c r="A117" s="199">
        <v>116</v>
      </c>
      <c r="B117" s="200" t="s">
        <v>5302</v>
      </c>
      <c r="C117" s="201" t="s">
        <v>3411</v>
      </c>
      <c r="D117" s="201" t="s">
        <v>5303</v>
      </c>
      <c r="E117" s="201" t="s">
        <v>5304</v>
      </c>
      <c r="F117" s="202">
        <v>41689.534722222197</v>
      </c>
      <c r="G117" s="201"/>
      <c r="H117" s="201" t="s">
        <v>23</v>
      </c>
      <c r="I117" s="201">
        <v>300645437</v>
      </c>
      <c r="J117" s="201" t="s">
        <v>42</v>
      </c>
      <c r="K117" s="201">
        <v>469358944</v>
      </c>
      <c r="L117" s="201" t="s">
        <v>5305</v>
      </c>
      <c r="M117" s="203" t="s">
        <v>105</v>
      </c>
      <c r="N117" s="203" t="s">
        <v>3413</v>
      </c>
      <c r="O117" s="201">
        <v>202</v>
      </c>
      <c r="P117" s="201">
        <v>331</v>
      </c>
      <c r="Q117" s="201"/>
      <c r="R117" s="201" t="s">
        <v>5306</v>
      </c>
      <c r="S117" s="203" t="s">
        <v>5307</v>
      </c>
      <c r="T117" s="199" t="str">
        <f>LEFT(D117,3)</f>
        <v>“@C</v>
      </c>
      <c r="U117" s="198" t="e">
        <f>IF(SEARCH("RT", T117),1,0)</f>
        <v>#VALUE!</v>
      </c>
      <c r="V117" s="199" t="str">
        <f>LEFT(D117,35)</f>
        <v>“@CarolCampbell4: Future PISA tests</v>
      </c>
      <c r="W117" s="199" t="e">
        <f>IF(SEARCH("http:", D117),1,0)</f>
        <v>#VALUE!</v>
      </c>
    </row>
    <row r="118" spans="1:24" x14ac:dyDescent="0.2">
      <c r="A118" s="199">
        <v>117</v>
      </c>
      <c r="B118" s="200" t="s">
        <v>5302</v>
      </c>
      <c r="C118" s="201" t="s">
        <v>3411</v>
      </c>
      <c r="D118" s="201" t="s">
        <v>5303</v>
      </c>
      <c r="E118" s="201" t="s">
        <v>5304</v>
      </c>
      <c r="F118" s="202">
        <v>41689.534722222197</v>
      </c>
      <c r="G118" s="201"/>
      <c r="H118" s="201" t="s">
        <v>23</v>
      </c>
      <c r="I118" s="201">
        <v>300645437</v>
      </c>
      <c r="J118" s="201" t="s">
        <v>42</v>
      </c>
      <c r="K118" s="201">
        <v>469358944</v>
      </c>
      <c r="L118" s="201" t="s">
        <v>5305</v>
      </c>
      <c r="M118" s="203" t="s">
        <v>105</v>
      </c>
      <c r="N118" s="203" t="s">
        <v>3413</v>
      </c>
      <c r="O118" s="201">
        <v>202</v>
      </c>
      <c r="P118" s="201">
        <v>331</v>
      </c>
      <c r="Q118" s="201"/>
      <c r="R118" s="201" t="s">
        <v>5306</v>
      </c>
      <c r="S118" s="203" t="s">
        <v>5307</v>
      </c>
      <c r="T118" s="199" t="str">
        <f>LEFT(D118,3)</f>
        <v>“@C</v>
      </c>
      <c r="U118" s="198" t="e">
        <f>IF(SEARCH("RT", T118),1,0)</f>
        <v>#VALUE!</v>
      </c>
      <c r="V118" s="199" t="str">
        <f>LEFT(D118,35)</f>
        <v>“@CarolCampbell4: Future PISA tests</v>
      </c>
      <c r="W118" s="199" t="e">
        <f>IF(SEARCH("http:", D118),1,0)</f>
        <v>#VALUE!</v>
      </c>
    </row>
    <row r="119" spans="1:24" x14ac:dyDescent="0.2">
      <c r="A119" s="199">
        <v>118</v>
      </c>
      <c r="B119" s="200" t="s">
        <v>5297</v>
      </c>
      <c r="C119" s="201" t="s">
        <v>424</v>
      </c>
      <c r="D119" s="201" t="s">
        <v>5298</v>
      </c>
      <c r="E119" s="201" t="s">
        <v>5299</v>
      </c>
      <c r="F119" s="202">
        <v>41689.547893518502</v>
      </c>
      <c r="G119" s="201"/>
      <c r="H119" s="201" t="s">
        <v>23</v>
      </c>
      <c r="I119" s="201"/>
      <c r="J119" s="201"/>
      <c r="K119" s="201">
        <v>129585627</v>
      </c>
      <c r="L119" s="201"/>
      <c r="M119" s="203" t="s">
        <v>105</v>
      </c>
      <c r="N119" s="203" t="s">
        <v>426</v>
      </c>
      <c r="O119" s="201">
        <v>153</v>
      </c>
      <c r="P119" s="201">
        <v>97</v>
      </c>
      <c r="Q119" s="201">
        <v>-21600</v>
      </c>
      <c r="R119" s="201" t="s">
        <v>5300</v>
      </c>
      <c r="S119" s="203" t="s">
        <v>5301</v>
      </c>
      <c r="T119" s="199" t="str">
        <f>LEFT(D119,3)</f>
        <v xml:space="preserve">RT </v>
      </c>
      <c r="U119" s="198">
        <f>IF(SEARCH("RT", T119),1,0)</f>
        <v>1</v>
      </c>
      <c r="V119" s="199" t="str">
        <f>LEFT(D119,35)</f>
        <v xml:space="preserve">RT @cmorrissette1: @cmorrissette1: </v>
      </c>
      <c r="W119" s="199" t="e">
        <f>IF(SEARCH("http:", D119),1,0)</f>
        <v>#VALUE!</v>
      </c>
    </row>
    <row r="120" spans="1:24" x14ac:dyDescent="0.2">
      <c r="A120" s="199">
        <v>119</v>
      </c>
      <c r="B120" s="200" t="s">
        <v>5295</v>
      </c>
      <c r="C120" s="201" t="s">
        <v>424</v>
      </c>
      <c r="D120" s="201" t="s">
        <v>5198</v>
      </c>
      <c r="E120" s="201" t="s">
        <v>5293</v>
      </c>
      <c r="F120" s="202">
        <v>41689.5481828704</v>
      </c>
      <c r="G120" s="201"/>
      <c r="H120" s="201" t="s">
        <v>23</v>
      </c>
      <c r="I120" s="201"/>
      <c r="J120" s="201"/>
      <c r="K120" s="201">
        <v>129585627</v>
      </c>
      <c r="L120" s="201"/>
      <c r="M120" s="203" t="s">
        <v>105</v>
      </c>
      <c r="N120" s="203" t="s">
        <v>426</v>
      </c>
      <c r="O120" s="201">
        <v>153</v>
      </c>
      <c r="P120" s="201">
        <v>97</v>
      </c>
      <c r="Q120" s="201">
        <v>-21600</v>
      </c>
      <c r="R120" s="201" t="s">
        <v>5296</v>
      </c>
      <c r="S120" s="203" t="s">
        <v>5201</v>
      </c>
      <c r="T120" s="199" t="str">
        <f>LEFT(D120,3)</f>
        <v xml:space="preserve">RT </v>
      </c>
      <c r="U120" s="198">
        <f>IF(SEARCH("RT", T120),1,0)</f>
        <v>1</v>
      </c>
      <c r="V120" s="199" t="str">
        <f>LEFT(D120,35)</f>
        <v>RT @CarolCampbell4: Future PISA tes</v>
      </c>
      <c r="W120" s="199" t="e">
        <f>IF(SEARCH("http:", D120),1,0)</f>
        <v>#VALUE!</v>
      </c>
    </row>
    <row r="121" spans="1:24" x14ac:dyDescent="0.2">
      <c r="A121" s="199">
        <v>120</v>
      </c>
      <c r="B121" s="200" t="s">
        <v>5291</v>
      </c>
      <c r="C121" s="201" t="s">
        <v>424</v>
      </c>
      <c r="D121" s="204" t="s">
        <v>5292</v>
      </c>
      <c r="E121" s="201" t="s">
        <v>5293</v>
      </c>
      <c r="F121" s="202">
        <v>41689.5481828704</v>
      </c>
      <c r="G121" s="201"/>
      <c r="H121" s="201" t="s">
        <v>23</v>
      </c>
      <c r="I121" s="201"/>
      <c r="J121" s="201"/>
      <c r="K121" s="201">
        <v>129585627</v>
      </c>
      <c r="L121" s="201"/>
      <c r="M121" s="203" t="s">
        <v>105</v>
      </c>
      <c r="N121" s="203" t="s">
        <v>426</v>
      </c>
      <c r="O121" s="201">
        <v>153</v>
      </c>
      <c r="P121" s="201">
        <v>97</v>
      </c>
      <c r="Q121" s="201">
        <v>-21600</v>
      </c>
      <c r="R121" s="201" t="s">
        <v>5294</v>
      </c>
      <c r="S121" s="203" t="s">
        <v>2138</v>
      </c>
      <c r="T121" s="199" t="str">
        <f>LEFT(D121,3)</f>
        <v xml:space="preserve">RT </v>
      </c>
      <c r="U121" s="198">
        <f>IF(SEARCH("RT", T121),1,0)</f>
        <v>1</v>
      </c>
      <c r="V121" s="199" t="str">
        <f>LEFT(D121,35)</f>
        <v>RT @Anniekidder: #oers14 OECD resea</v>
      </c>
      <c r="W121" s="199" t="e">
        <f>IF(SEARCH("http:", D121),1,0)</f>
        <v>#VALUE!</v>
      </c>
    </row>
    <row r="122" spans="1:24" x14ac:dyDescent="0.2">
      <c r="A122" s="199">
        <v>121</v>
      </c>
      <c r="B122" s="200" t="s">
        <v>5286</v>
      </c>
      <c r="C122" s="201" t="s">
        <v>424</v>
      </c>
      <c r="D122" s="201" t="s">
        <v>5287</v>
      </c>
      <c r="E122" s="201" t="s">
        <v>5288</v>
      </c>
      <c r="F122" s="202">
        <v>41689.548263888901</v>
      </c>
      <c r="G122" s="201"/>
      <c r="H122" s="201" t="s">
        <v>23</v>
      </c>
      <c r="I122" s="201"/>
      <c r="J122" s="201"/>
      <c r="K122" s="201">
        <v>129585627</v>
      </c>
      <c r="L122" s="201"/>
      <c r="M122" s="203" t="s">
        <v>105</v>
      </c>
      <c r="N122" s="203" t="s">
        <v>426</v>
      </c>
      <c r="O122" s="201">
        <v>153</v>
      </c>
      <c r="P122" s="201">
        <v>97</v>
      </c>
      <c r="Q122" s="201">
        <v>-21600</v>
      </c>
      <c r="R122" s="201" t="s">
        <v>5289</v>
      </c>
      <c r="S122" s="203" t="s">
        <v>5290</v>
      </c>
      <c r="T122" s="199" t="str">
        <f>LEFT(D122,3)</f>
        <v xml:space="preserve">RT </v>
      </c>
      <c r="U122" s="198">
        <f>IF(SEARCH("RT", T122),1,0)</f>
        <v>1</v>
      </c>
      <c r="V122" s="199" t="str">
        <f>LEFT(D122,35)</f>
        <v>RT @cmorrissette1: #OERS14 Avvisati</v>
      </c>
      <c r="W122" s="199" t="e">
        <f>IF(SEARCH("http:", D122),1,0)</f>
        <v>#VALUE!</v>
      </c>
    </row>
    <row r="123" spans="1:24" x14ac:dyDescent="0.2">
      <c r="A123" s="199">
        <v>122</v>
      </c>
      <c r="B123" s="200" t="s">
        <v>5281</v>
      </c>
      <c r="C123" s="201" t="s">
        <v>424</v>
      </c>
      <c r="D123" s="201" t="s">
        <v>5282</v>
      </c>
      <c r="E123" s="201" t="s">
        <v>5283</v>
      </c>
      <c r="F123" s="202">
        <v>41689.548391203702</v>
      </c>
      <c r="G123" s="201"/>
      <c r="H123" s="201" t="s">
        <v>23</v>
      </c>
      <c r="I123" s="201"/>
      <c r="J123" s="201"/>
      <c r="K123" s="201">
        <v>129585627</v>
      </c>
      <c r="L123" s="201"/>
      <c r="M123" s="203" t="s">
        <v>105</v>
      </c>
      <c r="N123" s="203" t="s">
        <v>426</v>
      </c>
      <c r="O123" s="201">
        <v>153</v>
      </c>
      <c r="P123" s="201">
        <v>97</v>
      </c>
      <c r="Q123" s="201">
        <v>-21600</v>
      </c>
      <c r="R123" s="201" t="s">
        <v>5284</v>
      </c>
      <c r="S123" s="203" t="s">
        <v>5285</v>
      </c>
      <c r="T123" s="199" t="str">
        <f>LEFT(D123,3)</f>
        <v xml:space="preserve">RT </v>
      </c>
      <c r="U123" s="198">
        <f>IF(SEARCH("RT", T123),1,0)</f>
        <v>1</v>
      </c>
      <c r="V123" s="199" t="str">
        <f>LEFT(D123,35)</f>
        <v>RT @AmaniElrofaie: Avvisati: School</v>
      </c>
      <c r="W123" s="199" t="e">
        <f>IF(SEARCH("http:", D123),1,0)</f>
        <v>#VALUE!</v>
      </c>
    </row>
    <row r="124" spans="1:24" x14ac:dyDescent="0.2">
      <c r="A124" s="199">
        <v>123</v>
      </c>
      <c r="B124" s="200" t="s">
        <v>5276</v>
      </c>
      <c r="C124" s="201" t="s">
        <v>424</v>
      </c>
      <c r="D124" s="201" t="s">
        <v>5277</v>
      </c>
      <c r="E124" s="201" t="s">
        <v>5278</v>
      </c>
      <c r="F124" s="202">
        <v>41689.548553240696</v>
      </c>
      <c r="G124" s="201"/>
      <c r="H124" s="201" t="s">
        <v>23</v>
      </c>
      <c r="I124" s="201"/>
      <c r="J124" s="201"/>
      <c r="K124" s="201">
        <v>129585627</v>
      </c>
      <c r="L124" s="201"/>
      <c r="M124" s="203" t="s">
        <v>105</v>
      </c>
      <c r="N124" s="203" t="s">
        <v>426</v>
      </c>
      <c r="O124" s="201">
        <v>153</v>
      </c>
      <c r="P124" s="201">
        <v>97</v>
      </c>
      <c r="Q124" s="201">
        <v>-21600</v>
      </c>
      <c r="R124" s="201" t="s">
        <v>5279</v>
      </c>
      <c r="S124" s="203" t="s">
        <v>5280</v>
      </c>
      <c r="T124" s="199" t="str">
        <f>LEFT(D124,3)</f>
        <v xml:space="preserve">RT </v>
      </c>
      <c r="U124" s="198">
        <f>IF(SEARCH("RT", T124),1,0)</f>
        <v>1</v>
      </c>
      <c r="V124" s="199" t="str">
        <f>LEFT(D124,35)</f>
        <v>RT @OISENews: Hello! Hey, new poste</v>
      </c>
      <c r="W124" s="199">
        <f>IF(SEARCH("http:", D124),1,0)</f>
        <v>1</v>
      </c>
      <c r="X124" s="194" t="str">
        <f>"http:"&amp;MID(D124,FIND("/",D124,8),LEN(D124)+1-FIND("/",D124,8))</f>
        <v>http://t.co/3hlnymjhzA"</v>
      </c>
    </row>
    <row r="125" spans="1:24" x14ac:dyDescent="0.2">
      <c r="A125" s="199">
        <v>124</v>
      </c>
      <c r="B125" s="200" t="s">
        <v>5273</v>
      </c>
      <c r="C125" s="201" t="s">
        <v>102</v>
      </c>
      <c r="D125" s="201" t="s">
        <v>5198</v>
      </c>
      <c r="E125" s="201" t="s">
        <v>5274</v>
      </c>
      <c r="F125" s="202">
        <v>41689.549953703703</v>
      </c>
      <c r="G125" s="201"/>
      <c r="H125" s="201" t="s">
        <v>23</v>
      </c>
      <c r="I125" s="201"/>
      <c r="J125" s="201"/>
      <c r="K125" s="201">
        <v>1175598865</v>
      </c>
      <c r="L125" s="201"/>
      <c r="M125" s="203" t="s">
        <v>215</v>
      </c>
      <c r="N125" s="203" t="s">
        <v>106</v>
      </c>
      <c r="O125" s="201">
        <v>13</v>
      </c>
      <c r="P125" s="201">
        <v>20</v>
      </c>
      <c r="Q125" s="201"/>
      <c r="R125" s="201" t="s">
        <v>5275</v>
      </c>
      <c r="S125" s="203" t="s">
        <v>5201</v>
      </c>
      <c r="T125" s="199" t="str">
        <f>LEFT(D125,3)</f>
        <v xml:space="preserve">RT </v>
      </c>
      <c r="U125" s="198">
        <f>IF(SEARCH("RT", T125),1,0)</f>
        <v>1</v>
      </c>
      <c r="V125" s="199" t="str">
        <f>LEFT(D125,35)</f>
        <v>RT @CarolCampbell4: Future PISA tes</v>
      </c>
      <c r="W125" s="199" t="e">
        <f>IF(SEARCH("http:", D125),1,0)</f>
        <v>#VALUE!</v>
      </c>
    </row>
    <row r="126" spans="1:24" x14ac:dyDescent="0.2">
      <c r="A126" s="199">
        <v>125</v>
      </c>
      <c r="B126" s="200" t="s">
        <v>5268</v>
      </c>
      <c r="C126" s="201" t="s">
        <v>5269</v>
      </c>
      <c r="D126" s="201" t="s">
        <v>5198</v>
      </c>
      <c r="E126" s="201" t="s">
        <v>5270</v>
      </c>
      <c r="F126" s="202">
        <v>41689.551168981503</v>
      </c>
      <c r="G126" s="201"/>
      <c r="H126" s="201" t="s">
        <v>23</v>
      </c>
      <c r="I126" s="201"/>
      <c r="J126" s="201"/>
      <c r="K126" s="201">
        <v>19142553</v>
      </c>
      <c r="L126" s="201"/>
      <c r="M126" s="203" t="s">
        <v>105</v>
      </c>
      <c r="N126" s="203" t="s">
        <v>5271</v>
      </c>
      <c r="O126" s="201">
        <v>5479</v>
      </c>
      <c r="P126" s="201">
        <v>1164</v>
      </c>
      <c r="Q126" s="201"/>
      <c r="R126" s="201" t="s">
        <v>5272</v>
      </c>
      <c r="S126" s="203" t="s">
        <v>5201</v>
      </c>
      <c r="T126" s="199" t="str">
        <f>LEFT(D126,3)</f>
        <v xml:space="preserve">RT </v>
      </c>
      <c r="U126" s="198">
        <f>IF(SEARCH("RT", T126),1,0)</f>
        <v>1</v>
      </c>
      <c r="V126" s="199" t="str">
        <f>LEFT(D126,35)</f>
        <v>RT @CarolCampbell4: Future PISA tes</v>
      </c>
      <c r="W126" s="199" t="e">
        <f>IF(SEARCH("http:", D126),1,0)</f>
        <v>#VALUE!</v>
      </c>
    </row>
    <row r="127" spans="1:24" x14ac:dyDescent="0.2">
      <c r="A127" s="199">
        <v>126</v>
      </c>
      <c r="B127" s="200" t="s">
        <v>5268</v>
      </c>
      <c r="C127" s="201" t="s">
        <v>5269</v>
      </c>
      <c r="D127" s="201" t="s">
        <v>5198</v>
      </c>
      <c r="E127" s="201" t="s">
        <v>5270</v>
      </c>
      <c r="F127" s="202">
        <v>41689.551168981503</v>
      </c>
      <c r="G127" s="201"/>
      <c r="H127" s="201" t="s">
        <v>23</v>
      </c>
      <c r="I127" s="201"/>
      <c r="J127" s="201"/>
      <c r="K127" s="201">
        <v>19142553</v>
      </c>
      <c r="L127" s="201"/>
      <c r="M127" s="203" t="s">
        <v>105</v>
      </c>
      <c r="N127" s="203" t="s">
        <v>5271</v>
      </c>
      <c r="O127" s="201">
        <v>5479</v>
      </c>
      <c r="P127" s="201">
        <v>1164</v>
      </c>
      <c r="Q127" s="201"/>
      <c r="R127" s="201" t="s">
        <v>5272</v>
      </c>
      <c r="S127" s="203" t="s">
        <v>5201</v>
      </c>
      <c r="T127" s="199" t="str">
        <f>LEFT(D127,3)</f>
        <v xml:space="preserve">RT </v>
      </c>
      <c r="U127" s="198">
        <f>IF(SEARCH("RT", T127),1,0)</f>
        <v>1</v>
      </c>
      <c r="V127" s="199" t="str">
        <f>LEFT(D127,35)</f>
        <v>RT @CarolCampbell4: Future PISA tes</v>
      </c>
      <c r="W127" s="199" t="e">
        <f>IF(SEARCH("http:", D127),1,0)</f>
        <v>#VALUE!</v>
      </c>
    </row>
    <row r="128" spans="1:24" x14ac:dyDescent="0.2">
      <c r="A128" s="199">
        <v>127</v>
      </c>
      <c r="B128" s="200" t="s">
        <v>5263</v>
      </c>
      <c r="C128" s="201" t="s">
        <v>5264</v>
      </c>
      <c r="D128" s="201" t="s">
        <v>5198</v>
      </c>
      <c r="E128" s="201" t="s">
        <v>5265</v>
      </c>
      <c r="F128" s="202">
        <v>41689.551956018498</v>
      </c>
      <c r="G128" s="201"/>
      <c r="H128" s="201" t="s">
        <v>23</v>
      </c>
      <c r="I128" s="201"/>
      <c r="J128" s="201"/>
      <c r="K128" s="201">
        <v>107670954</v>
      </c>
      <c r="L128" s="201"/>
      <c r="M128" s="203" t="s">
        <v>4251</v>
      </c>
      <c r="N128" s="203" t="s">
        <v>5266</v>
      </c>
      <c r="O128" s="201">
        <v>484</v>
      </c>
      <c r="P128" s="201">
        <v>1023</v>
      </c>
      <c r="Q128" s="201"/>
      <c r="R128" s="201" t="s">
        <v>5267</v>
      </c>
      <c r="S128" s="203" t="s">
        <v>5201</v>
      </c>
      <c r="T128" s="199" t="str">
        <f>LEFT(D128,3)</f>
        <v xml:space="preserve">RT </v>
      </c>
      <c r="U128" s="198">
        <f>IF(SEARCH("RT", T128),1,0)</f>
        <v>1</v>
      </c>
      <c r="V128" s="199" t="str">
        <f>LEFT(D128,35)</f>
        <v>RT @CarolCampbell4: Future PISA tes</v>
      </c>
      <c r="W128" s="199" t="e">
        <f>IF(SEARCH("http:", D128),1,0)</f>
        <v>#VALUE!</v>
      </c>
    </row>
    <row r="129" spans="1:24" x14ac:dyDescent="0.2">
      <c r="A129" s="199">
        <v>128</v>
      </c>
      <c r="B129" s="200" t="s">
        <v>5258</v>
      </c>
      <c r="C129" s="201" t="s">
        <v>2314</v>
      </c>
      <c r="D129" s="201" t="s">
        <v>5259</v>
      </c>
      <c r="E129" s="201" t="s">
        <v>5260</v>
      </c>
      <c r="F129" s="202">
        <v>41689.558263888903</v>
      </c>
      <c r="G129" s="201"/>
      <c r="H129" s="201" t="s">
        <v>23</v>
      </c>
      <c r="I129" s="201"/>
      <c r="J129" s="201"/>
      <c r="K129" s="201">
        <v>2200459346</v>
      </c>
      <c r="L129" s="201"/>
      <c r="M129" s="203" t="s">
        <v>45</v>
      </c>
      <c r="N129" s="203" t="s">
        <v>2317</v>
      </c>
      <c r="O129" s="201">
        <v>19</v>
      </c>
      <c r="P129" s="201">
        <v>100</v>
      </c>
      <c r="Q129" s="201"/>
      <c r="R129" s="201" t="s">
        <v>5261</v>
      </c>
      <c r="S129" s="203" t="s">
        <v>5262</v>
      </c>
      <c r="T129" s="199" t="str">
        <f>LEFT(D129,3)</f>
        <v>#HI</v>
      </c>
      <c r="U129" s="198" t="e">
        <f>IF(SEARCH("RT", T129),1,0)</f>
        <v>#VALUE!</v>
      </c>
      <c r="V129" s="199" t="str">
        <f>LEFT(D129,35)</f>
        <v>#HIRGUWO is at #OERS14- come see ou</v>
      </c>
      <c r="W129" s="199" t="e">
        <f>IF(SEARCH("http:", D129),1,0)</f>
        <v>#VALUE!</v>
      </c>
    </row>
    <row r="130" spans="1:24" x14ac:dyDescent="0.2">
      <c r="A130" s="199">
        <v>129</v>
      </c>
      <c r="B130" s="200" t="s">
        <v>5253</v>
      </c>
      <c r="C130" s="201" t="s">
        <v>220</v>
      </c>
      <c r="D130" s="201" t="s">
        <v>5254</v>
      </c>
      <c r="E130" s="201" t="s">
        <v>5255</v>
      </c>
      <c r="F130" s="202">
        <v>41689.558391203696</v>
      </c>
      <c r="G130" s="201"/>
      <c r="H130" s="201" t="s">
        <v>23</v>
      </c>
      <c r="I130" s="201"/>
      <c r="J130" s="201"/>
      <c r="K130" s="201">
        <v>903197892</v>
      </c>
      <c r="L130" s="201"/>
      <c r="M130" s="203" t="s">
        <v>105</v>
      </c>
      <c r="N130" s="203" t="s">
        <v>223</v>
      </c>
      <c r="O130" s="201">
        <v>35</v>
      </c>
      <c r="P130" s="201">
        <v>83</v>
      </c>
      <c r="Q130" s="201">
        <v>-18000</v>
      </c>
      <c r="R130" s="201" t="s">
        <v>5256</v>
      </c>
      <c r="S130" s="203" t="s">
        <v>5257</v>
      </c>
      <c r="T130" s="199" t="str">
        <f>LEFT(D130,3)</f>
        <v>Abo</v>
      </c>
      <c r="U130" s="198" t="e">
        <f>IF(SEARCH("RT", T130),1,0)</f>
        <v>#VALUE!</v>
      </c>
      <c r="V130" s="199" t="str">
        <f>LEFT(D130,35)</f>
        <v>About to start #OERS14 bring on the</v>
      </c>
      <c r="W130" s="199" t="e">
        <f>IF(SEARCH("http:", D130),1,0)</f>
        <v>#VALUE!</v>
      </c>
    </row>
    <row r="131" spans="1:24" x14ac:dyDescent="0.2">
      <c r="A131" s="199">
        <v>130</v>
      </c>
      <c r="B131" s="200" t="s">
        <v>5250</v>
      </c>
      <c r="C131" s="201" t="s">
        <v>1661</v>
      </c>
      <c r="D131" s="201" t="s">
        <v>5198</v>
      </c>
      <c r="E131" s="201" t="s">
        <v>5251</v>
      </c>
      <c r="F131" s="202">
        <v>41689.558680555601</v>
      </c>
      <c r="G131" s="201"/>
      <c r="H131" s="201" t="s">
        <v>23</v>
      </c>
      <c r="I131" s="201"/>
      <c r="J131" s="201"/>
      <c r="K131" s="201">
        <v>1855623037</v>
      </c>
      <c r="L131" s="201"/>
      <c r="M131" s="203" t="s">
        <v>215</v>
      </c>
      <c r="N131" s="203" t="s">
        <v>1664</v>
      </c>
      <c r="O131" s="201">
        <v>21</v>
      </c>
      <c r="P131" s="201">
        <v>40</v>
      </c>
      <c r="Q131" s="201"/>
      <c r="R131" s="201" t="s">
        <v>5252</v>
      </c>
      <c r="S131" s="203" t="s">
        <v>5201</v>
      </c>
      <c r="T131" s="199" t="str">
        <f>LEFT(D131,3)</f>
        <v xml:space="preserve">RT </v>
      </c>
      <c r="U131" s="198">
        <f>IF(SEARCH("RT", T131),1,0)</f>
        <v>1</v>
      </c>
      <c r="V131" s="199" t="str">
        <f>LEFT(D131,35)</f>
        <v>RT @CarolCampbell4: Future PISA tes</v>
      </c>
      <c r="W131" s="199" t="e">
        <f>IF(SEARCH("http:", D131),1,0)</f>
        <v>#VALUE!</v>
      </c>
    </row>
    <row r="132" spans="1:24" x14ac:dyDescent="0.2">
      <c r="A132" s="199">
        <v>131</v>
      </c>
      <c r="B132" s="200" t="s">
        <v>5246</v>
      </c>
      <c r="C132" s="201" t="s">
        <v>68</v>
      </c>
      <c r="D132" s="201" t="s">
        <v>5247</v>
      </c>
      <c r="E132" s="201" t="s">
        <v>5248</v>
      </c>
      <c r="F132" s="202">
        <v>41689.559988425899</v>
      </c>
      <c r="G132" s="201"/>
      <c r="H132" s="201" t="s">
        <v>23</v>
      </c>
      <c r="I132" s="201"/>
      <c r="J132" s="201"/>
      <c r="K132" s="201">
        <v>17095178</v>
      </c>
      <c r="L132" s="201"/>
      <c r="M132" s="203" t="s">
        <v>85</v>
      </c>
      <c r="N132" s="203" t="s">
        <v>74</v>
      </c>
      <c r="O132" s="201">
        <v>290</v>
      </c>
      <c r="P132" s="201">
        <v>259</v>
      </c>
      <c r="Q132" s="201">
        <v>-18000</v>
      </c>
      <c r="R132" s="201" t="s">
        <v>5249</v>
      </c>
      <c r="S132" s="203" t="s">
        <v>3178</v>
      </c>
      <c r="T132" s="199" t="str">
        <f>LEFT(D132,3)</f>
        <v>Exc</v>
      </c>
      <c r="U132" s="198" t="e">
        <f>IF(SEARCH("RT", T132),1,0)</f>
        <v>#VALUE!</v>
      </c>
      <c r="V132" s="199" t="str">
        <f>LEFT(D132,35)</f>
        <v>Excited to be at #OERS14  Good morn</v>
      </c>
      <c r="W132" s="199" t="e">
        <f>IF(SEARCH("http:", D132),1,0)</f>
        <v>#VALUE!</v>
      </c>
    </row>
    <row r="133" spans="1:24" x14ac:dyDescent="0.2">
      <c r="A133" s="199">
        <v>132</v>
      </c>
      <c r="B133" s="200" t="s">
        <v>5241</v>
      </c>
      <c r="C133" s="201" t="s">
        <v>2157</v>
      </c>
      <c r="D133" s="201" t="s">
        <v>5242</v>
      </c>
      <c r="E133" s="201" t="s">
        <v>5243</v>
      </c>
      <c r="F133" s="202">
        <v>41689.560173611098</v>
      </c>
      <c r="G133" s="201"/>
      <c r="H133" s="201" t="s">
        <v>23</v>
      </c>
      <c r="I133" s="201"/>
      <c r="J133" s="201"/>
      <c r="K133" s="201">
        <v>466897873</v>
      </c>
      <c r="L133" s="201"/>
      <c r="M133" s="203" t="s">
        <v>63</v>
      </c>
      <c r="N133" s="203" t="s">
        <v>2258</v>
      </c>
      <c r="O133" s="201">
        <v>56</v>
      </c>
      <c r="P133" s="201">
        <v>124</v>
      </c>
      <c r="Q133" s="201">
        <v>-21600</v>
      </c>
      <c r="R133" s="201" t="s">
        <v>5244</v>
      </c>
      <c r="S133" s="203" t="s">
        <v>5245</v>
      </c>
      <c r="T133" s="199" t="str">
        <f>LEFT(D133,3)</f>
        <v>#OE</v>
      </c>
      <c r="U133" s="198" t="e">
        <f>IF(SEARCH("RT", T133),1,0)</f>
        <v>#VALUE!</v>
      </c>
      <c r="V133" s="199" t="str">
        <f>LEFT(D133,35)</f>
        <v>#OERS14 Good morning - beginning on</v>
      </c>
      <c r="W133" s="199">
        <f>IF(SEARCH("http:", D133),1,0)</f>
        <v>1</v>
      </c>
      <c r="X133" s="194" t="str">
        <f>"http:"&amp;MID(D133,FIND("/",D133,8),LEN(D133)+1-FIND("/",D133,8))</f>
        <v>http://t.co/nuxcuMatyo</v>
      </c>
    </row>
    <row r="134" spans="1:24" x14ac:dyDescent="0.2">
      <c r="A134" s="199">
        <v>133</v>
      </c>
      <c r="B134" s="200" t="s">
        <v>5236</v>
      </c>
      <c r="C134" s="201" t="s">
        <v>260</v>
      </c>
      <c r="D134" s="201" t="s">
        <v>5237</v>
      </c>
      <c r="E134" s="201" t="s">
        <v>5238</v>
      </c>
      <c r="F134" s="202">
        <v>41689.560960648101</v>
      </c>
      <c r="G134" s="201"/>
      <c r="H134" s="201" t="s">
        <v>23</v>
      </c>
      <c r="I134" s="201"/>
      <c r="J134" s="201"/>
      <c r="K134" s="201">
        <v>40576448</v>
      </c>
      <c r="L134" s="201"/>
      <c r="M134" s="203" t="s">
        <v>24</v>
      </c>
      <c r="N134" s="203" t="s">
        <v>263</v>
      </c>
      <c r="O134" s="201">
        <v>805</v>
      </c>
      <c r="P134" s="201">
        <v>1455</v>
      </c>
      <c r="Q134" s="201">
        <v>-18000</v>
      </c>
      <c r="R134" s="201" t="s">
        <v>5239</v>
      </c>
      <c r="S134" s="203" t="s">
        <v>5240</v>
      </c>
      <c r="T134" s="199" t="str">
        <f>LEFT(D134,3)</f>
        <v xml:space="preserve">RT </v>
      </c>
      <c r="U134" s="198">
        <f>IF(SEARCH("RT", T134),1,0)</f>
        <v>1</v>
      </c>
      <c r="V134" s="199" t="str">
        <f>LEFT(D134,35)</f>
        <v>RT @giannahelling: #OERS14 Good mor</v>
      </c>
      <c r="W134" s="199">
        <f>IF(SEARCH("http:", D134),1,0)</f>
        <v>1</v>
      </c>
      <c r="X134" s="194" t="str">
        <f>"http:"&amp;MID(D134,FIND("/",D134,8),LEN(D134)+1-FIND("/",D134,8))</f>
        <v>http://t.co/nuxcuMatyo</v>
      </c>
    </row>
    <row r="135" spans="1:24" x14ac:dyDescent="0.2">
      <c r="A135" s="199">
        <v>134</v>
      </c>
      <c r="B135" s="200" t="s">
        <v>5231</v>
      </c>
      <c r="C135" s="201" t="s">
        <v>29</v>
      </c>
      <c r="D135" s="201" t="s">
        <v>5232</v>
      </c>
      <c r="E135" s="201" t="s">
        <v>5233</v>
      </c>
      <c r="F135" s="202">
        <v>41689.561076388898</v>
      </c>
      <c r="G135" s="201"/>
      <c r="H135" s="201" t="s">
        <v>23</v>
      </c>
      <c r="I135" s="201"/>
      <c r="J135" s="201"/>
      <c r="K135" s="201">
        <v>1020257364</v>
      </c>
      <c r="L135" s="201"/>
      <c r="M135" s="203" t="s">
        <v>24</v>
      </c>
      <c r="N135" s="203" t="s">
        <v>32</v>
      </c>
      <c r="O135" s="201">
        <v>198</v>
      </c>
      <c r="P135" s="201">
        <v>247</v>
      </c>
      <c r="Q135" s="201">
        <v>-18000</v>
      </c>
      <c r="R135" s="201" t="s">
        <v>5234</v>
      </c>
      <c r="S135" s="203" t="s">
        <v>5235</v>
      </c>
      <c r="T135" s="199" t="str">
        <f>LEFT(D135,3)</f>
        <v>We'</v>
      </c>
      <c r="U135" s="198" t="e">
        <f>IF(SEARCH("RT", T135),1,0)</f>
        <v>#VALUE!</v>
      </c>
      <c r="V135" s="199" t="str">
        <f>LEFT(D135,35)</f>
        <v>We're all set up at #OERS14! Come v</v>
      </c>
      <c r="W135" s="199">
        <f>IF(SEARCH("http:", D135),1,0)</f>
        <v>1</v>
      </c>
      <c r="X135" s="194" t="str">
        <f>"http:"&amp;MID(D135,FIND("/",D135,8),LEN(D135)+1-FIND("/",D135,8))</f>
        <v>http://t.co/MMK3D8JhNK</v>
      </c>
    </row>
    <row r="136" spans="1:24" ht="25.5" x14ac:dyDescent="0.2">
      <c r="A136" s="199">
        <v>135</v>
      </c>
      <c r="B136" s="200" t="s">
        <v>5226</v>
      </c>
      <c r="C136" s="201" t="s">
        <v>68</v>
      </c>
      <c r="D136" s="201" t="s">
        <v>5227</v>
      </c>
      <c r="E136" s="201" t="s">
        <v>5228</v>
      </c>
      <c r="F136" s="202">
        <v>41689.561481481498</v>
      </c>
      <c r="G136" s="201"/>
      <c r="H136" s="201" t="s">
        <v>23</v>
      </c>
      <c r="I136" s="201"/>
      <c r="J136" s="201"/>
      <c r="K136" s="201">
        <v>17095178</v>
      </c>
      <c r="L136" s="201"/>
      <c r="M136" s="203" t="s">
        <v>85</v>
      </c>
      <c r="N136" s="203" t="s">
        <v>74</v>
      </c>
      <c r="O136" s="201">
        <v>290</v>
      </c>
      <c r="P136" s="201">
        <v>259</v>
      </c>
      <c r="Q136" s="201">
        <v>-18000</v>
      </c>
      <c r="R136" s="201" t="s">
        <v>5229</v>
      </c>
      <c r="S136" s="203" t="s">
        <v>5230</v>
      </c>
      <c r="T136" s="199" t="str">
        <f>LEFT(D136,3)</f>
        <v xml:space="preserve">RT </v>
      </c>
      <c r="U136" s="198">
        <f>IF(SEARCH("RT", T136),1,0)</f>
        <v>1</v>
      </c>
      <c r="V136" s="199" t="str">
        <f>LEFT(D136,35)</f>
        <v>RT @taniasterling: Check out #OERS1</v>
      </c>
      <c r="W136" s="199">
        <f>IF(SEARCH("http:", D136),1,0)</f>
        <v>1</v>
      </c>
      <c r="X136" s="194" t="str">
        <f>"http:"&amp;MID(D136,FIND("/",D136,8),LEN(D136)+1-FIND("/",D136,8))</f>
        <v>http://t.co/fzllbWWkOl #ResearchChat #learningoutc…</v>
      </c>
    </row>
    <row r="137" spans="1:24" x14ac:dyDescent="0.2">
      <c r="A137" s="199">
        <v>136</v>
      </c>
      <c r="B137" s="200" t="s">
        <v>5222</v>
      </c>
      <c r="C137" s="201" t="s">
        <v>260</v>
      </c>
      <c r="D137" s="201" t="s">
        <v>5223</v>
      </c>
      <c r="E137" s="201" t="s">
        <v>5224</v>
      </c>
      <c r="F137" s="202">
        <v>41689.561886574098</v>
      </c>
      <c r="G137" s="201"/>
      <c r="H137" s="201" t="s">
        <v>23</v>
      </c>
      <c r="I137" s="201"/>
      <c r="J137" s="201"/>
      <c r="K137" s="201">
        <v>40576448</v>
      </c>
      <c r="L137" s="201"/>
      <c r="M137" s="203" t="s">
        <v>24</v>
      </c>
      <c r="N137" s="203" t="s">
        <v>263</v>
      </c>
      <c r="O137" s="201">
        <v>805</v>
      </c>
      <c r="P137" s="201">
        <v>1455</v>
      </c>
      <c r="Q137" s="201">
        <v>-18000</v>
      </c>
      <c r="R137" s="201" t="s">
        <v>5225</v>
      </c>
      <c r="S137" s="203" t="s">
        <v>2871</v>
      </c>
      <c r="T137" s="199" t="str">
        <f>LEFT(D137,3)</f>
        <v>Loo</v>
      </c>
      <c r="U137" s="198" t="e">
        <f>IF(SEARCH("RT", T137),1,0)</f>
        <v>#VALUE!</v>
      </c>
      <c r="V137" s="199" t="str">
        <f>LEFT(D137,35)</f>
        <v>Looking forward to learning about s</v>
      </c>
      <c r="W137" s="199" t="e">
        <f>IF(SEARCH("http:", D137),1,0)</f>
        <v>#VALUE!</v>
      </c>
    </row>
    <row r="138" spans="1:24" x14ac:dyDescent="0.2">
      <c r="A138" s="199">
        <v>137</v>
      </c>
      <c r="B138" s="200" t="s">
        <v>5218</v>
      </c>
      <c r="C138" s="201" t="s">
        <v>654</v>
      </c>
      <c r="D138" s="201" t="s">
        <v>5219</v>
      </c>
      <c r="E138" s="201" t="s">
        <v>5220</v>
      </c>
      <c r="F138" s="202">
        <v>41689.563888888901</v>
      </c>
      <c r="G138" s="201"/>
      <c r="H138" s="201" t="s">
        <v>23</v>
      </c>
      <c r="I138" s="201"/>
      <c r="J138" s="201"/>
      <c r="K138" s="201">
        <v>30002337</v>
      </c>
      <c r="L138" s="201"/>
      <c r="M138" s="203" t="s">
        <v>73</v>
      </c>
      <c r="N138" s="203" t="s">
        <v>657</v>
      </c>
      <c r="O138" s="201">
        <v>363</v>
      </c>
      <c r="P138" s="201">
        <v>169</v>
      </c>
      <c r="Q138" s="201">
        <v>-18000</v>
      </c>
      <c r="R138" s="201" t="s">
        <v>5221</v>
      </c>
      <c r="S138" s="203" t="s">
        <v>4593</v>
      </c>
      <c r="T138" s="199" t="str">
        <f>LEFT(D138,3)</f>
        <v>9 y</v>
      </c>
      <c r="U138" s="198" t="e">
        <f>IF(SEARCH("RT", T138),1,0)</f>
        <v>#VALUE!</v>
      </c>
      <c r="V138" s="199" t="str">
        <f>LEFT(D138,35)</f>
        <v>9 years of the OERS - interesting t</v>
      </c>
      <c r="W138" s="199" t="e">
        <f>IF(SEARCH("http:", D138),1,0)</f>
        <v>#VALUE!</v>
      </c>
    </row>
    <row r="139" spans="1:24" x14ac:dyDescent="0.2">
      <c r="A139" s="199">
        <v>138</v>
      </c>
      <c r="B139" s="200" t="s">
        <v>5213</v>
      </c>
      <c r="C139" s="201" t="s">
        <v>29</v>
      </c>
      <c r="D139" s="201" t="s">
        <v>5214</v>
      </c>
      <c r="E139" s="201" t="s">
        <v>5215</v>
      </c>
      <c r="F139" s="202">
        <v>41689.564652777801</v>
      </c>
      <c r="G139" s="201"/>
      <c r="H139" s="201" t="s">
        <v>23</v>
      </c>
      <c r="I139" s="201"/>
      <c r="J139" s="201"/>
      <c r="K139" s="201">
        <v>1020257364</v>
      </c>
      <c r="L139" s="201"/>
      <c r="M139" s="203" t="s">
        <v>24</v>
      </c>
      <c r="N139" s="203" t="s">
        <v>32</v>
      </c>
      <c r="O139" s="201">
        <v>198</v>
      </c>
      <c r="P139" s="201">
        <v>247</v>
      </c>
      <c r="Q139" s="201">
        <v>-18000</v>
      </c>
      <c r="R139" s="201" t="s">
        <v>5216</v>
      </c>
      <c r="S139" s="203" t="s">
        <v>5217</v>
      </c>
      <c r="T139" s="199" t="str">
        <f>LEFT(D139,3)</f>
        <v>Lea</v>
      </c>
      <c r="U139" s="198" t="e">
        <f>IF(SEARCH("RT", T139),1,0)</f>
        <v>#VALUE!</v>
      </c>
      <c r="V139" s="199" t="str">
        <f>LEFT(D139,35)</f>
        <v>Learn how to build knowledge mobili</v>
      </c>
      <c r="W139" s="199" t="e">
        <f>IF(SEARCH("http:", D139),1,0)</f>
        <v>#VALUE!</v>
      </c>
    </row>
    <row r="140" spans="1:24" x14ac:dyDescent="0.2">
      <c r="A140" s="199">
        <v>139</v>
      </c>
      <c r="B140" s="200" t="s">
        <v>5213</v>
      </c>
      <c r="C140" s="201" t="s">
        <v>29</v>
      </c>
      <c r="D140" s="201" t="s">
        <v>5214</v>
      </c>
      <c r="E140" s="201" t="s">
        <v>5215</v>
      </c>
      <c r="F140" s="202">
        <v>41689.564652777801</v>
      </c>
      <c r="G140" s="201"/>
      <c r="H140" s="201" t="s">
        <v>23</v>
      </c>
      <c r="I140" s="201"/>
      <c r="J140" s="201"/>
      <c r="K140" s="201">
        <v>1020257364</v>
      </c>
      <c r="L140" s="201"/>
      <c r="M140" s="203" t="s">
        <v>24</v>
      </c>
      <c r="N140" s="203" t="s">
        <v>32</v>
      </c>
      <c r="O140" s="201">
        <v>198</v>
      </c>
      <c r="P140" s="201">
        <v>247</v>
      </c>
      <c r="Q140" s="201">
        <v>-18000</v>
      </c>
      <c r="R140" s="201" t="s">
        <v>5216</v>
      </c>
      <c r="S140" s="203" t="s">
        <v>5217</v>
      </c>
      <c r="T140" s="199" t="str">
        <f>LEFT(D140,3)</f>
        <v>Lea</v>
      </c>
      <c r="U140" s="198" t="e">
        <f>IF(SEARCH("RT", T140),1,0)</f>
        <v>#VALUE!</v>
      </c>
      <c r="V140" s="199" t="str">
        <f>LEFT(D140,35)</f>
        <v>Learn how to build knowledge mobili</v>
      </c>
      <c r="W140" s="199" t="e">
        <f>IF(SEARCH("http:", D140),1,0)</f>
        <v>#VALUE!</v>
      </c>
    </row>
    <row r="141" spans="1:24" x14ac:dyDescent="0.2">
      <c r="A141" s="199">
        <v>140</v>
      </c>
      <c r="B141" s="200" t="s">
        <v>5207</v>
      </c>
      <c r="C141" s="201" t="s">
        <v>3891</v>
      </c>
      <c r="D141" s="201" t="s">
        <v>5208</v>
      </c>
      <c r="E141" s="201" t="s">
        <v>5209</v>
      </c>
      <c r="F141" s="202">
        <v>41689.564814814803</v>
      </c>
      <c r="G141" s="201" t="s">
        <v>5210</v>
      </c>
      <c r="H141" s="201" t="s">
        <v>23</v>
      </c>
      <c r="I141" s="201"/>
      <c r="J141" s="201"/>
      <c r="K141" s="201">
        <v>264675398</v>
      </c>
      <c r="L141" s="201"/>
      <c r="M141" s="203" t="s">
        <v>105</v>
      </c>
      <c r="N141" s="203" t="s">
        <v>3894</v>
      </c>
      <c r="O141" s="201">
        <v>125</v>
      </c>
      <c r="P141" s="201">
        <v>84</v>
      </c>
      <c r="Q141" s="201">
        <v>-14400</v>
      </c>
      <c r="R141" s="201" t="s">
        <v>5211</v>
      </c>
      <c r="S141" s="203" t="s">
        <v>5212</v>
      </c>
      <c r="T141" s="199" t="str">
        <f>LEFT(D141,3)</f>
        <v>Goo</v>
      </c>
      <c r="U141" s="198" t="e">
        <f>IF(SEARCH("RT", T141),1,0)</f>
        <v>#VALUE!</v>
      </c>
      <c r="V141" s="199" t="str">
        <f>LEFT(D141,35)</f>
        <v>Good morning, all!  #OERS14</v>
      </c>
      <c r="W141" s="199" t="e">
        <f>IF(SEARCH("http:", D141),1,0)</f>
        <v>#VALUE!</v>
      </c>
    </row>
    <row r="142" spans="1:24" x14ac:dyDescent="0.2">
      <c r="A142" s="199">
        <v>141</v>
      </c>
      <c r="B142" s="200" t="s">
        <v>5202</v>
      </c>
      <c r="C142" s="201" t="s">
        <v>5203</v>
      </c>
      <c r="D142" s="201" t="s">
        <v>4890</v>
      </c>
      <c r="E142" s="201" t="s">
        <v>5204</v>
      </c>
      <c r="F142" s="202">
        <v>41689.564826388902</v>
      </c>
      <c r="G142" s="201"/>
      <c r="H142" s="201" t="s">
        <v>23</v>
      </c>
      <c r="I142" s="201"/>
      <c r="J142" s="201"/>
      <c r="K142" s="201">
        <v>1002247310</v>
      </c>
      <c r="L142" s="201"/>
      <c r="M142" s="203" t="s">
        <v>24</v>
      </c>
      <c r="N142" s="203" t="s">
        <v>5205</v>
      </c>
      <c r="O142" s="201">
        <v>135</v>
      </c>
      <c r="P142" s="201">
        <v>232</v>
      </c>
      <c r="Q142" s="201">
        <v>-14400</v>
      </c>
      <c r="R142" s="201" t="s">
        <v>5206</v>
      </c>
      <c r="S142" s="203" t="s">
        <v>4894</v>
      </c>
      <c r="T142" s="199" t="str">
        <f>LEFT(D142,3)</f>
        <v xml:space="preserve">RT </v>
      </c>
      <c r="U142" s="198">
        <f>IF(SEARCH("RT", T142),1,0)</f>
        <v>1</v>
      </c>
      <c r="V142" s="199" t="str">
        <f>LEFT(D142,35)</f>
        <v>RT @researchimpact: RT @CarolCampbe</v>
      </c>
      <c r="W142" s="199">
        <f>IF(SEARCH("http:", D142),1,0)</f>
        <v>1</v>
      </c>
      <c r="X142" s="194" t="str">
        <f>"http:"&amp;MID(D142,FIND("/",D142,8),LEN(D142)+1-FIND("/",D142,8))</f>
        <v>http://t.co/oNm3dfhonX http://t.co/W…</v>
      </c>
    </row>
    <row r="143" spans="1:24" x14ac:dyDescent="0.2">
      <c r="A143" s="199">
        <v>142</v>
      </c>
      <c r="B143" s="200" t="s">
        <v>5197</v>
      </c>
      <c r="C143" s="201" t="s">
        <v>4993</v>
      </c>
      <c r="D143" s="204" t="s">
        <v>5198</v>
      </c>
      <c r="E143" s="201" t="s">
        <v>5199</v>
      </c>
      <c r="F143" s="202">
        <v>41689.564849536997</v>
      </c>
      <c r="G143" s="201"/>
      <c r="H143" s="201" t="s">
        <v>23</v>
      </c>
      <c r="I143" s="201"/>
      <c r="J143" s="201"/>
      <c r="K143" s="201">
        <v>36917863</v>
      </c>
      <c r="L143" s="201"/>
      <c r="M143" s="203" t="s">
        <v>73</v>
      </c>
      <c r="N143" s="203" t="s">
        <v>4996</v>
      </c>
      <c r="O143" s="201">
        <v>23</v>
      </c>
      <c r="P143" s="201">
        <v>16</v>
      </c>
      <c r="Q143" s="201">
        <v>-21600</v>
      </c>
      <c r="R143" s="201" t="s">
        <v>5200</v>
      </c>
      <c r="S143" s="203" t="s">
        <v>5201</v>
      </c>
      <c r="T143" s="199" t="str">
        <f>LEFT(D143,3)</f>
        <v xml:space="preserve">RT </v>
      </c>
      <c r="U143" s="198">
        <f>IF(SEARCH("RT", T143),1,0)</f>
        <v>1</v>
      </c>
      <c r="V143" s="199" t="str">
        <f>LEFT(D143,35)</f>
        <v>RT @CarolCampbell4: Future PISA tes</v>
      </c>
      <c r="W143" s="199" t="e">
        <f>IF(SEARCH("http:", D143),1,0)</f>
        <v>#VALUE!</v>
      </c>
    </row>
    <row r="144" spans="1:24" x14ac:dyDescent="0.2">
      <c r="A144" s="199">
        <v>143</v>
      </c>
      <c r="B144" s="200" t="s">
        <v>5191</v>
      </c>
      <c r="C144" s="201" t="s">
        <v>5192</v>
      </c>
      <c r="D144" s="201" t="s">
        <v>5193</v>
      </c>
      <c r="E144" s="201" t="s">
        <v>5194</v>
      </c>
      <c r="F144" s="202">
        <v>41689.565370370401</v>
      </c>
      <c r="G144" s="201"/>
      <c r="H144" s="201" t="s">
        <v>23</v>
      </c>
      <c r="I144" s="201"/>
      <c r="J144" s="201"/>
      <c r="K144" s="201">
        <v>14097668</v>
      </c>
      <c r="L144" s="201"/>
      <c r="M144" s="203" t="s">
        <v>105</v>
      </c>
      <c r="N144" s="203" t="s">
        <v>5195</v>
      </c>
      <c r="O144" s="201">
        <v>219</v>
      </c>
      <c r="P144" s="201">
        <v>75</v>
      </c>
      <c r="Q144" s="201">
        <v>-18000</v>
      </c>
      <c r="R144" s="201" t="s">
        <v>5196</v>
      </c>
      <c r="S144" s="203" t="s">
        <v>81</v>
      </c>
      <c r="T144" s="199" t="str">
        <f>LEFT(D144,3)</f>
        <v>#OE</v>
      </c>
      <c r="U144" s="198" t="e">
        <f>IF(SEARCH("RT", T144),1,0)</f>
        <v>#VALUE!</v>
      </c>
      <c r="V144" s="199" t="str">
        <f>LEFT(D144,35)</f>
        <v>#OERS14 excited to be with colleagu</v>
      </c>
      <c r="W144" s="199" t="e">
        <f>IF(SEARCH("http:", D144),1,0)</f>
        <v>#VALUE!</v>
      </c>
    </row>
    <row r="145" spans="1:24" x14ac:dyDescent="0.2">
      <c r="A145" s="199">
        <v>144</v>
      </c>
      <c r="B145" s="200" t="s">
        <v>4745</v>
      </c>
      <c r="C145" s="201" t="s">
        <v>1773</v>
      </c>
      <c r="D145" s="201" t="s">
        <v>5188</v>
      </c>
      <c r="E145" s="201" t="s">
        <v>5189</v>
      </c>
      <c r="F145" s="202">
        <v>41689.565972222197</v>
      </c>
      <c r="G145" s="201"/>
      <c r="H145" s="201" t="s">
        <v>23</v>
      </c>
      <c r="I145" s="201"/>
      <c r="J145" s="201"/>
      <c r="K145" s="201">
        <v>67037243</v>
      </c>
      <c r="L145" s="201"/>
      <c r="M145" s="203" t="s">
        <v>105</v>
      </c>
      <c r="N145" s="203" t="s">
        <v>3187</v>
      </c>
      <c r="O145" s="201">
        <v>213</v>
      </c>
      <c r="P145" s="201">
        <v>281</v>
      </c>
      <c r="Q145" s="201">
        <v>-21600</v>
      </c>
      <c r="R145" s="201" t="s">
        <v>5190</v>
      </c>
      <c r="S145" s="203" t="s">
        <v>81</v>
      </c>
      <c r="T145" s="199" t="str">
        <f>LEFT(D145,3)</f>
        <v>#OE</v>
      </c>
      <c r="U145" s="198" t="e">
        <f>IF(SEARCH("RT", T145),1,0)</f>
        <v>#VALUE!</v>
      </c>
      <c r="V145" s="199" t="str">
        <f>LEFT(D145,35)</f>
        <v>#OERS14 is underway!  Looking forwa</v>
      </c>
      <c r="W145" s="199" t="e">
        <f>IF(SEARCH("http:", D145),1,0)</f>
        <v>#VALUE!</v>
      </c>
    </row>
    <row r="146" spans="1:24" x14ac:dyDescent="0.2">
      <c r="A146" s="199">
        <v>145</v>
      </c>
      <c r="B146" s="200" t="s">
        <v>5184</v>
      </c>
      <c r="C146" s="201" t="s">
        <v>654</v>
      </c>
      <c r="D146" s="201" t="s">
        <v>5185</v>
      </c>
      <c r="E146" s="201" t="s">
        <v>5186</v>
      </c>
      <c r="F146" s="202">
        <v>41689.566354166702</v>
      </c>
      <c r="G146" s="201"/>
      <c r="H146" s="201" t="s">
        <v>23</v>
      </c>
      <c r="I146" s="201"/>
      <c r="J146" s="201"/>
      <c r="K146" s="201">
        <v>30002337</v>
      </c>
      <c r="L146" s="201"/>
      <c r="M146" s="203" t="s">
        <v>73</v>
      </c>
      <c r="N146" s="203" t="s">
        <v>657</v>
      </c>
      <c r="O146" s="201">
        <v>365</v>
      </c>
      <c r="P146" s="201">
        <v>169</v>
      </c>
      <c r="Q146" s="201">
        <v>-18000</v>
      </c>
      <c r="R146" s="201" t="s">
        <v>5187</v>
      </c>
      <c r="S146" s="203" t="s">
        <v>2755</v>
      </c>
      <c r="T146" s="199" t="str">
        <f>LEFT(D146,3)</f>
        <v>Min</v>
      </c>
      <c r="U146" s="198" t="e">
        <f>IF(SEARCH("RT", T146),1,0)</f>
        <v>#VALUE!</v>
      </c>
      <c r="V146" s="199" t="str">
        <f>LEFT(D146,35)</f>
        <v xml:space="preserve">Minister of Education Liz Sandals, </v>
      </c>
      <c r="W146" s="199" t="e">
        <f>IF(SEARCH("http:", D146),1,0)</f>
        <v>#VALUE!</v>
      </c>
    </row>
    <row r="147" spans="1:24" x14ac:dyDescent="0.2">
      <c r="A147" s="199">
        <v>146</v>
      </c>
      <c r="B147" s="200" t="s">
        <v>5179</v>
      </c>
      <c r="C147" s="201" t="s">
        <v>68</v>
      </c>
      <c r="D147" s="201" t="s">
        <v>5180</v>
      </c>
      <c r="E147" s="201" t="s">
        <v>5181</v>
      </c>
      <c r="F147" s="202">
        <v>41689.566550925898</v>
      </c>
      <c r="G147" s="201"/>
      <c r="H147" s="201" t="s">
        <v>23</v>
      </c>
      <c r="I147" s="201"/>
      <c r="J147" s="201"/>
      <c r="K147" s="201">
        <v>17095178</v>
      </c>
      <c r="L147" s="201"/>
      <c r="M147" s="203" t="s">
        <v>85</v>
      </c>
      <c r="N147" s="203" t="s">
        <v>74</v>
      </c>
      <c r="O147" s="201">
        <v>291</v>
      </c>
      <c r="P147" s="201">
        <v>262</v>
      </c>
      <c r="Q147" s="201">
        <v>-18000</v>
      </c>
      <c r="R147" s="201" t="s">
        <v>5182</v>
      </c>
      <c r="S147" s="203" t="s">
        <v>5183</v>
      </c>
      <c r="T147" s="199" t="str">
        <f>LEFT(D147,3)</f>
        <v xml:space="preserve">RT </v>
      </c>
      <c r="U147" s="198">
        <f>IF(SEARCH("RT", T147),1,0)</f>
        <v>1</v>
      </c>
      <c r="V147" s="199" t="str">
        <f>LEFT(D147,35)</f>
        <v>RT @ResearchChat: Minister of Educa</v>
      </c>
      <c r="W147" s="199" t="e">
        <f>IF(SEARCH("http:", D147),1,0)</f>
        <v>#VALUE!</v>
      </c>
    </row>
    <row r="148" spans="1:24" x14ac:dyDescent="0.2">
      <c r="A148" s="199">
        <v>147</v>
      </c>
      <c r="B148" s="200" t="s">
        <v>5176</v>
      </c>
      <c r="C148" s="201" t="s">
        <v>212</v>
      </c>
      <c r="D148" s="201" t="s">
        <v>5177</v>
      </c>
      <c r="E148" s="201" t="s">
        <v>5173</v>
      </c>
      <c r="F148" s="202">
        <v>41689.567430555602</v>
      </c>
      <c r="G148" s="201"/>
      <c r="H148" s="201" t="s">
        <v>23</v>
      </c>
      <c r="I148" s="201"/>
      <c r="J148" s="201"/>
      <c r="K148" s="201">
        <v>2151052644</v>
      </c>
      <c r="L148" s="201"/>
      <c r="M148" s="203" t="s">
        <v>215</v>
      </c>
      <c r="N148" s="203" t="s">
        <v>216</v>
      </c>
      <c r="O148" s="201">
        <v>17</v>
      </c>
      <c r="P148" s="201">
        <v>40</v>
      </c>
      <c r="Q148" s="201"/>
      <c r="R148" s="201" t="s">
        <v>5178</v>
      </c>
      <c r="S148" s="203" t="s">
        <v>81</v>
      </c>
      <c r="T148" s="199" t="str">
        <f>LEFT(D148,3)</f>
        <v>#OE</v>
      </c>
      <c r="U148" s="198" t="e">
        <f>IF(SEARCH("RT", T148),1,0)</f>
        <v>#VALUE!</v>
      </c>
      <c r="V148" s="199" t="str">
        <f>LEFT(D148,35)</f>
        <v>#OERS14 Research, not opinion, will</v>
      </c>
      <c r="W148" s="199" t="e">
        <f>IF(SEARCH("http:", D148),1,0)</f>
        <v>#VALUE!</v>
      </c>
    </row>
    <row r="149" spans="1:24" x14ac:dyDescent="0.2">
      <c r="A149" s="199">
        <v>148</v>
      </c>
      <c r="B149" s="200" t="s">
        <v>5171</v>
      </c>
      <c r="C149" s="201" t="s">
        <v>220</v>
      </c>
      <c r="D149" s="201" t="s">
        <v>5172</v>
      </c>
      <c r="E149" s="201" t="s">
        <v>5173</v>
      </c>
      <c r="F149" s="202">
        <v>41689.567430555602</v>
      </c>
      <c r="G149" s="201"/>
      <c r="H149" s="201" t="s">
        <v>23</v>
      </c>
      <c r="I149" s="201"/>
      <c r="J149" s="201"/>
      <c r="K149" s="201">
        <v>903197892</v>
      </c>
      <c r="L149" s="201"/>
      <c r="M149" s="203" t="s">
        <v>105</v>
      </c>
      <c r="N149" s="203" t="s">
        <v>223</v>
      </c>
      <c r="O149" s="201">
        <v>36</v>
      </c>
      <c r="P149" s="201">
        <v>83</v>
      </c>
      <c r="Q149" s="201">
        <v>-18000</v>
      </c>
      <c r="R149" s="201" t="s">
        <v>5174</v>
      </c>
      <c r="S149" s="203" t="s">
        <v>5175</v>
      </c>
      <c r="T149" s="199" t="str">
        <f>LEFT(D149,3)</f>
        <v>Lis</v>
      </c>
      <c r="U149" s="198" t="e">
        <f>IF(SEARCH("RT", T149),1,0)</f>
        <v>#VALUE!</v>
      </c>
      <c r="V149" s="199" t="str">
        <f>LEFT(D149,35)</f>
        <v>Listening to Education Minister Liz</v>
      </c>
      <c r="W149" s="199" t="e">
        <f>IF(SEARCH("http:", D149),1,0)</f>
        <v>#VALUE!</v>
      </c>
    </row>
    <row r="150" spans="1:24" x14ac:dyDescent="0.2">
      <c r="A150" s="199">
        <v>149</v>
      </c>
      <c r="B150" s="200" t="s">
        <v>5164</v>
      </c>
      <c r="C150" s="201" t="s">
        <v>5165</v>
      </c>
      <c r="D150" s="201" t="s">
        <v>5166</v>
      </c>
      <c r="E150" s="201" t="s">
        <v>5167</v>
      </c>
      <c r="F150" s="202">
        <v>41689.568217592598</v>
      </c>
      <c r="G150" s="201"/>
      <c r="H150" s="201" t="s">
        <v>23</v>
      </c>
      <c r="I150" s="201"/>
      <c r="J150" s="201"/>
      <c r="K150" s="201">
        <v>894380244</v>
      </c>
      <c r="L150" s="201"/>
      <c r="M150" s="203" t="s">
        <v>105</v>
      </c>
      <c r="N150" s="203" t="s">
        <v>5168</v>
      </c>
      <c r="O150" s="201">
        <v>190</v>
      </c>
      <c r="P150" s="201">
        <v>129</v>
      </c>
      <c r="Q150" s="201"/>
      <c r="R150" s="201" t="s">
        <v>5169</v>
      </c>
      <c r="S150" s="203" t="s">
        <v>5170</v>
      </c>
      <c r="T150" s="199" t="str">
        <f>LEFT(D150,3)</f>
        <v>Lis</v>
      </c>
      <c r="U150" s="198" t="e">
        <f>IF(SEARCH("RT", T150),1,0)</f>
        <v>#VALUE!</v>
      </c>
      <c r="V150" s="199" t="str">
        <f>LEFT(D150,35)</f>
        <v>Listening to Education Minister Liz</v>
      </c>
      <c r="W150" s="199">
        <f>IF(SEARCH("http:", D150),1,0)</f>
        <v>1</v>
      </c>
      <c r="X150" s="194" t="str">
        <f>"http:"&amp;MID(D150,FIND("/",D150,8),LEN(D150)+1-FIND("/",D150,8))</f>
        <v>http://t.co/V8WTC9XEzy</v>
      </c>
    </row>
    <row r="151" spans="1:24" x14ac:dyDescent="0.2">
      <c r="A151" s="199">
        <v>150</v>
      </c>
      <c r="B151" s="200" t="s">
        <v>5159</v>
      </c>
      <c r="C151" s="201" t="s">
        <v>3736</v>
      </c>
      <c r="D151" s="201" t="s">
        <v>5160</v>
      </c>
      <c r="E151" s="201" t="s">
        <v>5161</v>
      </c>
      <c r="F151" s="202">
        <v>41689.568321759303</v>
      </c>
      <c r="G151" s="201"/>
      <c r="H151" s="201" t="s">
        <v>23</v>
      </c>
      <c r="I151" s="201">
        <v>1673882262</v>
      </c>
      <c r="J151" s="201" t="s">
        <v>3736</v>
      </c>
      <c r="K151" s="201">
        <v>1673882262</v>
      </c>
      <c r="L151" s="201"/>
      <c r="M151" s="203" t="s">
        <v>146</v>
      </c>
      <c r="N151" s="203" t="s">
        <v>3739</v>
      </c>
      <c r="O151" s="201">
        <v>87</v>
      </c>
      <c r="P151" s="201">
        <v>31</v>
      </c>
      <c r="Q151" s="201">
        <v>-18000</v>
      </c>
      <c r="R151" s="201" t="s">
        <v>5162</v>
      </c>
      <c r="S151" s="203" t="s">
        <v>5163</v>
      </c>
      <c r="T151" s="199" t="str">
        <f>LEFT(D151,3)</f>
        <v>@TV</v>
      </c>
      <c r="U151" s="198" t="e">
        <f>IF(SEARCH("RT", T151),1,0)</f>
        <v>#VALUE!</v>
      </c>
      <c r="V151" s="199" t="str">
        <f>LEFT(D151,35)</f>
        <v xml:space="preserve">@TVDSB_RandA is very excited to be </v>
      </c>
      <c r="W151" s="199" t="e">
        <f>IF(SEARCH("http:", D151),1,0)</f>
        <v>#VALUE!</v>
      </c>
    </row>
    <row r="152" spans="1:24" x14ac:dyDescent="0.2">
      <c r="A152" s="199">
        <v>151</v>
      </c>
      <c r="B152" s="200" t="s">
        <v>5152</v>
      </c>
      <c r="C152" s="201" t="s">
        <v>5153</v>
      </c>
      <c r="D152" s="201" t="s">
        <v>5154</v>
      </c>
      <c r="E152" s="201" t="s">
        <v>5155</v>
      </c>
      <c r="F152" s="202">
        <v>41689.568807870397</v>
      </c>
      <c r="G152" s="201"/>
      <c r="H152" s="201" t="s">
        <v>23</v>
      </c>
      <c r="I152" s="201"/>
      <c r="J152" s="201"/>
      <c r="K152" s="201">
        <v>256295962</v>
      </c>
      <c r="L152" s="201"/>
      <c r="M152" s="203" t="s">
        <v>105</v>
      </c>
      <c r="N152" s="203" t="s">
        <v>5156</v>
      </c>
      <c r="O152" s="201">
        <v>16</v>
      </c>
      <c r="P152" s="201">
        <v>26</v>
      </c>
      <c r="Q152" s="201"/>
      <c r="R152" s="201" t="s">
        <v>5157</v>
      </c>
      <c r="S152" s="203" t="s">
        <v>5158</v>
      </c>
      <c r="T152" s="199" t="str">
        <f>LEFT(D152,3)</f>
        <v>Enj</v>
      </c>
      <c r="U152" s="198" t="e">
        <f>IF(SEARCH("RT", T152),1,0)</f>
        <v>#VALUE!</v>
      </c>
      <c r="V152" s="199" t="str">
        <f>LEFT(D152,35)</f>
        <v>Enjoying Minister Sandals at the On</v>
      </c>
      <c r="W152" s="199">
        <f>IF(SEARCH("http:", D152),1,0)</f>
        <v>1</v>
      </c>
      <c r="X152" s="194" t="str">
        <f>"http:"&amp;MID(D152,FIND("/",D152,8),LEN(D152)+1-FIND("/",D152,8))</f>
        <v>http://t.co/5OvjAEhGUS</v>
      </c>
    </row>
    <row r="153" spans="1:24" x14ac:dyDescent="0.2">
      <c r="A153" s="199">
        <v>152</v>
      </c>
      <c r="B153" s="200" t="s">
        <v>5147</v>
      </c>
      <c r="C153" s="201" t="s">
        <v>198</v>
      </c>
      <c r="D153" s="201" t="s">
        <v>5148</v>
      </c>
      <c r="E153" s="201" t="s">
        <v>5149</v>
      </c>
      <c r="F153" s="202">
        <v>41689.569583333301</v>
      </c>
      <c r="G153" s="201"/>
      <c r="H153" s="201" t="s">
        <v>23</v>
      </c>
      <c r="I153" s="201"/>
      <c r="J153" s="201"/>
      <c r="K153" s="201">
        <v>50501959</v>
      </c>
      <c r="L153" s="201"/>
      <c r="M153" s="203" t="s">
        <v>73</v>
      </c>
      <c r="N153" s="203" t="s">
        <v>201</v>
      </c>
      <c r="O153" s="201">
        <v>552</v>
      </c>
      <c r="P153" s="201">
        <v>261</v>
      </c>
      <c r="Q153" s="201">
        <v>-18000</v>
      </c>
      <c r="R153" s="201" t="s">
        <v>5150</v>
      </c>
      <c r="S153" s="203" t="s">
        <v>5151</v>
      </c>
      <c r="T153" s="199" t="str">
        <f>LEFT(D153,3)</f>
        <v>Min</v>
      </c>
      <c r="U153" s="198" t="e">
        <f>IF(SEARCH("RT", T153),1,0)</f>
        <v>#VALUE!</v>
      </c>
      <c r="V153" s="199" t="str">
        <f>LEFT(D153,35)</f>
        <v>Min of Ed Liz Sandals at research s</v>
      </c>
      <c r="W153" s="199">
        <f>IF(SEARCH("http:", D153),1,0)</f>
        <v>1</v>
      </c>
      <c r="X153" s="194" t="str">
        <f>"http:"&amp;MID(D153,FIND("/",D153,8),LEN(D153)+1-FIND("/",D153,8))</f>
        <v>http://t.co/iYl1jO4UTM</v>
      </c>
    </row>
    <row r="154" spans="1:24" x14ac:dyDescent="0.2">
      <c r="A154" s="199">
        <v>153</v>
      </c>
      <c r="B154" s="200" t="s">
        <v>5144</v>
      </c>
      <c r="C154" s="201" t="s">
        <v>68</v>
      </c>
      <c r="D154" s="201" t="s">
        <v>5140</v>
      </c>
      <c r="E154" s="201" t="s">
        <v>5145</v>
      </c>
      <c r="F154" s="202">
        <v>41689.569687499999</v>
      </c>
      <c r="G154" s="201"/>
      <c r="H154" s="201" t="s">
        <v>23</v>
      </c>
      <c r="I154" s="201"/>
      <c r="J154" s="201"/>
      <c r="K154" s="201">
        <v>17095178</v>
      </c>
      <c r="L154" s="201"/>
      <c r="M154" s="203" t="s">
        <v>85</v>
      </c>
      <c r="N154" s="203" t="s">
        <v>74</v>
      </c>
      <c r="O154" s="201">
        <v>291</v>
      </c>
      <c r="P154" s="201">
        <v>262</v>
      </c>
      <c r="Q154" s="201">
        <v>-18000</v>
      </c>
      <c r="R154" s="201" t="s">
        <v>5146</v>
      </c>
      <c r="S154" s="203" t="s">
        <v>1358</v>
      </c>
      <c r="T154" s="199" t="str">
        <f>LEFT(D154,3)</f>
        <v>Foc</v>
      </c>
      <c r="U154" s="198" t="e">
        <f>IF(SEARCH("RT", T154),1,0)</f>
        <v>#VALUE!</v>
      </c>
      <c r="V154" s="199" t="str">
        <f>LEFT(D154,35)</f>
        <v>Focus on improving math instruction</v>
      </c>
      <c r="W154" s="199" t="e">
        <f>IF(SEARCH("http:", D154),1,0)</f>
        <v>#VALUE!</v>
      </c>
    </row>
    <row r="155" spans="1:24" x14ac:dyDescent="0.2">
      <c r="A155" s="199">
        <v>154</v>
      </c>
      <c r="B155" s="200" t="s">
        <v>5138</v>
      </c>
      <c r="C155" s="201" t="s">
        <v>5139</v>
      </c>
      <c r="D155" s="201" t="s">
        <v>5140</v>
      </c>
      <c r="E155" s="201" t="s">
        <v>5141</v>
      </c>
      <c r="F155" s="202">
        <v>41689.569699074098</v>
      </c>
      <c r="G155" s="201"/>
      <c r="H155" s="201" t="s">
        <v>23</v>
      </c>
      <c r="I155" s="201"/>
      <c r="J155" s="201"/>
      <c r="K155" s="201">
        <v>77001409</v>
      </c>
      <c r="L155" s="201"/>
      <c r="M155" s="203" t="s">
        <v>85</v>
      </c>
      <c r="N155" s="203" t="s">
        <v>5142</v>
      </c>
      <c r="O155" s="201">
        <v>208</v>
      </c>
      <c r="P155" s="201">
        <v>172</v>
      </c>
      <c r="Q155" s="201">
        <v>-18000</v>
      </c>
      <c r="R155" s="201" t="s">
        <v>5143</v>
      </c>
      <c r="S155" s="203" t="s">
        <v>1358</v>
      </c>
      <c r="T155" s="199" t="str">
        <f>LEFT(D155,3)</f>
        <v>Foc</v>
      </c>
      <c r="U155" s="198" t="e">
        <f>IF(SEARCH("RT", T155),1,0)</f>
        <v>#VALUE!</v>
      </c>
      <c r="V155" s="199" t="str">
        <f>LEFT(D155,35)</f>
        <v>Focus on improving math instruction</v>
      </c>
      <c r="W155" s="199" t="e">
        <f>IF(SEARCH("http:", D155),1,0)</f>
        <v>#VALUE!</v>
      </c>
    </row>
    <row r="156" spans="1:24" x14ac:dyDescent="0.2">
      <c r="A156" s="199">
        <v>155</v>
      </c>
      <c r="B156" s="200" t="s">
        <v>5134</v>
      </c>
      <c r="C156" s="201" t="s">
        <v>845</v>
      </c>
      <c r="D156" s="201" t="s">
        <v>5135</v>
      </c>
      <c r="E156" s="201" t="s">
        <v>5136</v>
      </c>
      <c r="F156" s="202">
        <v>41689.569722222201</v>
      </c>
      <c r="G156" s="201"/>
      <c r="H156" s="201" t="s">
        <v>23</v>
      </c>
      <c r="I156" s="201"/>
      <c r="J156" s="201"/>
      <c r="K156" s="201">
        <v>40351425</v>
      </c>
      <c r="L156" s="201"/>
      <c r="M156" s="203" t="s">
        <v>105</v>
      </c>
      <c r="N156" s="203" t="s">
        <v>850</v>
      </c>
      <c r="O156" s="201">
        <v>248</v>
      </c>
      <c r="P156" s="201">
        <v>362</v>
      </c>
      <c r="Q156" s="201">
        <v>-18000</v>
      </c>
      <c r="R156" s="201" t="s">
        <v>5137</v>
      </c>
      <c r="S156" s="203" t="s">
        <v>149</v>
      </c>
      <c r="T156" s="199" t="str">
        <f>LEFT(D156,3)</f>
        <v>#oe</v>
      </c>
      <c r="U156" s="198" t="e">
        <f>IF(SEARCH("RT", T156),1,0)</f>
        <v>#VALUE!</v>
      </c>
      <c r="V156" s="199" t="str">
        <f>LEFT(D156,35)</f>
        <v xml:space="preserve">#oers14 Minister of Ed Liz Sandals </v>
      </c>
      <c r="W156" s="199" t="e">
        <f>IF(SEARCH("http:", D156),1,0)</f>
        <v>#VALUE!</v>
      </c>
    </row>
    <row r="157" spans="1:24" x14ac:dyDescent="0.2">
      <c r="A157" s="199">
        <v>156</v>
      </c>
      <c r="B157" s="200" t="s">
        <v>5130</v>
      </c>
      <c r="C157" s="201" t="s">
        <v>68</v>
      </c>
      <c r="D157" s="201" t="s">
        <v>5131</v>
      </c>
      <c r="E157" s="201" t="s">
        <v>5132</v>
      </c>
      <c r="F157" s="202">
        <v>41689.569942129601</v>
      </c>
      <c r="G157" s="201"/>
      <c r="H157" s="201" t="s">
        <v>23</v>
      </c>
      <c r="I157" s="201"/>
      <c r="J157" s="201"/>
      <c r="K157" s="201">
        <v>17095178</v>
      </c>
      <c r="L157" s="201"/>
      <c r="M157" s="203" t="s">
        <v>85</v>
      </c>
      <c r="N157" s="203" t="s">
        <v>74</v>
      </c>
      <c r="O157" s="201">
        <v>291</v>
      </c>
      <c r="P157" s="201">
        <v>262</v>
      </c>
      <c r="Q157" s="201">
        <v>-18000</v>
      </c>
      <c r="R157" s="201" t="s">
        <v>5133</v>
      </c>
      <c r="S157" s="203" t="s">
        <v>4794</v>
      </c>
      <c r="T157" s="199" t="str">
        <f>LEFT(D157,3)</f>
        <v xml:space="preserve">RT </v>
      </c>
      <c r="U157" s="198">
        <f>IF(SEARCH("RT", T157),1,0)</f>
        <v>1</v>
      </c>
      <c r="V157" s="199" t="str">
        <f>LEFT(D157,35)</f>
        <v xml:space="preserve">RT @jmuellertate: #oers14 Minister </v>
      </c>
      <c r="W157" s="199" t="e">
        <f>IF(SEARCH("http:", D157),1,0)</f>
        <v>#VALUE!</v>
      </c>
    </row>
    <row r="158" spans="1:24" ht="25.5" x14ac:dyDescent="0.2">
      <c r="A158" s="199">
        <v>157</v>
      </c>
      <c r="B158" s="200" t="s">
        <v>1971</v>
      </c>
      <c r="C158" s="201" t="s">
        <v>654</v>
      </c>
      <c r="D158" s="201" t="s">
        <v>5126</v>
      </c>
      <c r="E158" s="201" t="s">
        <v>5127</v>
      </c>
      <c r="F158" s="202">
        <v>41689.570439814801</v>
      </c>
      <c r="G158" s="201"/>
      <c r="H158" s="201" t="s">
        <v>23</v>
      </c>
      <c r="I158" s="201"/>
      <c r="J158" s="201"/>
      <c r="K158" s="201">
        <v>30002337</v>
      </c>
      <c r="L158" s="201"/>
      <c r="M158" s="203" t="s">
        <v>73</v>
      </c>
      <c r="N158" s="203" t="s">
        <v>657</v>
      </c>
      <c r="O158" s="201">
        <v>365</v>
      </c>
      <c r="P158" s="201">
        <v>169</v>
      </c>
      <c r="Q158" s="201">
        <v>-18000</v>
      </c>
      <c r="R158" s="201" t="s">
        <v>5128</v>
      </c>
      <c r="S158" s="203" t="s">
        <v>5129</v>
      </c>
      <c r="T158" s="199" t="str">
        <f>LEFT(D158,3)</f>
        <v>EQA</v>
      </c>
      <c r="U158" s="198" t="e">
        <f>IF(SEARCH("RT", T158),1,0)</f>
        <v>#VALUE!</v>
      </c>
      <c r="V158" s="199" t="str">
        <f>LEFT(D158,35)</f>
        <v>EQAO Research Bulletin - Longitudin</v>
      </c>
      <c r="W158" s="199">
        <f>IF(SEARCH("http:", D158),1,0)</f>
        <v>1</v>
      </c>
      <c r="X158" s="194" t="str">
        <f>"http:"&amp;MID(D158,FIND("/",D158,8),LEN(D158)+1-FIND("/",D158,8))</f>
        <v>http://t.co/QulEU2Sz1l #OERS14 #ResearchChat</v>
      </c>
    </row>
    <row r="159" spans="1:24" x14ac:dyDescent="0.2">
      <c r="A159" s="199">
        <v>158</v>
      </c>
      <c r="B159" s="200" t="s">
        <v>5120</v>
      </c>
      <c r="C159" s="201" t="s">
        <v>5121</v>
      </c>
      <c r="D159" s="201" t="s">
        <v>5122</v>
      </c>
      <c r="E159" s="201" t="s">
        <v>5123</v>
      </c>
      <c r="F159" s="202">
        <v>41689.570694444403</v>
      </c>
      <c r="G159" s="201"/>
      <c r="H159" s="201" t="s">
        <v>23</v>
      </c>
      <c r="I159" s="201"/>
      <c r="J159" s="201"/>
      <c r="K159" s="201">
        <v>544685545</v>
      </c>
      <c r="L159" s="201"/>
      <c r="M159" s="203" t="s">
        <v>24</v>
      </c>
      <c r="N159" s="203" t="s">
        <v>5124</v>
      </c>
      <c r="O159" s="201">
        <v>8</v>
      </c>
      <c r="P159" s="201">
        <v>50</v>
      </c>
      <c r="Q159" s="201"/>
      <c r="R159" s="201" t="s">
        <v>5125</v>
      </c>
      <c r="S159" s="203" t="s">
        <v>4180</v>
      </c>
      <c r="T159" s="199" t="str">
        <f>LEFT(D159,3)</f>
        <v>Edu</v>
      </c>
      <c r="U159" s="198" t="e">
        <f>IF(SEARCH("RT", T159),1,0)</f>
        <v>#VALUE!</v>
      </c>
      <c r="V159" s="199" t="str">
        <f>LEFT(D159,35)</f>
        <v>Education Minister, Liz Sandals, is</v>
      </c>
      <c r="W159" s="199" t="e">
        <f>IF(SEARCH("http:", D159),1,0)</f>
        <v>#VALUE!</v>
      </c>
    </row>
    <row r="160" spans="1:24" x14ac:dyDescent="0.2">
      <c r="A160" s="199">
        <v>159</v>
      </c>
      <c r="B160" s="200" t="s">
        <v>5115</v>
      </c>
      <c r="C160" s="201" t="s">
        <v>4507</v>
      </c>
      <c r="D160" s="201" t="s">
        <v>5116</v>
      </c>
      <c r="E160" s="201" t="s">
        <v>5117</v>
      </c>
      <c r="F160" s="202">
        <v>41689.5708564815</v>
      </c>
      <c r="G160" s="201"/>
      <c r="H160" s="201" t="s">
        <v>23</v>
      </c>
      <c r="I160" s="201"/>
      <c r="J160" s="201"/>
      <c r="K160" s="201">
        <v>183725920</v>
      </c>
      <c r="L160" s="201"/>
      <c r="M160" s="203" t="s">
        <v>45</v>
      </c>
      <c r="N160" s="203" t="s">
        <v>4509</v>
      </c>
      <c r="O160" s="201">
        <v>200</v>
      </c>
      <c r="P160" s="201">
        <v>497</v>
      </c>
      <c r="Q160" s="201">
        <v>-21600</v>
      </c>
      <c r="R160" s="201" t="s">
        <v>5118</v>
      </c>
      <c r="S160" s="203" t="s">
        <v>5119</v>
      </c>
      <c r="T160" s="199" t="str">
        <f>LEFT(D160,3)</f>
        <v xml:space="preserve">RT </v>
      </c>
      <c r="U160" s="198">
        <f>IF(SEARCH("RT", T160),1,0)</f>
        <v>1</v>
      </c>
      <c r="V160" s="199" t="str">
        <f>LEFT(D160,35)</f>
        <v>RT @GerriGershon: Min of Ed Liz San</v>
      </c>
      <c r="W160" s="199">
        <f>IF(SEARCH("http:", D160),1,0)</f>
        <v>1</v>
      </c>
      <c r="X160" s="194" t="str">
        <f>"http:"&amp;MID(D160,FIND("/",D160,8),LEN(D160)+1-FIND("/",D160,8))</f>
        <v>http://…</v>
      </c>
    </row>
    <row r="161" spans="1:24" x14ac:dyDescent="0.2">
      <c r="A161" s="199">
        <v>160</v>
      </c>
      <c r="B161" s="200" t="s">
        <v>5111</v>
      </c>
      <c r="C161" s="201" t="s">
        <v>5027</v>
      </c>
      <c r="D161" s="201" t="s">
        <v>5112</v>
      </c>
      <c r="E161" s="201" t="s">
        <v>5113</v>
      </c>
      <c r="F161" s="202">
        <v>41689.570891203701</v>
      </c>
      <c r="G161" s="201"/>
      <c r="H161" s="201" t="s">
        <v>23</v>
      </c>
      <c r="I161" s="201"/>
      <c r="J161" s="201"/>
      <c r="K161" s="201">
        <v>115691862</v>
      </c>
      <c r="L161" s="201"/>
      <c r="M161" s="203" t="s">
        <v>215</v>
      </c>
      <c r="N161" s="203" t="s">
        <v>5030</v>
      </c>
      <c r="O161" s="201">
        <v>58</v>
      </c>
      <c r="P161" s="201">
        <v>118</v>
      </c>
      <c r="Q161" s="201">
        <v>-18000</v>
      </c>
      <c r="R161" s="201" t="s">
        <v>5114</v>
      </c>
      <c r="S161" s="203" t="s">
        <v>3445</v>
      </c>
      <c r="T161" s="199" t="str">
        <f>LEFT(D161,3)</f>
        <v>OER</v>
      </c>
      <c r="U161" s="198" t="e">
        <f>IF(SEARCH("RT", T161),1,0)</f>
        <v>#VALUE!</v>
      </c>
      <c r="V161" s="199" t="str">
        <f>LEFT(D161,35)</f>
        <v>OERS commenced with video log of so</v>
      </c>
      <c r="W161" s="199" t="e">
        <f>IF(SEARCH("http:", D161),1,0)</f>
        <v>#VALUE!</v>
      </c>
    </row>
    <row r="162" spans="1:24" ht="25.5" x14ac:dyDescent="0.2">
      <c r="A162" s="199">
        <v>161</v>
      </c>
      <c r="B162" s="200" t="s">
        <v>5108</v>
      </c>
      <c r="C162" s="201" t="s">
        <v>4698</v>
      </c>
      <c r="D162" s="201" t="s">
        <v>2088</v>
      </c>
      <c r="E162" s="201" t="s">
        <v>5109</v>
      </c>
      <c r="F162" s="202">
        <v>41689.5711689815</v>
      </c>
      <c r="G162" s="201"/>
      <c r="H162" s="201" t="s">
        <v>23</v>
      </c>
      <c r="I162" s="201"/>
      <c r="J162" s="201"/>
      <c r="K162" s="201">
        <v>222955581</v>
      </c>
      <c r="L162" s="201"/>
      <c r="M162" s="203" t="s">
        <v>105</v>
      </c>
      <c r="N162" s="203" t="s">
        <v>4701</v>
      </c>
      <c r="O162" s="201">
        <v>205</v>
      </c>
      <c r="P162" s="201">
        <v>277</v>
      </c>
      <c r="Q162" s="201">
        <v>-21600</v>
      </c>
      <c r="R162" s="201" t="s">
        <v>5110</v>
      </c>
      <c r="S162" s="203" t="s">
        <v>2092</v>
      </c>
      <c r="T162" s="199" t="str">
        <f>LEFT(D162,3)</f>
        <v xml:space="preserve">RT </v>
      </c>
      <c r="U162" s="198">
        <f>IF(SEARCH("RT", T162),1,0)</f>
        <v>1</v>
      </c>
      <c r="V162" s="199" t="str">
        <f>LEFT(D162,35)</f>
        <v>RT @ResearchChat: EQAO Research Bul</v>
      </c>
      <c r="W162" s="199">
        <f>IF(SEARCH("http:", D162),1,0)</f>
        <v>1</v>
      </c>
      <c r="X162" s="194" t="str">
        <f>"http:"&amp;MID(D162,FIND("/",D162,8),LEN(D162)+1-FIND("/",D162,8))</f>
        <v>http://t.co/QulEU2Sz1l #OERS14 #ResearchChat</v>
      </c>
    </row>
    <row r="163" spans="1:24" ht="25.5" x14ac:dyDescent="0.2">
      <c r="A163" s="199">
        <v>162</v>
      </c>
      <c r="B163" s="200" t="s">
        <v>5103</v>
      </c>
      <c r="C163" s="201" t="s">
        <v>654</v>
      </c>
      <c r="D163" s="201" t="s">
        <v>5104</v>
      </c>
      <c r="E163" s="201" t="s">
        <v>5105</v>
      </c>
      <c r="F163" s="202">
        <v>41689.571203703701</v>
      </c>
      <c r="G163" s="201"/>
      <c r="H163" s="201" t="s">
        <v>23</v>
      </c>
      <c r="I163" s="201"/>
      <c r="J163" s="201"/>
      <c r="K163" s="201">
        <v>30002337</v>
      </c>
      <c r="L163" s="201"/>
      <c r="M163" s="203" t="s">
        <v>73</v>
      </c>
      <c r="N163" s="203" t="s">
        <v>657</v>
      </c>
      <c r="O163" s="201">
        <v>365</v>
      </c>
      <c r="P163" s="201">
        <v>169</v>
      </c>
      <c r="Q163" s="201">
        <v>-18000</v>
      </c>
      <c r="R163" s="201" t="s">
        <v>5106</v>
      </c>
      <c r="S163" s="203" t="s">
        <v>5107</v>
      </c>
      <c r="T163" s="199" t="str">
        <f>LEFT(D163,3)</f>
        <v>EQA</v>
      </c>
      <c r="U163" s="198" t="e">
        <f>IF(SEARCH("RT", T163),1,0)</f>
        <v>#VALUE!</v>
      </c>
      <c r="V163" s="199" t="str">
        <f>LEFT(D163,35)</f>
        <v>EQAO Research bulletin - Longitudin</v>
      </c>
      <c r="W163" s="199">
        <f>IF(SEARCH("http:", D163),1,0)</f>
        <v>1</v>
      </c>
      <c r="X163" s="194" t="str">
        <f>"http:"&amp;MID(D163,FIND("/",D163,8),LEN(D163)+1-FIND("/",D163,8))</f>
        <v>http://t.co/PfrCDa8g4f #OERS14 #ResearchChat</v>
      </c>
    </row>
    <row r="164" spans="1:24" x14ac:dyDescent="0.2">
      <c r="A164" s="199">
        <v>163</v>
      </c>
      <c r="B164" s="200" t="s">
        <v>4321</v>
      </c>
      <c r="C164" s="201" t="s">
        <v>3891</v>
      </c>
      <c r="D164" s="201" t="s">
        <v>5099</v>
      </c>
      <c r="E164" s="201" t="s">
        <v>5100</v>
      </c>
      <c r="F164" s="202">
        <v>41689.571759259299</v>
      </c>
      <c r="G164" s="201"/>
      <c r="H164" s="201" t="s">
        <v>23</v>
      </c>
      <c r="I164" s="201"/>
      <c r="J164" s="201"/>
      <c r="K164" s="201">
        <v>264675398</v>
      </c>
      <c r="L164" s="201"/>
      <c r="M164" s="203" t="s">
        <v>45</v>
      </c>
      <c r="N164" s="203" t="s">
        <v>3894</v>
      </c>
      <c r="O164" s="201">
        <v>125</v>
      </c>
      <c r="P164" s="201">
        <v>84</v>
      </c>
      <c r="Q164" s="201">
        <v>-14400</v>
      </c>
      <c r="R164" s="201" t="s">
        <v>5101</v>
      </c>
      <c r="S164" s="203" t="s">
        <v>5102</v>
      </c>
      <c r="T164" s="199" t="str">
        <f>LEFT(D164,3)</f>
        <v>I'm</v>
      </c>
      <c r="U164" s="198" t="e">
        <f>IF(SEARCH("RT", T164),1,0)</f>
        <v>#VALUE!</v>
      </c>
      <c r="V164" s="199" t="str">
        <f>LEFT(D164,35)</f>
        <v xml:space="preserve">I'm eager to hear about the extent </v>
      </c>
      <c r="W164" s="199" t="e">
        <f>IF(SEARCH("http:", D164),1,0)</f>
        <v>#VALUE!</v>
      </c>
    </row>
    <row r="165" spans="1:24" x14ac:dyDescent="0.2">
      <c r="A165" s="199">
        <v>164</v>
      </c>
      <c r="B165" s="200" t="s">
        <v>5095</v>
      </c>
      <c r="C165" s="201" t="s">
        <v>2607</v>
      </c>
      <c r="D165" s="201" t="s">
        <v>5096</v>
      </c>
      <c r="E165" s="201" t="s">
        <v>5097</v>
      </c>
      <c r="F165" s="202">
        <v>41689.571863425903</v>
      </c>
      <c r="G165" s="201"/>
      <c r="H165" s="201" t="s">
        <v>23</v>
      </c>
      <c r="I165" s="201"/>
      <c r="J165" s="201"/>
      <c r="K165" s="201">
        <v>1264968134</v>
      </c>
      <c r="L165" s="201"/>
      <c r="M165" s="203" t="s">
        <v>105</v>
      </c>
      <c r="N165" s="203" t="s">
        <v>2611</v>
      </c>
      <c r="O165" s="201">
        <v>585</v>
      </c>
      <c r="P165" s="201">
        <v>373</v>
      </c>
      <c r="Q165" s="201"/>
      <c r="R165" s="201" t="s">
        <v>5098</v>
      </c>
      <c r="S165" s="203" t="s">
        <v>81</v>
      </c>
      <c r="T165" s="199" t="str">
        <f>LEFT(D165,3)</f>
        <v>#OE</v>
      </c>
      <c r="U165" s="198" t="e">
        <f>IF(SEARCH("RT", T165),1,0)</f>
        <v>#VALUE!</v>
      </c>
      <c r="V165" s="199" t="str">
        <f>LEFT(D165,35)</f>
        <v>#OERS14 Summary of findings from De</v>
      </c>
      <c r="W165" s="199" t="e">
        <f>IF(SEARCH("http:", D165),1,0)</f>
        <v>#VALUE!</v>
      </c>
    </row>
    <row r="166" spans="1:24" x14ac:dyDescent="0.2">
      <c r="A166" s="199">
        <v>165</v>
      </c>
      <c r="B166" s="200" t="s">
        <v>5092</v>
      </c>
      <c r="C166" s="201" t="s">
        <v>1773</v>
      </c>
      <c r="D166" s="201" t="s">
        <v>4890</v>
      </c>
      <c r="E166" s="201" t="s">
        <v>5093</v>
      </c>
      <c r="F166" s="202">
        <v>41689.5719328704</v>
      </c>
      <c r="G166" s="201"/>
      <c r="H166" s="201" t="s">
        <v>23</v>
      </c>
      <c r="I166" s="201"/>
      <c r="J166" s="201"/>
      <c r="K166" s="201">
        <v>67037243</v>
      </c>
      <c r="L166" s="201"/>
      <c r="M166" s="203" t="s">
        <v>105</v>
      </c>
      <c r="N166" s="203" t="s">
        <v>3187</v>
      </c>
      <c r="O166" s="201">
        <v>213</v>
      </c>
      <c r="P166" s="201">
        <v>281</v>
      </c>
      <c r="Q166" s="201">
        <v>-21600</v>
      </c>
      <c r="R166" s="201" t="s">
        <v>5094</v>
      </c>
      <c r="S166" s="203" t="s">
        <v>4894</v>
      </c>
      <c r="T166" s="199" t="str">
        <f>LEFT(D166,3)</f>
        <v xml:space="preserve">RT </v>
      </c>
      <c r="U166" s="198">
        <f>IF(SEARCH("RT", T166),1,0)</f>
        <v>1</v>
      </c>
      <c r="V166" s="199" t="str">
        <f>LEFT(D166,35)</f>
        <v>RT @researchimpact: RT @CarolCampbe</v>
      </c>
      <c r="W166" s="199">
        <f>IF(SEARCH("http:", D166),1,0)</f>
        <v>1</v>
      </c>
      <c r="X166" s="194" t="str">
        <f>"http:"&amp;MID(D166,FIND("/",D166,8),LEN(D166)+1-FIND("/",D166,8))</f>
        <v>http://t.co/oNm3dfhonX http://t.co/W…</v>
      </c>
    </row>
    <row r="167" spans="1:24" x14ac:dyDescent="0.2">
      <c r="A167" s="199">
        <v>166</v>
      </c>
      <c r="B167" s="200" t="s">
        <v>5088</v>
      </c>
      <c r="C167" s="201" t="s">
        <v>212</v>
      </c>
      <c r="D167" s="201" t="s">
        <v>5089</v>
      </c>
      <c r="E167" s="201" t="s">
        <v>5090</v>
      </c>
      <c r="F167" s="202">
        <v>41689.572048611102</v>
      </c>
      <c r="G167" s="201"/>
      <c r="H167" s="201" t="s">
        <v>23</v>
      </c>
      <c r="I167" s="201"/>
      <c r="J167" s="201"/>
      <c r="K167" s="201">
        <v>2151052644</v>
      </c>
      <c r="L167" s="201"/>
      <c r="M167" s="203" t="s">
        <v>215</v>
      </c>
      <c r="N167" s="203" t="s">
        <v>216</v>
      </c>
      <c r="O167" s="201">
        <v>17</v>
      </c>
      <c r="P167" s="201">
        <v>40</v>
      </c>
      <c r="Q167" s="201"/>
      <c r="R167" s="201" t="s">
        <v>5091</v>
      </c>
      <c r="S167" s="203" t="s">
        <v>2881</v>
      </c>
      <c r="T167" s="199" t="str">
        <f>LEFT(D167,3)</f>
        <v>Min</v>
      </c>
      <c r="U167" s="198" t="e">
        <f>IF(SEARCH("RT", T167),1,0)</f>
        <v>#VALUE!</v>
      </c>
      <c r="V167" s="199" t="str">
        <f>LEFT(D167,35)</f>
        <v>Minister Sandals:  "Mathematics Lea</v>
      </c>
      <c r="W167" s="199" t="e">
        <f>IF(SEARCH("http:", D167),1,0)</f>
        <v>#VALUE!</v>
      </c>
    </row>
    <row r="168" spans="1:24" x14ac:dyDescent="0.2">
      <c r="A168" s="199">
        <v>167</v>
      </c>
      <c r="B168" s="200" t="s">
        <v>5084</v>
      </c>
      <c r="C168" s="201" t="s">
        <v>2157</v>
      </c>
      <c r="D168" s="201" t="s">
        <v>5085</v>
      </c>
      <c r="E168" s="201" t="s">
        <v>5086</v>
      </c>
      <c r="F168" s="202">
        <v>41689.572187500002</v>
      </c>
      <c r="G168" s="201"/>
      <c r="H168" s="201" t="s">
        <v>23</v>
      </c>
      <c r="I168" s="201"/>
      <c r="J168" s="201"/>
      <c r="K168" s="201">
        <v>466897873</v>
      </c>
      <c r="L168" s="201"/>
      <c r="M168" s="203" t="s">
        <v>63</v>
      </c>
      <c r="N168" s="203" t="s">
        <v>2258</v>
      </c>
      <c r="O168" s="201">
        <v>57</v>
      </c>
      <c r="P168" s="201">
        <v>125</v>
      </c>
      <c r="Q168" s="201">
        <v>-21600</v>
      </c>
      <c r="R168" s="201" t="s">
        <v>5087</v>
      </c>
      <c r="S168" s="203" t="s">
        <v>81</v>
      </c>
      <c r="T168" s="199" t="str">
        <f>LEFT(D168,3)</f>
        <v>#OE</v>
      </c>
      <c r="U168" s="198" t="e">
        <f>IF(SEARCH("RT", T168),1,0)</f>
        <v>#VALUE!</v>
      </c>
      <c r="V168" s="199" t="str">
        <f>LEFT(D168,35)</f>
        <v>#OERS14 Liz Sandals -Students who b</v>
      </c>
      <c r="W168" s="199" t="e">
        <f>IF(SEARCH("http:", D168),1,0)</f>
        <v>#VALUE!</v>
      </c>
    </row>
    <row r="169" spans="1:24" x14ac:dyDescent="0.2">
      <c r="A169" s="199">
        <v>168</v>
      </c>
      <c r="B169" s="200" t="s">
        <v>5079</v>
      </c>
      <c r="C169" s="201" t="s">
        <v>654</v>
      </c>
      <c r="D169" s="201" t="s">
        <v>5080</v>
      </c>
      <c r="E169" s="201" t="s">
        <v>5081</v>
      </c>
      <c r="F169" s="202">
        <v>41689.574421296304</v>
      </c>
      <c r="G169" s="201"/>
      <c r="H169" s="201" t="s">
        <v>23</v>
      </c>
      <c r="I169" s="201"/>
      <c r="J169" s="201"/>
      <c r="K169" s="201">
        <v>30002337</v>
      </c>
      <c r="L169" s="201"/>
      <c r="M169" s="203" t="s">
        <v>73</v>
      </c>
      <c r="N169" s="203" t="s">
        <v>657</v>
      </c>
      <c r="O169" s="201">
        <v>365</v>
      </c>
      <c r="P169" s="201">
        <v>169</v>
      </c>
      <c r="Q169" s="201">
        <v>-18000</v>
      </c>
      <c r="R169" s="201" t="s">
        <v>5082</v>
      </c>
      <c r="S169" s="203" t="s">
        <v>5083</v>
      </c>
      <c r="T169" s="199" t="str">
        <f>LEFT(D169,3)</f>
        <v>How</v>
      </c>
      <c r="U169" s="198" t="e">
        <f>IF(SEARCH("RT", T169),1,0)</f>
        <v>#VALUE!</v>
      </c>
      <c r="V169" s="199" t="str">
        <f>LEFT(D169,35)</f>
        <v>How do we define and measure studen</v>
      </c>
      <c r="W169" s="199" t="e">
        <f>IF(SEARCH("http:", D169),1,0)</f>
        <v>#VALUE!</v>
      </c>
    </row>
    <row r="170" spans="1:24" x14ac:dyDescent="0.2">
      <c r="A170" s="199">
        <v>169</v>
      </c>
      <c r="B170" s="200" t="s">
        <v>5075</v>
      </c>
      <c r="C170" s="201" t="s">
        <v>198</v>
      </c>
      <c r="D170" s="201" t="s">
        <v>5076</v>
      </c>
      <c r="E170" s="201" t="s">
        <v>5077</v>
      </c>
      <c r="F170" s="202">
        <v>41689.5750694444</v>
      </c>
      <c r="G170" s="201"/>
      <c r="H170" s="201" t="s">
        <v>23</v>
      </c>
      <c r="I170" s="201"/>
      <c r="J170" s="201"/>
      <c r="K170" s="201">
        <v>50501959</v>
      </c>
      <c r="L170" s="201"/>
      <c r="M170" s="203" t="s">
        <v>73</v>
      </c>
      <c r="N170" s="203" t="s">
        <v>201</v>
      </c>
      <c r="O170" s="201">
        <v>552</v>
      </c>
      <c r="P170" s="201">
        <v>261</v>
      </c>
      <c r="Q170" s="201">
        <v>-18000</v>
      </c>
      <c r="R170" s="201" t="s">
        <v>5078</v>
      </c>
      <c r="S170" s="203" t="s">
        <v>149</v>
      </c>
      <c r="T170" s="199" t="str">
        <f>LEFT(D170,3)</f>
        <v>#oe</v>
      </c>
      <c r="U170" s="198" t="e">
        <f>IF(SEARCH("RT", T170),1,0)</f>
        <v>#VALUE!</v>
      </c>
      <c r="V170" s="199" t="str">
        <f>LEFT(D170,35)</f>
        <v>#oers14 Researchers throughout Ont.</v>
      </c>
      <c r="W170" s="199" t="e">
        <f>IF(SEARCH("http:", D170),1,0)</f>
        <v>#VALUE!</v>
      </c>
    </row>
    <row r="171" spans="1:24" x14ac:dyDescent="0.2">
      <c r="A171" s="199">
        <v>170</v>
      </c>
      <c r="B171" s="200" t="s">
        <v>5075</v>
      </c>
      <c r="C171" s="201" t="s">
        <v>198</v>
      </c>
      <c r="D171" s="201" t="s">
        <v>5076</v>
      </c>
      <c r="E171" s="201" t="s">
        <v>5077</v>
      </c>
      <c r="F171" s="202">
        <v>41689.5750694444</v>
      </c>
      <c r="G171" s="201"/>
      <c r="H171" s="201" t="s">
        <v>23</v>
      </c>
      <c r="I171" s="201"/>
      <c r="J171" s="201"/>
      <c r="K171" s="201">
        <v>50501959</v>
      </c>
      <c r="L171" s="201"/>
      <c r="M171" s="203" t="s">
        <v>73</v>
      </c>
      <c r="N171" s="203" t="s">
        <v>201</v>
      </c>
      <c r="O171" s="201">
        <v>552</v>
      </c>
      <c r="P171" s="201">
        <v>261</v>
      </c>
      <c r="Q171" s="201">
        <v>-18000</v>
      </c>
      <c r="R171" s="201" t="s">
        <v>5078</v>
      </c>
      <c r="S171" s="203" t="s">
        <v>149</v>
      </c>
      <c r="T171" s="199" t="str">
        <f>LEFT(D171,3)</f>
        <v>#oe</v>
      </c>
      <c r="U171" s="198" t="e">
        <f>IF(SEARCH("RT", T171),1,0)</f>
        <v>#VALUE!</v>
      </c>
      <c r="V171" s="199" t="str">
        <f>LEFT(D171,35)</f>
        <v>#oers14 Researchers throughout Ont.</v>
      </c>
      <c r="W171" s="199" t="e">
        <f>IF(SEARCH("http:", D171),1,0)</f>
        <v>#VALUE!</v>
      </c>
    </row>
    <row r="172" spans="1:24" x14ac:dyDescent="0.2">
      <c r="A172" s="199">
        <v>171</v>
      </c>
      <c r="B172" s="200" t="s">
        <v>5070</v>
      </c>
      <c r="C172" s="201" t="s">
        <v>42</v>
      </c>
      <c r="D172" s="201" t="s">
        <v>5071</v>
      </c>
      <c r="E172" s="201" t="s">
        <v>5072</v>
      </c>
      <c r="F172" s="202">
        <v>41689.575277777803</v>
      </c>
      <c r="G172" s="201"/>
      <c r="H172" s="201" t="s">
        <v>23</v>
      </c>
      <c r="I172" s="201"/>
      <c r="J172" s="201"/>
      <c r="K172" s="201">
        <v>300645437</v>
      </c>
      <c r="L172" s="201"/>
      <c r="M172" s="203" t="s">
        <v>215</v>
      </c>
      <c r="N172" s="203" t="s">
        <v>46</v>
      </c>
      <c r="O172" s="201">
        <v>741</v>
      </c>
      <c r="P172" s="201">
        <v>317</v>
      </c>
      <c r="Q172" s="201">
        <v>-18000</v>
      </c>
      <c r="R172" s="201" t="s">
        <v>5073</v>
      </c>
      <c r="S172" s="203" t="s">
        <v>5074</v>
      </c>
      <c r="T172" s="199" t="str">
        <f>LEFT(D172,3)</f>
        <v>Min</v>
      </c>
      <c r="U172" s="198" t="e">
        <f>IF(SEARCH("RT", T172),1,0)</f>
        <v>#VALUE!</v>
      </c>
      <c r="V172" s="199" t="str">
        <f>LEFT(D172,35)</f>
        <v>Minister Sandals "research has play</v>
      </c>
      <c r="W172" s="199">
        <f>IF(SEARCH("http:", D172),1,0)</f>
        <v>1</v>
      </c>
      <c r="X172" s="194" t="str">
        <f>"http:"&amp;MID(D172,FIND("/",D172,8),LEN(D172)+1-FIND("/",D172,8))</f>
        <v>http://t.co/Pvv6Dl3TOc</v>
      </c>
    </row>
    <row r="173" spans="1:24" x14ac:dyDescent="0.2">
      <c r="A173" s="199">
        <v>172</v>
      </c>
      <c r="B173" s="200" t="s">
        <v>5066</v>
      </c>
      <c r="C173" s="201" t="s">
        <v>3891</v>
      </c>
      <c r="D173" s="201" t="s">
        <v>5067</v>
      </c>
      <c r="E173" s="201" t="s">
        <v>5068</v>
      </c>
      <c r="F173" s="202">
        <v>41689.575335648202</v>
      </c>
      <c r="G173" s="201"/>
      <c r="H173" s="201" t="s">
        <v>23</v>
      </c>
      <c r="I173" s="201"/>
      <c r="J173" s="201"/>
      <c r="K173" s="201">
        <v>264675398</v>
      </c>
      <c r="L173" s="201"/>
      <c r="M173" s="203" t="s">
        <v>45</v>
      </c>
      <c r="N173" s="203" t="s">
        <v>3894</v>
      </c>
      <c r="O173" s="201">
        <v>125</v>
      </c>
      <c r="P173" s="201">
        <v>84</v>
      </c>
      <c r="Q173" s="201">
        <v>-14400</v>
      </c>
      <c r="R173" s="201" t="s">
        <v>5069</v>
      </c>
      <c r="S173" s="203" t="s">
        <v>3719</v>
      </c>
      <c r="T173" s="199" t="str">
        <f>LEFT(D173,3)</f>
        <v>I l</v>
      </c>
      <c r="U173" s="198" t="e">
        <f>IF(SEARCH("RT", T173),1,0)</f>
        <v>#VALUE!</v>
      </c>
      <c r="V173" s="199" t="str">
        <f>LEFT(D173,35)</f>
        <v>I like where this invocation to 'wi</v>
      </c>
      <c r="W173" s="199" t="e">
        <f>IF(SEARCH("http:", D173),1,0)</f>
        <v>#VALUE!</v>
      </c>
    </row>
    <row r="174" spans="1:24" x14ac:dyDescent="0.2">
      <c r="A174" s="199">
        <v>173</v>
      </c>
      <c r="B174" s="200" t="s">
        <v>5062</v>
      </c>
      <c r="C174" s="201" t="s">
        <v>5053</v>
      </c>
      <c r="D174" s="201" t="s">
        <v>5063</v>
      </c>
      <c r="E174" s="201" t="s">
        <v>5064</v>
      </c>
      <c r="F174" s="202">
        <v>41689.575567129599</v>
      </c>
      <c r="G174" s="201"/>
      <c r="H174" s="201" t="s">
        <v>23</v>
      </c>
      <c r="I174" s="201"/>
      <c r="J174" s="201"/>
      <c r="K174" s="201">
        <v>1297344402</v>
      </c>
      <c r="L174" s="201"/>
      <c r="M174" s="203" t="s">
        <v>38</v>
      </c>
      <c r="N174" s="203" t="s">
        <v>5055</v>
      </c>
      <c r="O174" s="201">
        <v>37</v>
      </c>
      <c r="P174" s="201">
        <v>67</v>
      </c>
      <c r="Q174" s="201"/>
      <c r="R174" s="201" t="s">
        <v>5065</v>
      </c>
      <c r="S174" s="203" t="s">
        <v>2099</v>
      </c>
      <c r="T174" s="199" t="str">
        <f>LEFT(D174,3)</f>
        <v xml:space="preserve">RT </v>
      </c>
      <c r="U174" s="198">
        <f>IF(SEARCH("RT", T174),1,0)</f>
        <v>1</v>
      </c>
      <c r="V174" s="199" t="str">
        <f>LEFT(D174,35)</f>
        <v>RT @giannahelling: #OERS14 Liz Sand</v>
      </c>
      <c r="W174" s="199" t="e">
        <f>IF(SEARCH("http:", D174),1,0)</f>
        <v>#VALUE!</v>
      </c>
    </row>
    <row r="175" spans="1:24" x14ac:dyDescent="0.2">
      <c r="A175" s="199">
        <v>174</v>
      </c>
      <c r="B175" s="200" t="s">
        <v>5057</v>
      </c>
      <c r="C175" s="201" t="s">
        <v>4736</v>
      </c>
      <c r="D175" s="201" t="s">
        <v>5058</v>
      </c>
      <c r="E175" s="201" t="s">
        <v>5059</v>
      </c>
      <c r="F175" s="202">
        <v>41689.575636574104</v>
      </c>
      <c r="G175" s="201"/>
      <c r="H175" s="201" t="s">
        <v>23</v>
      </c>
      <c r="I175" s="201"/>
      <c r="J175" s="201"/>
      <c r="K175" s="201">
        <v>14317093</v>
      </c>
      <c r="L175" s="201"/>
      <c r="M175" s="203" t="s">
        <v>215</v>
      </c>
      <c r="N175" s="203" t="s">
        <v>4739</v>
      </c>
      <c r="O175" s="201">
        <v>601</v>
      </c>
      <c r="P175" s="201">
        <v>685</v>
      </c>
      <c r="Q175" s="201">
        <v>-18000</v>
      </c>
      <c r="R175" s="201" t="s">
        <v>5060</v>
      </c>
      <c r="S175" s="203" t="s">
        <v>5061</v>
      </c>
      <c r="T175" s="199" t="str">
        <f>LEFT(D175,3)</f>
        <v>Gre</v>
      </c>
      <c r="U175" s="198" t="e">
        <f>IF(SEARCH("RT", T175),1,0)</f>
        <v>#VALUE!</v>
      </c>
      <c r="V175" s="199" t="str">
        <f>LEFT(D175,35)</f>
        <v>Great message from students display</v>
      </c>
      <c r="W175" s="199">
        <f>IF(SEARCH("http:", D175),1,0)</f>
        <v>1</v>
      </c>
      <c r="X175" s="194" t="str">
        <f>"http:"&amp;MID(D175,FIND("/",D175,8),LEN(D175)+1-FIND("/",D175,8))</f>
        <v>http://t.co/BIDaAykJR7</v>
      </c>
    </row>
    <row r="176" spans="1:24" x14ac:dyDescent="0.2">
      <c r="A176" s="199">
        <v>175</v>
      </c>
      <c r="B176" s="200" t="s">
        <v>5052</v>
      </c>
      <c r="C176" s="201" t="s">
        <v>5053</v>
      </c>
      <c r="D176" s="201" t="s">
        <v>2009</v>
      </c>
      <c r="E176" s="201" t="s">
        <v>5054</v>
      </c>
      <c r="F176" s="202">
        <v>41689.575902777797</v>
      </c>
      <c r="G176" s="201"/>
      <c r="H176" s="201" t="s">
        <v>23</v>
      </c>
      <c r="I176" s="201"/>
      <c r="J176" s="201"/>
      <c r="K176" s="201">
        <v>1297344402</v>
      </c>
      <c r="L176" s="201"/>
      <c r="M176" s="203" t="s">
        <v>38</v>
      </c>
      <c r="N176" s="203" t="s">
        <v>5055</v>
      </c>
      <c r="O176" s="201">
        <v>37</v>
      </c>
      <c r="P176" s="201">
        <v>67</v>
      </c>
      <c r="Q176" s="201"/>
      <c r="R176" s="201" t="s">
        <v>5056</v>
      </c>
      <c r="S176" s="203" t="s">
        <v>2012</v>
      </c>
      <c r="T176" s="199" t="str">
        <f>LEFT(D176,3)</f>
        <v xml:space="preserve">RT </v>
      </c>
      <c r="U176" s="198">
        <f>IF(SEARCH("RT", T176),1,0)</f>
        <v>1</v>
      </c>
      <c r="V176" s="199" t="str">
        <f>LEFT(D176,35)</f>
        <v>RT @drcathybruce: #OERS14 Summary o</v>
      </c>
      <c r="W176" s="199" t="e">
        <f>IF(SEARCH("http:", D176),1,0)</f>
        <v>#VALUE!</v>
      </c>
    </row>
    <row r="177" spans="1:24" ht="25.5" x14ac:dyDescent="0.2">
      <c r="A177" s="199">
        <v>176</v>
      </c>
      <c r="B177" s="200" t="s">
        <v>5047</v>
      </c>
      <c r="C177" s="201" t="s">
        <v>269</v>
      </c>
      <c r="D177" s="201" t="s">
        <v>5048</v>
      </c>
      <c r="E177" s="201" t="s">
        <v>5049</v>
      </c>
      <c r="F177" s="202">
        <v>41689.575983796298</v>
      </c>
      <c r="G177" s="201"/>
      <c r="H177" s="201" t="s">
        <v>23</v>
      </c>
      <c r="I177" s="201"/>
      <c r="J177" s="201"/>
      <c r="K177" s="201">
        <v>298888460</v>
      </c>
      <c r="L177" s="201"/>
      <c r="M177" s="203" t="s">
        <v>38</v>
      </c>
      <c r="N177" s="203" t="s">
        <v>302</v>
      </c>
      <c r="O177" s="201">
        <v>85</v>
      </c>
      <c r="P177" s="201">
        <v>124</v>
      </c>
      <c r="Q177" s="201">
        <v>-18000</v>
      </c>
      <c r="R177" s="201" t="s">
        <v>5050</v>
      </c>
      <c r="S177" s="203" t="s">
        <v>5051</v>
      </c>
      <c r="T177" s="199" t="str">
        <f>LEFT(D177,3)</f>
        <v>htt</v>
      </c>
      <c r="U177" s="198" t="e">
        <f>IF(SEARCH("RT", T177),1,0)</f>
        <v>#VALUE!</v>
      </c>
      <c r="V177" s="199" t="str">
        <f>LEFT(D177,35)</f>
        <v>http://t.co/zRDzi3btY8 launched @ #</v>
      </c>
      <c r="W177" s="199">
        <f>IF(SEARCH("http:", D177),1,0)</f>
        <v>1</v>
      </c>
      <c r="X177" s="194" t="str">
        <f>"http:"&amp;MID(D177,FIND("/",D177,8),LEN(D177)+1-FIND("/",D177,8))</f>
        <v>http:/zRDzi3btY8 launched @ #OERS14 - "collaborative wisdom"</v>
      </c>
    </row>
    <row r="178" spans="1:24" ht="25.5" x14ac:dyDescent="0.2">
      <c r="A178" s="199">
        <v>177</v>
      </c>
      <c r="B178" s="200" t="s">
        <v>5042</v>
      </c>
      <c r="C178" s="201" t="s">
        <v>68</v>
      </c>
      <c r="D178" s="201" t="s">
        <v>5043</v>
      </c>
      <c r="E178" s="201" t="s">
        <v>5044</v>
      </c>
      <c r="F178" s="202">
        <v>41689.576134259303</v>
      </c>
      <c r="G178" s="201"/>
      <c r="H178" s="201" t="s">
        <v>23</v>
      </c>
      <c r="I178" s="201"/>
      <c r="J178" s="201"/>
      <c r="K178" s="201">
        <v>17095178</v>
      </c>
      <c r="L178" s="201"/>
      <c r="M178" s="203" t="s">
        <v>85</v>
      </c>
      <c r="N178" s="203" t="s">
        <v>74</v>
      </c>
      <c r="O178" s="201">
        <v>292</v>
      </c>
      <c r="P178" s="201">
        <v>266</v>
      </c>
      <c r="Q178" s="201">
        <v>-18000</v>
      </c>
      <c r="R178" s="201" t="s">
        <v>5045</v>
      </c>
      <c r="S178" s="203" t="s">
        <v>5046</v>
      </c>
      <c r="T178" s="199" t="str">
        <f>LEFT(D178,3)</f>
        <v xml:space="preserve">RT </v>
      </c>
      <c r="U178" s="198">
        <f>IF(SEARCH("RT", T178),1,0)</f>
        <v>1</v>
      </c>
      <c r="V178" s="199" t="str">
        <f>LEFT(D178,35)</f>
        <v>RT @_DrDi: http://t.co/zRDzi3btY8 l</v>
      </c>
      <c r="W178" s="199">
        <f>IF(SEARCH("http:", D178),1,0)</f>
        <v>1</v>
      </c>
      <c r="X178" s="194" t="str">
        <f>"http:"&amp;MID(D178,FIND("/",D178,8),LEN(D178)+1-FIND("/",D178,8))</f>
        <v>http://t.co/zRDzi3btY8 launched @ #OERS14 - "collaborative wisdom"</v>
      </c>
    </row>
    <row r="179" spans="1:24" x14ac:dyDescent="0.2">
      <c r="A179" s="199">
        <v>178</v>
      </c>
      <c r="B179" s="200" t="s">
        <v>5037</v>
      </c>
      <c r="C179" s="201" t="s">
        <v>198</v>
      </c>
      <c r="D179" s="201" t="s">
        <v>5038</v>
      </c>
      <c r="E179" s="201" t="s">
        <v>5035</v>
      </c>
      <c r="F179" s="202">
        <v>41689.576967592599</v>
      </c>
      <c r="G179" s="201"/>
      <c r="H179" s="201" t="s">
        <v>23</v>
      </c>
      <c r="I179" s="201">
        <v>62311579</v>
      </c>
      <c r="J179" s="201" t="s">
        <v>4786</v>
      </c>
      <c r="K179" s="201">
        <v>50501959</v>
      </c>
      <c r="L179" s="201" t="s">
        <v>5039</v>
      </c>
      <c r="M179" s="203" t="s">
        <v>73</v>
      </c>
      <c r="N179" s="203" t="s">
        <v>201</v>
      </c>
      <c r="O179" s="201">
        <v>552</v>
      </c>
      <c r="P179" s="201">
        <v>261</v>
      </c>
      <c r="Q179" s="201">
        <v>-18000</v>
      </c>
      <c r="R179" s="201" t="s">
        <v>5040</v>
      </c>
      <c r="S179" s="203" t="s">
        <v>5041</v>
      </c>
      <c r="T179" s="199" t="str">
        <f>LEFT(D179,3)</f>
        <v xml:space="preserve">RT </v>
      </c>
      <c r="U179" s="198">
        <f>IF(SEARCH("RT", T179),1,0)</f>
        <v>1</v>
      </c>
      <c r="V179" s="199" t="str">
        <f>LEFT(D179,35)</f>
        <v>RT @shelleylaskin: New collaborativ</v>
      </c>
      <c r="W179" s="199">
        <f>IF(SEARCH("http:", D179),1,0)</f>
        <v>1</v>
      </c>
      <c r="X179" s="194" t="str">
        <f>"http:"&amp;MID(D179,FIND("/",D179,8),LEN(D179)+1-FIND("/",D179,8))</f>
        <v>http://t.co/4YH7Ac1Uhg #oers14</v>
      </c>
    </row>
    <row r="180" spans="1:24" x14ac:dyDescent="0.2">
      <c r="A180" s="199">
        <v>179</v>
      </c>
      <c r="B180" s="200" t="s">
        <v>5033</v>
      </c>
      <c r="C180" s="201" t="s">
        <v>2157</v>
      </c>
      <c r="D180" s="201" t="s">
        <v>5034</v>
      </c>
      <c r="E180" s="201" t="s">
        <v>5035</v>
      </c>
      <c r="F180" s="202">
        <v>41689.576967592599</v>
      </c>
      <c r="G180" s="201"/>
      <c r="H180" s="201" t="s">
        <v>23</v>
      </c>
      <c r="I180" s="201"/>
      <c r="J180" s="201"/>
      <c r="K180" s="201">
        <v>466897873</v>
      </c>
      <c r="L180" s="201"/>
      <c r="M180" s="203" t="s">
        <v>63</v>
      </c>
      <c r="N180" s="203" t="s">
        <v>2258</v>
      </c>
      <c r="O180" s="201">
        <v>58</v>
      </c>
      <c r="P180" s="201">
        <v>125</v>
      </c>
      <c r="Q180" s="201">
        <v>-21600</v>
      </c>
      <c r="R180" s="201" t="s">
        <v>5036</v>
      </c>
      <c r="S180" s="203" t="s">
        <v>81</v>
      </c>
      <c r="T180" s="199" t="str">
        <f>LEFT(D180,3)</f>
        <v>#OE</v>
      </c>
      <c r="U180" s="198" t="e">
        <f>IF(SEARCH("RT", T180),1,0)</f>
        <v>#VALUE!</v>
      </c>
      <c r="V180" s="199" t="str">
        <f>LEFT(D180,35)</f>
        <v>#OERS14 Research priorities and opp</v>
      </c>
      <c r="W180" s="199" t="e">
        <f>IF(SEARCH("http:", D180),1,0)</f>
        <v>#VALUE!</v>
      </c>
    </row>
    <row r="181" spans="1:24" x14ac:dyDescent="0.2">
      <c r="A181" s="199">
        <v>180</v>
      </c>
      <c r="B181" s="200" t="s">
        <v>5026</v>
      </c>
      <c r="C181" s="201" t="s">
        <v>5027</v>
      </c>
      <c r="D181" s="201" t="s">
        <v>5028</v>
      </c>
      <c r="E181" s="201" t="s">
        <v>5029</v>
      </c>
      <c r="F181" s="202">
        <v>41689.577210648102</v>
      </c>
      <c r="G181" s="201"/>
      <c r="H181" s="201" t="s">
        <v>23</v>
      </c>
      <c r="I181" s="201"/>
      <c r="J181" s="201"/>
      <c r="K181" s="201">
        <v>115691862</v>
      </c>
      <c r="L181" s="201"/>
      <c r="M181" s="203" t="s">
        <v>215</v>
      </c>
      <c r="N181" s="203" t="s">
        <v>5030</v>
      </c>
      <c r="O181" s="201">
        <v>58</v>
      </c>
      <c r="P181" s="201">
        <v>118</v>
      </c>
      <c r="Q181" s="201">
        <v>-18000</v>
      </c>
      <c r="R181" s="201" t="s">
        <v>5031</v>
      </c>
      <c r="S181" s="203" t="s">
        <v>5032</v>
      </c>
      <c r="T181" s="199" t="str">
        <f>LEFT(D181,3)</f>
        <v>New</v>
      </c>
      <c r="U181" s="198" t="e">
        <f>IF(SEARCH("RT", T181),1,0)</f>
        <v>#VALUE!</v>
      </c>
      <c r="V181" s="199" t="str">
        <f>LEFT(D181,35)</f>
        <v>New collaboration platform being in</v>
      </c>
      <c r="W181" s="199">
        <f>IF(SEARCH("http:", D181),1,0)</f>
        <v>1</v>
      </c>
      <c r="X181" s="194" t="str">
        <f>"http:"&amp;MID(D181,FIND("/",D181,8),LEN(D181)+1-FIND("/",D181,8))</f>
        <v>http://www.colwiz,com #OERS14</v>
      </c>
    </row>
    <row r="182" spans="1:24" x14ac:dyDescent="0.2">
      <c r="A182" s="199">
        <v>181</v>
      </c>
      <c r="B182" s="200" t="s">
        <v>5022</v>
      </c>
      <c r="C182" s="201" t="s">
        <v>68</v>
      </c>
      <c r="D182" s="201" t="s">
        <v>5023</v>
      </c>
      <c r="E182" s="201" t="s">
        <v>5024</v>
      </c>
      <c r="F182" s="202">
        <v>41689.578657407401</v>
      </c>
      <c r="G182" s="201"/>
      <c r="H182" s="201" t="s">
        <v>23</v>
      </c>
      <c r="I182" s="201"/>
      <c r="J182" s="201"/>
      <c r="K182" s="201">
        <v>17095178</v>
      </c>
      <c r="L182" s="201"/>
      <c r="M182" s="203" t="s">
        <v>85</v>
      </c>
      <c r="N182" s="203" t="s">
        <v>74</v>
      </c>
      <c r="O182" s="201">
        <v>292</v>
      </c>
      <c r="P182" s="201">
        <v>266</v>
      </c>
      <c r="Q182" s="201">
        <v>-18000</v>
      </c>
      <c r="R182" s="201" t="s">
        <v>5025</v>
      </c>
      <c r="S182" s="203" t="s">
        <v>2487</v>
      </c>
      <c r="T182" s="199" t="str">
        <f>LEFT(D182,3)</f>
        <v>Gre</v>
      </c>
      <c r="U182" s="198" t="e">
        <f>IF(SEARCH("RT", T182),1,0)</f>
        <v>#VALUE!</v>
      </c>
      <c r="V182" s="199" t="str">
        <f>LEFT(D182,35)</f>
        <v>Great focus on making mathematic re</v>
      </c>
      <c r="W182" s="199" t="e">
        <f>IF(SEARCH("http:", D182),1,0)</f>
        <v>#VALUE!</v>
      </c>
    </row>
    <row r="183" spans="1:24" x14ac:dyDescent="0.2">
      <c r="A183" s="199">
        <v>182</v>
      </c>
      <c r="B183" s="200" t="s">
        <v>5017</v>
      </c>
      <c r="C183" s="201" t="s">
        <v>29</v>
      </c>
      <c r="D183" s="201" t="s">
        <v>5018</v>
      </c>
      <c r="E183" s="201" t="s">
        <v>5019</v>
      </c>
      <c r="F183" s="202">
        <v>41689.579571759299</v>
      </c>
      <c r="G183" s="201"/>
      <c r="H183" s="201" t="s">
        <v>23</v>
      </c>
      <c r="I183" s="201"/>
      <c r="J183" s="201"/>
      <c r="K183" s="201">
        <v>1020257364</v>
      </c>
      <c r="L183" s="201"/>
      <c r="M183" s="203" t="s">
        <v>24</v>
      </c>
      <c r="N183" s="203" t="s">
        <v>32</v>
      </c>
      <c r="O183" s="201">
        <v>198</v>
      </c>
      <c r="P183" s="201">
        <v>247</v>
      </c>
      <c r="Q183" s="201">
        <v>-18000</v>
      </c>
      <c r="R183" s="201" t="s">
        <v>5020</v>
      </c>
      <c r="S183" s="203" t="s">
        <v>5021</v>
      </c>
      <c r="T183" s="199" t="str">
        <f>LEFT(D183,3)</f>
        <v>Let</v>
      </c>
      <c r="U183" s="198" t="e">
        <f>IF(SEARCH("RT", T183),1,0)</f>
        <v>#VALUE!</v>
      </c>
      <c r="V183" s="199" t="str">
        <f>LEFT(D183,35)</f>
        <v>Let's collaborate!  @colwiz #OERS14</v>
      </c>
      <c r="W183" s="199" t="e">
        <f>IF(SEARCH("http:", D183),1,0)</f>
        <v>#VALUE!</v>
      </c>
    </row>
    <row r="184" spans="1:24" x14ac:dyDescent="0.2">
      <c r="A184" s="199">
        <v>183</v>
      </c>
      <c r="B184" s="200" t="s">
        <v>5012</v>
      </c>
      <c r="C184" s="201" t="s">
        <v>198</v>
      </c>
      <c r="D184" s="201" t="s">
        <v>5013</v>
      </c>
      <c r="E184" s="201" t="s">
        <v>5014</v>
      </c>
      <c r="F184" s="202">
        <v>41689.580185185201</v>
      </c>
      <c r="G184" s="201"/>
      <c r="H184" s="201" t="s">
        <v>23</v>
      </c>
      <c r="I184" s="201"/>
      <c r="J184" s="201"/>
      <c r="K184" s="201">
        <v>50501959</v>
      </c>
      <c r="L184" s="201"/>
      <c r="M184" s="203" t="s">
        <v>73</v>
      </c>
      <c r="N184" s="203" t="s">
        <v>201</v>
      </c>
      <c r="O184" s="201">
        <v>552</v>
      </c>
      <c r="P184" s="201">
        <v>261</v>
      </c>
      <c r="Q184" s="201">
        <v>-18000</v>
      </c>
      <c r="R184" s="201" t="s">
        <v>5015</v>
      </c>
      <c r="S184" s="203" t="s">
        <v>5016</v>
      </c>
      <c r="T184" s="199" t="str">
        <f>LEFT(D184,3)</f>
        <v>Dep</v>
      </c>
      <c r="U184" s="198" t="e">
        <f>IF(SEARCH("RT", T184),1,0)</f>
        <v>#VALUE!</v>
      </c>
      <c r="V184" s="199" t="str">
        <f>LEFT(D184,35)</f>
        <v>Deputy Min. speaking about making c</v>
      </c>
      <c r="W184" s="199" t="e">
        <f>IF(SEARCH("http:", D184),1,0)</f>
        <v>#VALUE!</v>
      </c>
    </row>
    <row r="185" spans="1:24" x14ac:dyDescent="0.2">
      <c r="A185" s="199">
        <v>184</v>
      </c>
      <c r="B185" s="200" t="s">
        <v>5007</v>
      </c>
      <c r="C185" s="201" t="s">
        <v>29</v>
      </c>
      <c r="D185" s="201" t="s">
        <v>5008</v>
      </c>
      <c r="E185" s="201" t="s">
        <v>5009</v>
      </c>
      <c r="F185" s="202">
        <v>41689.580729166701</v>
      </c>
      <c r="G185" s="201"/>
      <c r="H185" s="201" t="s">
        <v>23</v>
      </c>
      <c r="I185" s="201"/>
      <c r="J185" s="201"/>
      <c r="K185" s="201">
        <v>1020257364</v>
      </c>
      <c r="L185" s="201"/>
      <c r="M185" s="203" t="s">
        <v>24</v>
      </c>
      <c r="N185" s="203" t="s">
        <v>32</v>
      </c>
      <c r="O185" s="201">
        <v>198</v>
      </c>
      <c r="P185" s="201">
        <v>247</v>
      </c>
      <c r="Q185" s="201">
        <v>-18000</v>
      </c>
      <c r="R185" s="201" t="s">
        <v>5010</v>
      </c>
      <c r="S185" s="203" t="s">
        <v>5011</v>
      </c>
      <c r="T185" s="199" t="str">
        <f>LEFT(D185,3)</f>
        <v xml:space="preserve">RT </v>
      </c>
      <c r="U185" s="198">
        <f>IF(SEARCH("RT", T185),1,0)</f>
        <v>1</v>
      </c>
      <c r="V185" s="199" t="str">
        <f>LEFT(D185,35)</f>
        <v>RT @Terrentius: New collaboration p</v>
      </c>
      <c r="W185" s="199">
        <f>IF(SEARCH("http:", D185),1,0)</f>
        <v>1</v>
      </c>
      <c r="X185" s="194" t="str">
        <f>"http:"&amp;MID(D185,FIND("/",D185,8),LEN(D185)+1-FIND("/",D185,8))</f>
        <v>http://www.colwiz,com #OERS14</v>
      </c>
    </row>
    <row r="186" spans="1:24" x14ac:dyDescent="0.2">
      <c r="A186" s="199">
        <v>185</v>
      </c>
      <c r="B186" s="200" t="s">
        <v>5003</v>
      </c>
      <c r="C186" s="201" t="s">
        <v>29</v>
      </c>
      <c r="D186" s="201" t="s">
        <v>5004</v>
      </c>
      <c r="E186" s="201" t="s">
        <v>5005</v>
      </c>
      <c r="F186" s="202">
        <v>41689.580891203703</v>
      </c>
      <c r="G186" s="201"/>
      <c r="H186" s="201" t="s">
        <v>23</v>
      </c>
      <c r="I186" s="201"/>
      <c r="J186" s="201"/>
      <c r="K186" s="201">
        <v>1020257364</v>
      </c>
      <c r="L186" s="201"/>
      <c r="M186" s="203" t="s">
        <v>24</v>
      </c>
      <c r="N186" s="203" t="s">
        <v>32</v>
      </c>
      <c r="O186" s="201">
        <v>198</v>
      </c>
      <c r="P186" s="201">
        <v>247</v>
      </c>
      <c r="Q186" s="201">
        <v>-18000</v>
      </c>
      <c r="R186" s="201" t="s">
        <v>5006</v>
      </c>
      <c r="S186" s="203" t="s">
        <v>2099</v>
      </c>
      <c r="T186" s="199" t="str">
        <f>LEFT(D186,3)</f>
        <v xml:space="preserve">RT </v>
      </c>
      <c r="U186" s="198">
        <f>IF(SEARCH("RT", T186),1,0)</f>
        <v>1</v>
      </c>
      <c r="V186" s="199" t="str">
        <f>LEFT(D186,35)</f>
        <v>RT @giannahelling: #OERS14 Research</v>
      </c>
      <c r="W186" s="199" t="e">
        <f>IF(SEARCH("http:", D186),1,0)</f>
        <v>#VALUE!</v>
      </c>
    </row>
    <row r="187" spans="1:24" x14ac:dyDescent="0.2">
      <c r="A187" s="199">
        <v>186</v>
      </c>
      <c r="B187" s="200" t="s">
        <v>4998</v>
      </c>
      <c r="C187" s="201" t="s">
        <v>29</v>
      </c>
      <c r="D187" s="201" t="s">
        <v>4999</v>
      </c>
      <c r="E187" s="201" t="s">
        <v>5000</v>
      </c>
      <c r="F187" s="202">
        <v>41689.5809606482</v>
      </c>
      <c r="G187" s="201"/>
      <c r="H187" s="201" t="s">
        <v>23</v>
      </c>
      <c r="I187" s="201"/>
      <c r="J187" s="201"/>
      <c r="K187" s="201">
        <v>1020257364</v>
      </c>
      <c r="L187" s="201"/>
      <c r="M187" s="203" t="s">
        <v>24</v>
      </c>
      <c r="N187" s="203" t="s">
        <v>32</v>
      </c>
      <c r="O187" s="201">
        <v>198</v>
      </c>
      <c r="P187" s="201">
        <v>247</v>
      </c>
      <c r="Q187" s="201">
        <v>-18000</v>
      </c>
      <c r="R187" s="201" t="s">
        <v>5001</v>
      </c>
      <c r="S187" s="203" t="s">
        <v>5002</v>
      </c>
      <c r="T187" s="199" t="str">
        <f>LEFT(D187,3)</f>
        <v xml:space="preserve">RT </v>
      </c>
      <c r="U187" s="198">
        <f>IF(SEARCH("RT", T187),1,0)</f>
        <v>1</v>
      </c>
      <c r="V187" s="199" t="str">
        <f>LEFT(D187,35)</f>
        <v>RT @GerriGershon: RT @shelleylaskin</v>
      </c>
      <c r="W187" s="199">
        <f>IF(SEARCH("http:", D187),1,0)</f>
        <v>1</v>
      </c>
      <c r="X187" s="194" t="str">
        <f>"http:"&amp;MID(D187,FIND("/",D187,8),LEN(D187)+1-FIND("/",D187,8))</f>
        <v>http://t.co/4YH7Ac1…</v>
      </c>
    </row>
    <row r="188" spans="1:24" x14ac:dyDescent="0.2">
      <c r="A188" s="199">
        <v>187</v>
      </c>
      <c r="B188" s="200" t="s">
        <v>4992</v>
      </c>
      <c r="C188" s="201" t="s">
        <v>4993</v>
      </c>
      <c r="D188" s="201" t="s">
        <v>4994</v>
      </c>
      <c r="E188" s="201" t="s">
        <v>4995</v>
      </c>
      <c r="F188" s="202">
        <v>41689.580972222197</v>
      </c>
      <c r="G188" s="201"/>
      <c r="H188" s="201" t="s">
        <v>23</v>
      </c>
      <c r="I188" s="201"/>
      <c r="J188" s="201"/>
      <c r="K188" s="201">
        <v>36917863</v>
      </c>
      <c r="L188" s="201"/>
      <c r="M188" s="203" t="s">
        <v>73</v>
      </c>
      <c r="N188" s="203" t="s">
        <v>4996</v>
      </c>
      <c r="O188" s="201">
        <v>23</v>
      </c>
      <c r="P188" s="201">
        <v>16</v>
      </c>
      <c r="Q188" s="201">
        <v>-21600</v>
      </c>
      <c r="R188" s="201" t="s">
        <v>4997</v>
      </c>
      <c r="S188" s="203" t="s">
        <v>1693</v>
      </c>
      <c r="T188" s="199" t="str">
        <f>LEFT(D188,3)</f>
        <v xml:space="preserve">We </v>
      </c>
      <c r="U188" s="198" t="e">
        <f>IF(SEARCH("RT", T188),1,0)</f>
        <v>#VALUE!</v>
      </c>
      <c r="V188" s="199" t="str">
        <f>LEFT(D188,35)</f>
        <v>We need to make mental health an op</v>
      </c>
      <c r="W188" s="199" t="e">
        <f>IF(SEARCH("http:", D188),1,0)</f>
        <v>#VALUE!</v>
      </c>
    </row>
    <row r="189" spans="1:24" x14ac:dyDescent="0.2">
      <c r="A189" s="199">
        <v>188</v>
      </c>
      <c r="B189" s="200" t="s">
        <v>4987</v>
      </c>
      <c r="C189" s="201" t="s">
        <v>29</v>
      </c>
      <c r="D189" s="201" t="s">
        <v>4988</v>
      </c>
      <c r="E189" s="201" t="s">
        <v>4989</v>
      </c>
      <c r="F189" s="202">
        <v>41689.581018518496</v>
      </c>
      <c r="G189" s="201"/>
      <c r="H189" s="201" t="s">
        <v>23</v>
      </c>
      <c r="I189" s="201"/>
      <c r="J189" s="201"/>
      <c r="K189" s="201">
        <v>1020257364</v>
      </c>
      <c r="L189" s="201"/>
      <c r="M189" s="203" t="s">
        <v>24</v>
      </c>
      <c r="N189" s="203" t="s">
        <v>32</v>
      </c>
      <c r="O189" s="201">
        <v>198</v>
      </c>
      <c r="P189" s="201">
        <v>247</v>
      </c>
      <c r="Q189" s="201">
        <v>-18000</v>
      </c>
      <c r="R189" s="201" t="s">
        <v>4990</v>
      </c>
      <c r="S189" s="203" t="s">
        <v>4991</v>
      </c>
      <c r="T189" s="199" t="str">
        <f>LEFT(D189,3)</f>
        <v xml:space="preserve">RT </v>
      </c>
      <c r="U189" s="198">
        <f>IF(SEARCH("RT", T189),1,0)</f>
        <v>1</v>
      </c>
      <c r="V189" s="199" t="str">
        <f>LEFT(D189,35)</f>
        <v xml:space="preserve">RT @Sharon_Drummond: Great message </v>
      </c>
      <c r="W189" s="199">
        <f>IF(SEARCH("http:", D189),1,0)</f>
        <v>1</v>
      </c>
      <c r="X189" s="194" t="str">
        <f>"http:"&amp;MID(D189,FIND("/",D189,8),LEN(D189)+1-FIND("/",D189,8))</f>
        <v>http://t.co/BIDaAykJR7</v>
      </c>
    </row>
    <row r="190" spans="1:24" x14ac:dyDescent="0.2">
      <c r="A190" s="199">
        <v>189</v>
      </c>
      <c r="B190" s="200" t="s">
        <v>4983</v>
      </c>
      <c r="C190" s="201" t="s">
        <v>136</v>
      </c>
      <c r="D190" s="201" t="s">
        <v>4984</v>
      </c>
      <c r="E190" s="201" t="s">
        <v>4985</v>
      </c>
      <c r="F190" s="202">
        <v>41689.581087963001</v>
      </c>
      <c r="G190" s="201"/>
      <c r="H190" s="201" t="s">
        <v>23</v>
      </c>
      <c r="I190" s="201"/>
      <c r="J190" s="201"/>
      <c r="K190" s="201">
        <v>317175652</v>
      </c>
      <c r="L190" s="201"/>
      <c r="M190" s="203" t="s">
        <v>45</v>
      </c>
      <c r="N190" s="203" t="s">
        <v>139</v>
      </c>
      <c r="O190" s="201">
        <v>124</v>
      </c>
      <c r="P190" s="201">
        <v>250</v>
      </c>
      <c r="Q190" s="201">
        <v>-18000</v>
      </c>
      <c r="R190" s="201" t="s">
        <v>4986</v>
      </c>
      <c r="S190" s="203" t="s">
        <v>696</v>
      </c>
      <c r="T190" s="199" t="str">
        <f>LEFT(D190,3)</f>
        <v>"We</v>
      </c>
      <c r="U190" s="198" t="e">
        <f>IF(SEARCH("RT", T190),1,0)</f>
        <v>#VALUE!</v>
      </c>
      <c r="V190" s="199" t="str">
        <f>LEFT(D190,35)</f>
        <v>"We’re good at identifying research</v>
      </c>
      <c r="W190" s="199" t="e">
        <f>IF(SEARCH("http:", D190),1,0)</f>
        <v>#VALUE!</v>
      </c>
    </row>
    <row r="191" spans="1:24" x14ac:dyDescent="0.2">
      <c r="A191" s="199">
        <v>190</v>
      </c>
      <c r="B191" s="200" t="s">
        <v>4978</v>
      </c>
      <c r="C191" s="201" t="s">
        <v>29</v>
      </c>
      <c r="D191" s="201" t="s">
        <v>4979</v>
      </c>
      <c r="E191" s="201" t="s">
        <v>4980</v>
      </c>
      <c r="F191" s="202">
        <v>41689.581099536997</v>
      </c>
      <c r="G191" s="201"/>
      <c r="H191" s="201" t="s">
        <v>23</v>
      </c>
      <c r="I191" s="201"/>
      <c r="J191" s="201"/>
      <c r="K191" s="201">
        <v>1020257364</v>
      </c>
      <c r="L191" s="201"/>
      <c r="M191" s="203" t="s">
        <v>24</v>
      </c>
      <c r="N191" s="203" t="s">
        <v>32</v>
      </c>
      <c r="O191" s="201">
        <v>198</v>
      </c>
      <c r="P191" s="201">
        <v>247</v>
      </c>
      <c r="Q191" s="201">
        <v>-18000</v>
      </c>
      <c r="R191" s="201" t="s">
        <v>4981</v>
      </c>
      <c r="S191" s="203" t="s">
        <v>4982</v>
      </c>
      <c r="T191" s="199" t="str">
        <f>LEFT(D191,3)</f>
        <v xml:space="preserve">RT </v>
      </c>
      <c r="U191" s="198">
        <f>IF(SEARCH("RT", T191),1,0)</f>
        <v>1</v>
      </c>
      <c r="V191" s="199" t="str">
        <f>LEFT(D191,35)</f>
        <v>RT @CarolCampbell4: Minister Sandal</v>
      </c>
      <c r="W191" s="199" t="e">
        <f>IF(SEARCH("http:", D191),1,0)</f>
        <v>#VALUE!</v>
      </c>
    </row>
    <row r="192" spans="1:24" x14ac:dyDescent="0.2">
      <c r="A192" s="199">
        <v>191</v>
      </c>
      <c r="B192" s="200" t="s">
        <v>4973</v>
      </c>
      <c r="C192" s="201" t="s">
        <v>198</v>
      </c>
      <c r="D192" s="201" t="s">
        <v>4974</v>
      </c>
      <c r="E192" s="201" t="s">
        <v>4970</v>
      </c>
      <c r="F192" s="202">
        <v>41689.581712963001</v>
      </c>
      <c r="G192" s="201"/>
      <c r="H192" s="201" t="s">
        <v>23</v>
      </c>
      <c r="I192" s="201">
        <v>62311579</v>
      </c>
      <c r="J192" s="201" t="s">
        <v>4786</v>
      </c>
      <c r="K192" s="201">
        <v>50501959</v>
      </c>
      <c r="L192" s="201" t="s">
        <v>4975</v>
      </c>
      <c r="M192" s="203" t="s">
        <v>73</v>
      </c>
      <c r="N192" s="203" t="s">
        <v>201</v>
      </c>
      <c r="O192" s="201">
        <v>552</v>
      </c>
      <c r="P192" s="201">
        <v>261</v>
      </c>
      <c r="Q192" s="201">
        <v>-18000</v>
      </c>
      <c r="R192" s="201" t="s">
        <v>4976</v>
      </c>
      <c r="S192" s="203" t="s">
        <v>4977</v>
      </c>
      <c r="T192" s="199" t="str">
        <f>LEFT(D192,3)</f>
        <v xml:space="preserve">RT </v>
      </c>
      <c r="U192" s="198">
        <f>IF(SEARCH("RT", T192),1,0)</f>
        <v>1</v>
      </c>
      <c r="V192" s="199" t="str">
        <f>LEFT(D192,35)</f>
        <v>RT @shelleylaskin: True legacy, acc</v>
      </c>
      <c r="W192" s="199" t="e">
        <f>IF(SEARCH("http:", D192),1,0)</f>
        <v>#VALUE!</v>
      </c>
    </row>
    <row r="193" spans="1:24" ht="38.25" x14ac:dyDescent="0.2">
      <c r="A193" s="199">
        <v>192</v>
      </c>
      <c r="B193" s="200" t="s">
        <v>4968</v>
      </c>
      <c r="C193" s="201" t="s">
        <v>3920</v>
      </c>
      <c r="D193" s="201" t="s">
        <v>4969</v>
      </c>
      <c r="E193" s="201" t="s">
        <v>4970</v>
      </c>
      <c r="F193" s="202">
        <v>41689.581712963001</v>
      </c>
      <c r="G193" s="201"/>
      <c r="H193" s="201" t="s">
        <v>23</v>
      </c>
      <c r="I193" s="201"/>
      <c r="J193" s="201"/>
      <c r="K193" s="201">
        <v>886967161</v>
      </c>
      <c r="L193" s="201"/>
      <c r="M193" s="203" t="s">
        <v>215</v>
      </c>
      <c r="N193" s="203" t="s">
        <v>3922</v>
      </c>
      <c r="O193" s="201">
        <v>232</v>
      </c>
      <c r="P193" s="201">
        <v>386</v>
      </c>
      <c r="Q193" s="201">
        <v>-14400</v>
      </c>
      <c r="R193" s="201" t="s">
        <v>4971</v>
      </c>
      <c r="S193" s="203" t="s">
        <v>4972</v>
      </c>
      <c r="T193" s="199" t="str">
        <f>LEFT(D193,3)</f>
        <v>Col</v>
      </c>
      <c r="U193" s="198" t="e">
        <f>IF(SEARCH("RT", T193),1,0)</f>
        <v>#VALUE!</v>
      </c>
      <c r="V193" s="199" t="str">
        <f>LEFT(D193,35)</f>
        <v>Collaborative wisdom website http:/</v>
      </c>
      <c r="W193" s="199">
        <f>IF(SEARCH("http:", D193),1,0)</f>
        <v>1</v>
      </c>
      <c r="X193" s="194" t="str">
        <f>"http:"&amp;MID(D193,FIND("/",D193,8),LEN(D193)+1-FIND("/",D193,8))</f>
        <v>http://t.co/AW3dnx6JZL introduced promoting collaboration between school boards and universities #OERS14</v>
      </c>
    </row>
    <row r="194" spans="1:24" x14ac:dyDescent="0.2">
      <c r="A194" s="199">
        <v>193</v>
      </c>
      <c r="B194" s="200" t="s">
        <v>4963</v>
      </c>
      <c r="C194" s="201" t="s">
        <v>71</v>
      </c>
      <c r="D194" s="201" t="s">
        <v>4964</v>
      </c>
      <c r="E194" s="201" t="s">
        <v>4965</v>
      </c>
      <c r="F194" s="202">
        <v>41689.581782407397</v>
      </c>
      <c r="G194" s="201" t="s">
        <v>1495</v>
      </c>
      <c r="H194" s="201" t="s">
        <v>23</v>
      </c>
      <c r="I194" s="201"/>
      <c r="J194" s="201"/>
      <c r="K194" s="201">
        <v>203543496</v>
      </c>
      <c r="L194" s="201"/>
      <c r="M194" s="203" t="s">
        <v>1496</v>
      </c>
      <c r="N194" s="203" t="s">
        <v>86</v>
      </c>
      <c r="O194" s="201">
        <v>390</v>
      </c>
      <c r="P194" s="201">
        <v>531</v>
      </c>
      <c r="Q194" s="201">
        <v>-28800</v>
      </c>
      <c r="R194" s="201" t="s">
        <v>4966</v>
      </c>
      <c r="S194" s="203" t="s">
        <v>4967</v>
      </c>
      <c r="T194" s="199" t="str">
        <f>LEFT(D194,3)</f>
        <v>#OE</v>
      </c>
      <c r="U194" s="198" t="e">
        <f>IF(SEARCH("RT", T194),1,0)</f>
        <v>#VALUE!</v>
      </c>
      <c r="V194" s="199" t="str">
        <f>LEFT(D194,35)</f>
        <v>#OERS14 day 2 (@ Toronto Marriott D</v>
      </c>
      <c r="W194" s="199">
        <f>IF(SEARCH("http:", D194),1,0)</f>
        <v>1</v>
      </c>
      <c r="X194" s="194" t="str">
        <f>"http:"&amp;MID(D194,FIND("/",D194,8),LEN(D194)+1-FIND("/",D194,8))</f>
        <v>http:/ 3 others) http://t.co/T8corpDFme</v>
      </c>
    </row>
    <row r="195" spans="1:24" x14ac:dyDescent="0.2">
      <c r="A195" s="199">
        <v>194</v>
      </c>
      <c r="B195" s="200" t="s">
        <v>4959</v>
      </c>
      <c r="C195" s="201" t="s">
        <v>845</v>
      </c>
      <c r="D195" s="201" t="s">
        <v>4960</v>
      </c>
      <c r="E195" s="201" t="s">
        <v>4961</v>
      </c>
      <c r="F195" s="202">
        <v>41689.5831018518</v>
      </c>
      <c r="G195" s="201"/>
      <c r="H195" s="201" t="s">
        <v>23</v>
      </c>
      <c r="I195" s="201"/>
      <c r="J195" s="201"/>
      <c r="K195" s="201">
        <v>40351425</v>
      </c>
      <c r="L195" s="201"/>
      <c r="M195" s="203" t="s">
        <v>105</v>
      </c>
      <c r="N195" s="203" t="s">
        <v>850</v>
      </c>
      <c r="O195" s="201">
        <v>248</v>
      </c>
      <c r="P195" s="201">
        <v>362</v>
      </c>
      <c r="Q195" s="201">
        <v>-18000</v>
      </c>
      <c r="R195" s="201" t="s">
        <v>4962</v>
      </c>
      <c r="S195" s="203" t="s">
        <v>149</v>
      </c>
      <c r="T195" s="199" t="str">
        <f>LEFT(D195,3)</f>
        <v>#oe</v>
      </c>
      <c r="U195" s="198" t="e">
        <f>IF(SEARCH("RT", T195),1,0)</f>
        <v>#VALUE!</v>
      </c>
      <c r="V195" s="199" t="str">
        <f>LEFT(D195,35)</f>
        <v>#oers14 Deputy Minister Zegarac: ne</v>
      </c>
      <c r="W195" s="199" t="e">
        <f>IF(SEARCH("http:", D195),1,0)</f>
        <v>#VALUE!</v>
      </c>
    </row>
    <row r="196" spans="1:24" x14ac:dyDescent="0.2">
      <c r="A196" s="199">
        <v>195</v>
      </c>
      <c r="B196" s="200" t="s">
        <v>4954</v>
      </c>
      <c r="C196" s="201" t="s">
        <v>4955</v>
      </c>
      <c r="D196" s="201" t="s">
        <v>4956</v>
      </c>
      <c r="E196" s="201" t="s">
        <v>4957</v>
      </c>
      <c r="F196" s="202">
        <v>41689.583136574103</v>
      </c>
      <c r="G196" s="201"/>
      <c r="H196" s="201" t="s">
        <v>23</v>
      </c>
      <c r="I196" s="201"/>
      <c r="J196" s="201"/>
      <c r="K196" s="201">
        <v>492608615</v>
      </c>
      <c r="L196" s="201"/>
      <c r="M196" s="203" t="s">
        <v>215</v>
      </c>
      <c r="N196" s="203" t="s">
        <v>1664</v>
      </c>
      <c r="O196" s="201">
        <v>7</v>
      </c>
      <c r="P196" s="201">
        <v>6</v>
      </c>
      <c r="Q196" s="201"/>
      <c r="R196" s="201" t="s">
        <v>4958</v>
      </c>
      <c r="S196" s="203" t="s">
        <v>81</v>
      </c>
      <c r="T196" s="199" t="str">
        <f>LEFT(D196,3)</f>
        <v>#OE</v>
      </c>
      <c r="U196" s="198" t="e">
        <f>IF(SEARCH("RT", T196),1,0)</f>
        <v>#VALUE!</v>
      </c>
      <c r="V196" s="199" t="str">
        <f>LEFT(D196,35)</f>
        <v>#OERS14 Student well being is impor</v>
      </c>
      <c r="W196" s="199" t="e">
        <f>IF(SEARCH("http:", D196),1,0)</f>
        <v>#VALUE!</v>
      </c>
    </row>
    <row r="197" spans="1:24" x14ac:dyDescent="0.2">
      <c r="A197" s="199">
        <v>196</v>
      </c>
      <c r="B197" s="200" t="s">
        <v>4950</v>
      </c>
      <c r="C197" s="201" t="s">
        <v>2157</v>
      </c>
      <c r="D197" s="201" t="s">
        <v>4951</v>
      </c>
      <c r="E197" s="201" t="s">
        <v>4952</v>
      </c>
      <c r="F197" s="202">
        <v>41689.5835532407</v>
      </c>
      <c r="G197" s="201"/>
      <c r="H197" s="201" t="s">
        <v>23</v>
      </c>
      <c r="I197" s="201"/>
      <c r="J197" s="201"/>
      <c r="K197" s="201">
        <v>466897873</v>
      </c>
      <c r="L197" s="201"/>
      <c r="M197" s="203" t="s">
        <v>63</v>
      </c>
      <c r="N197" s="203" t="s">
        <v>2258</v>
      </c>
      <c r="O197" s="201">
        <v>58</v>
      </c>
      <c r="P197" s="201">
        <v>125</v>
      </c>
      <c r="Q197" s="201">
        <v>-21600</v>
      </c>
      <c r="R197" s="201" t="s">
        <v>4953</v>
      </c>
      <c r="S197" s="203" t="s">
        <v>81</v>
      </c>
      <c r="T197" s="199" t="str">
        <f>LEFT(D197,3)</f>
        <v>#OE</v>
      </c>
      <c r="U197" s="198" t="e">
        <f>IF(SEARCH("RT", T197),1,0)</f>
        <v>#VALUE!</v>
      </c>
      <c r="V197" s="199" t="str">
        <f>LEFT(D197,35)</f>
        <v>#OERS14 Come visit the Research Exh</v>
      </c>
      <c r="W197" s="199" t="e">
        <f>IF(SEARCH("http:", D197),1,0)</f>
        <v>#VALUE!</v>
      </c>
    </row>
    <row r="198" spans="1:24" x14ac:dyDescent="0.2">
      <c r="A198" s="199">
        <v>197</v>
      </c>
      <c r="B198" s="200" t="s">
        <v>4947</v>
      </c>
      <c r="C198" s="201" t="s">
        <v>717</v>
      </c>
      <c r="D198" s="201" t="s">
        <v>4791</v>
      </c>
      <c r="E198" s="201" t="s">
        <v>4948</v>
      </c>
      <c r="F198" s="202">
        <v>41689.584467592598</v>
      </c>
      <c r="G198" s="201"/>
      <c r="H198" s="201" t="s">
        <v>23</v>
      </c>
      <c r="I198" s="201"/>
      <c r="J198" s="201"/>
      <c r="K198" s="201">
        <v>2180447343</v>
      </c>
      <c r="L198" s="201"/>
      <c r="M198" s="203" t="s">
        <v>45</v>
      </c>
      <c r="N198" s="203" t="s">
        <v>720</v>
      </c>
      <c r="O198" s="201">
        <v>219</v>
      </c>
      <c r="P198" s="201">
        <v>380</v>
      </c>
      <c r="Q198" s="201">
        <v>-18000</v>
      </c>
      <c r="R198" s="201" t="s">
        <v>4949</v>
      </c>
      <c r="S198" s="203" t="s">
        <v>4794</v>
      </c>
      <c r="T198" s="199" t="str">
        <f>LEFT(D198,3)</f>
        <v xml:space="preserve">RT </v>
      </c>
      <c r="U198" s="198">
        <f>IF(SEARCH("RT", T198),1,0)</f>
        <v>1</v>
      </c>
      <c r="V198" s="199" t="str">
        <f>LEFT(D198,35)</f>
        <v>RT @jmuellertate: #oers14 Deputy Mi</v>
      </c>
      <c r="W198" s="199" t="e">
        <f>IF(SEARCH("http:", D198),1,0)</f>
        <v>#VALUE!</v>
      </c>
    </row>
    <row r="199" spans="1:24" x14ac:dyDescent="0.2">
      <c r="A199" s="199">
        <v>198</v>
      </c>
      <c r="B199" s="200" t="s">
        <v>4935</v>
      </c>
      <c r="C199" s="201" t="s">
        <v>29</v>
      </c>
      <c r="D199" s="201" t="s">
        <v>4943</v>
      </c>
      <c r="E199" s="201" t="s">
        <v>4944</v>
      </c>
      <c r="F199" s="202">
        <v>41689.5855324074</v>
      </c>
      <c r="G199" s="201"/>
      <c r="H199" s="201" t="s">
        <v>23</v>
      </c>
      <c r="I199" s="201"/>
      <c r="J199" s="201"/>
      <c r="K199" s="201">
        <v>1020257364</v>
      </c>
      <c r="L199" s="201"/>
      <c r="M199" s="203" t="s">
        <v>24</v>
      </c>
      <c r="N199" s="203" t="s">
        <v>32</v>
      </c>
      <c r="O199" s="201">
        <v>198</v>
      </c>
      <c r="P199" s="201">
        <v>247</v>
      </c>
      <c r="Q199" s="201">
        <v>-18000</v>
      </c>
      <c r="R199" s="201" t="s">
        <v>4945</v>
      </c>
      <c r="S199" s="203" t="s">
        <v>4946</v>
      </c>
      <c r="T199" s="199" t="str">
        <f>LEFT(D199,3)</f>
        <v>#OE</v>
      </c>
      <c r="U199" s="198" t="e">
        <f>IF(SEARCH("RT", T199),1,0)</f>
        <v>#VALUE!</v>
      </c>
      <c r="V199" s="199" t="str">
        <f>LEFT(D199,35)</f>
        <v>#OERS14 Our own @DrKatinaPollock is</v>
      </c>
      <c r="W199" s="199" t="e">
        <f>IF(SEARCH("http:", D199),1,0)</f>
        <v>#VALUE!</v>
      </c>
    </row>
    <row r="200" spans="1:24" x14ac:dyDescent="0.2">
      <c r="A200" s="199">
        <v>199</v>
      </c>
      <c r="B200" s="200" t="s">
        <v>4938</v>
      </c>
      <c r="C200" s="201" t="s">
        <v>42</v>
      </c>
      <c r="D200" s="201" t="s">
        <v>4939</v>
      </c>
      <c r="E200" s="201" t="s">
        <v>4940</v>
      </c>
      <c r="F200" s="202">
        <v>41689.585833333302</v>
      </c>
      <c r="G200" s="201"/>
      <c r="H200" s="201" t="s">
        <v>23</v>
      </c>
      <c r="I200" s="201"/>
      <c r="J200" s="201"/>
      <c r="K200" s="201">
        <v>300645437</v>
      </c>
      <c r="L200" s="201"/>
      <c r="M200" s="203" t="s">
        <v>215</v>
      </c>
      <c r="N200" s="203" t="s">
        <v>46</v>
      </c>
      <c r="O200" s="201">
        <v>741</v>
      </c>
      <c r="P200" s="201">
        <v>317</v>
      </c>
      <c r="Q200" s="201">
        <v>-18000</v>
      </c>
      <c r="R200" s="201" t="s">
        <v>4941</v>
      </c>
      <c r="S200" s="203" t="s">
        <v>4942</v>
      </c>
      <c r="T200" s="199" t="str">
        <f>LEFT(D200,3)</f>
        <v>Con</v>
      </c>
      <c r="U200" s="198" t="e">
        <f>IF(SEARCH("RT", T200),1,0)</f>
        <v>#VALUE!</v>
      </c>
      <c r="V200" s="199" t="str">
        <f>LEFT(D200,35)</f>
        <v>Congratulations to @DrKatinaPollock</v>
      </c>
      <c r="W200" s="199" t="e">
        <f>IF(SEARCH("http:", D200),1,0)</f>
        <v>#VALUE!</v>
      </c>
    </row>
    <row r="201" spans="1:24" x14ac:dyDescent="0.2">
      <c r="A201" s="199">
        <v>200</v>
      </c>
      <c r="B201" s="200" t="s">
        <v>4932</v>
      </c>
      <c r="C201" s="201" t="s">
        <v>42</v>
      </c>
      <c r="D201" s="201" t="s">
        <v>4933</v>
      </c>
      <c r="E201" s="201" t="s">
        <v>4934</v>
      </c>
      <c r="F201" s="202">
        <v>41689.586770833303</v>
      </c>
      <c r="G201" s="201"/>
      <c r="H201" s="201" t="s">
        <v>23</v>
      </c>
      <c r="I201" s="201">
        <v>1020257364</v>
      </c>
      <c r="J201" s="201" t="s">
        <v>29</v>
      </c>
      <c r="K201" s="201">
        <v>300645437</v>
      </c>
      <c r="L201" s="201" t="s">
        <v>4935</v>
      </c>
      <c r="M201" s="203" t="s">
        <v>215</v>
      </c>
      <c r="N201" s="203" t="s">
        <v>46</v>
      </c>
      <c r="O201" s="201">
        <v>741</v>
      </c>
      <c r="P201" s="201">
        <v>317</v>
      </c>
      <c r="Q201" s="201">
        <v>-18000</v>
      </c>
      <c r="R201" s="201" t="s">
        <v>4936</v>
      </c>
      <c r="S201" s="203" t="s">
        <v>4937</v>
      </c>
      <c r="T201" s="199" t="str">
        <f>LEFT(D201,3)</f>
        <v>Gre</v>
      </c>
      <c r="U201" s="198" t="e">
        <f>IF(SEARCH("RT", T201),1,0)</f>
        <v>#VALUE!</v>
      </c>
      <c r="V201" s="199" t="str">
        <f>LEFT(D201,35)</f>
        <v>Great news! Championing &amp;amp; mobil</v>
      </c>
      <c r="W201" s="199" t="e">
        <f>IF(SEARCH("http:", D201),1,0)</f>
        <v>#VALUE!</v>
      </c>
    </row>
    <row r="202" spans="1:24" x14ac:dyDescent="0.2">
      <c r="A202" s="199">
        <v>201</v>
      </c>
      <c r="B202" s="200" t="s">
        <v>4932</v>
      </c>
      <c r="C202" s="201" t="s">
        <v>42</v>
      </c>
      <c r="D202" s="201" t="s">
        <v>4933</v>
      </c>
      <c r="E202" s="201" t="s">
        <v>4934</v>
      </c>
      <c r="F202" s="202">
        <v>41689.586770833303</v>
      </c>
      <c r="G202" s="201"/>
      <c r="H202" s="201" t="s">
        <v>23</v>
      </c>
      <c r="I202" s="201">
        <v>1020257364</v>
      </c>
      <c r="J202" s="201" t="s">
        <v>29</v>
      </c>
      <c r="K202" s="201">
        <v>300645437</v>
      </c>
      <c r="L202" s="201" t="s">
        <v>4935</v>
      </c>
      <c r="M202" s="203" t="s">
        <v>215</v>
      </c>
      <c r="N202" s="203" t="s">
        <v>46</v>
      </c>
      <c r="O202" s="201">
        <v>741</v>
      </c>
      <c r="P202" s="201">
        <v>317</v>
      </c>
      <c r="Q202" s="201">
        <v>-18000</v>
      </c>
      <c r="R202" s="201" t="s">
        <v>4936</v>
      </c>
      <c r="S202" s="203" t="s">
        <v>4937</v>
      </c>
      <c r="T202" s="199" t="str">
        <f>LEFT(D202,3)</f>
        <v>Gre</v>
      </c>
      <c r="U202" s="198" t="e">
        <f>IF(SEARCH("RT", T202),1,0)</f>
        <v>#VALUE!</v>
      </c>
      <c r="V202" s="199" t="str">
        <f>LEFT(D202,35)</f>
        <v>Great news! Championing &amp;amp; mobil</v>
      </c>
      <c r="W202" s="199" t="e">
        <f>IF(SEARCH("http:", D202),1,0)</f>
        <v>#VALUE!</v>
      </c>
    </row>
    <row r="203" spans="1:24" x14ac:dyDescent="0.2">
      <c r="A203" s="199">
        <v>202</v>
      </c>
      <c r="B203" s="200" t="s">
        <v>4927</v>
      </c>
      <c r="C203" s="201" t="s">
        <v>29</v>
      </c>
      <c r="D203" s="201" t="s">
        <v>4928</v>
      </c>
      <c r="E203" s="201" t="s">
        <v>4929</v>
      </c>
      <c r="F203" s="202">
        <v>41689.587280092601</v>
      </c>
      <c r="G203" s="201"/>
      <c r="H203" s="201" t="s">
        <v>23</v>
      </c>
      <c r="I203" s="201"/>
      <c r="J203" s="201"/>
      <c r="K203" s="201">
        <v>1020257364</v>
      </c>
      <c r="L203" s="201"/>
      <c r="M203" s="203" t="s">
        <v>24</v>
      </c>
      <c r="N203" s="203" t="s">
        <v>32</v>
      </c>
      <c r="O203" s="201">
        <v>198</v>
      </c>
      <c r="P203" s="201">
        <v>247</v>
      </c>
      <c r="Q203" s="201">
        <v>-18000</v>
      </c>
      <c r="R203" s="201" t="s">
        <v>4930</v>
      </c>
      <c r="S203" s="203" t="s">
        <v>4931</v>
      </c>
      <c r="T203" s="199" t="str">
        <f>LEFT(D203,3)</f>
        <v xml:space="preserve">RT </v>
      </c>
      <c r="U203" s="198">
        <f>IF(SEARCH("RT", T203),1,0)</f>
        <v>1</v>
      </c>
      <c r="V203" s="199" t="str">
        <f>LEFT(D203,35)</f>
        <v>RT @CarolCampbell4: Congratulations</v>
      </c>
      <c r="W203" s="199" t="e">
        <f>IF(SEARCH("http:", D203),1,0)</f>
        <v>#VALUE!</v>
      </c>
    </row>
    <row r="204" spans="1:24" x14ac:dyDescent="0.2">
      <c r="A204" s="199">
        <v>203</v>
      </c>
      <c r="B204" s="200" t="s">
        <v>4920</v>
      </c>
      <c r="C204" s="201" t="s">
        <v>4921</v>
      </c>
      <c r="D204" s="201" t="s">
        <v>4922</v>
      </c>
      <c r="E204" s="201" t="s">
        <v>4923</v>
      </c>
      <c r="F204" s="202">
        <v>41689.587430555599</v>
      </c>
      <c r="G204" s="201"/>
      <c r="H204" s="201" t="s">
        <v>23</v>
      </c>
      <c r="I204" s="201"/>
      <c r="J204" s="201"/>
      <c r="K204" s="201">
        <v>22674400</v>
      </c>
      <c r="L204" s="201"/>
      <c r="M204" s="203" t="s">
        <v>45</v>
      </c>
      <c r="N204" s="203" t="s">
        <v>4924</v>
      </c>
      <c r="O204" s="201">
        <v>468</v>
      </c>
      <c r="P204" s="201">
        <v>99</v>
      </c>
      <c r="Q204" s="201"/>
      <c r="R204" s="201" t="s">
        <v>4925</v>
      </c>
      <c r="S204" s="203" t="s">
        <v>4926</v>
      </c>
      <c r="T204" s="199" t="str">
        <f>LEFT(D204,3)</f>
        <v>Hon</v>
      </c>
      <c r="U204" s="198" t="e">
        <f>IF(SEARCH("RT", T204),1,0)</f>
        <v>#VALUE!</v>
      </c>
      <c r="V204" s="199" t="str">
        <f>LEFT(D204,35)</f>
        <v>Honoured to be featured at #OERS14.</v>
      </c>
      <c r="W204" s="199" t="e">
        <f>IF(SEARCH("http:", D204),1,0)</f>
        <v>#VALUE!</v>
      </c>
    </row>
    <row r="205" spans="1:24" x14ac:dyDescent="0.2">
      <c r="A205" s="199">
        <v>204</v>
      </c>
      <c r="B205" s="200" t="s">
        <v>4914</v>
      </c>
      <c r="C205" s="201" t="s">
        <v>654</v>
      </c>
      <c r="D205" s="201" t="s">
        <v>4917</v>
      </c>
      <c r="E205" s="201" t="s">
        <v>4918</v>
      </c>
      <c r="F205" s="202">
        <v>41689.588692129597</v>
      </c>
      <c r="G205" s="201"/>
      <c r="H205" s="201" t="s">
        <v>23</v>
      </c>
      <c r="I205" s="201"/>
      <c r="J205" s="201"/>
      <c r="K205" s="201">
        <v>30002337</v>
      </c>
      <c r="L205" s="201"/>
      <c r="M205" s="203" t="s">
        <v>73</v>
      </c>
      <c r="N205" s="203" t="s">
        <v>657</v>
      </c>
      <c r="O205" s="201">
        <v>365</v>
      </c>
      <c r="P205" s="201">
        <v>169</v>
      </c>
      <c r="Q205" s="201">
        <v>-18000</v>
      </c>
      <c r="R205" s="201" t="s">
        <v>4919</v>
      </c>
      <c r="S205" s="203" t="s">
        <v>248</v>
      </c>
      <c r="T205" s="199" t="str">
        <f>LEFT(D205,3)</f>
        <v xml:space="preserve">If </v>
      </c>
      <c r="U205" s="198" t="e">
        <f>IF(SEARCH("RT", T205),1,0)</f>
        <v>#VALUE!</v>
      </c>
      <c r="V205" s="199" t="str">
        <f>LEFT(D205,35)</f>
        <v>If workshop tweets included identif</v>
      </c>
      <c r="W205" s="199" t="e">
        <f>IF(SEARCH("http:", D205),1,0)</f>
        <v>#VALUE!</v>
      </c>
    </row>
    <row r="206" spans="1:24" x14ac:dyDescent="0.2">
      <c r="A206" s="199">
        <v>205</v>
      </c>
      <c r="B206" s="200" t="s">
        <v>4911</v>
      </c>
      <c r="C206" s="201" t="s">
        <v>212</v>
      </c>
      <c r="D206" s="201" t="s">
        <v>4912</v>
      </c>
      <c r="E206" s="201" t="s">
        <v>4913</v>
      </c>
      <c r="F206" s="202">
        <v>41689.590451388904</v>
      </c>
      <c r="G206" s="201"/>
      <c r="H206" s="201" t="s">
        <v>23</v>
      </c>
      <c r="I206" s="201">
        <v>30002337</v>
      </c>
      <c r="J206" s="201" t="s">
        <v>654</v>
      </c>
      <c r="K206" s="201">
        <v>2151052644</v>
      </c>
      <c r="L206" s="201" t="s">
        <v>4914</v>
      </c>
      <c r="M206" s="203" t="s">
        <v>215</v>
      </c>
      <c r="N206" s="203" t="s">
        <v>216</v>
      </c>
      <c r="O206" s="201">
        <v>17</v>
      </c>
      <c r="P206" s="201">
        <v>40</v>
      </c>
      <c r="Q206" s="201"/>
      <c r="R206" s="201" t="s">
        <v>4915</v>
      </c>
      <c r="S206" s="203" t="s">
        <v>4916</v>
      </c>
      <c r="T206" s="199" t="str">
        <f>LEFT(D206,3)</f>
        <v>@Re</v>
      </c>
      <c r="U206" s="198" t="e">
        <f>IF(SEARCH("RT", T206),1,0)</f>
        <v>#VALUE!</v>
      </c>
      <c r="V206" s="199" t="str">
        <f>LEFT(D206,35)</f>
        <v>@ResearchChat #OERS14 Brilliant ide</v>
      </c>
      <c r="W206" s="199" t="e">
        <f>IF(SEARCH("http:", D206),1,0)</f>
        <v>#VALUE!</v>
      </c>
    </row>
    <row r="207" spans="1:24" x14ac:dyDescent="0.2">
      <c r="A207" s="199">
        <v>206</v>
      </c>
      <c r="B207" s="200" t="s">
        <v>4908</v>
      </c>
      <c r="C207" s="201" t="s">
        <v>71</v>
      </c>
      <c r="D207" s="201" t="s">
        <v>4791</v>
      </c>
      <c r="E207" s="201" t="s">
        <v>4909</v>
      </c>
      <c r="F207" s="202">
        <v>41689.590567129599</v>
      </c>
      <c r="G207" s="201"/>
      <c r="H207" s="201" t="s">
        <v>23</v>
      </c>
      <c r="I207" s="201"/>
      <c r="J207" s="201"/>
      <c r="K207" s="201">
        <v>203543496</v>
      </c>
      <c r="L207" s="201"/>
      <c r="M207" s="203" t="s">
        <v>24</v>
      </c>
      <c r="N207" s="203" t="s">
        <v>86</v>
      </c>
      <c r="O207" s="201">
        <v>390</v>
      </c>
      <c r="P207" s="201">
        <v>533</v>
      </c>
      <c r="Q207" s="201">
        <v>-28800</v>
      </c>
      <c r="R207" s="201" t="s">
        <v>4910</v>
      </c>
      <c r="S207" s="203" t="s">
        <v>4794</v>
      </c>
      <c r="T207" s="199" t="str">
        <f>LEFT(D207,3)</f>
        <v xml:space="preserve">RT </v>
      </c>
      <c r="U207" s="198">
        <f>IF(SEARCH("RT", T207),1,0)</f>
        <v>1</v>
      </c>
      <c r="V207" s="199" t="str">
        <f>LEFT(D207,35)</f>
        <v>RT @jmuellertate: #oers14 Deputy Mi</v>
      </c>
      <c r="W207" s="199" t="e">
        <f>IF(SEARCH("http:", D207),1,0)</f>
        <v>#VALUE!</v>
      </c>
    </row>
    <row r="208" spans="1:24" x14ac:dyDescent="0.2">
      <c r="A208" s="199">
        <v>207</v>
      </c>
      <c r="B208" s="200" t="s">
        <v>4903</v>
      </c>
      <c r="C208" s="201" t="s">
        <v>654</v>
      </c>
      <c r="D208" s="201" t="s">
        <v>4904</v>
      </c>
      <c r="E208" s="201" t="s">
        <v>4905</v>
      </c>
      <c r="F208" s="202">
        <v>41689.591574074097</v>
      </c>
      <c r="G208" s="201"/>
      <c r="H208" s="201" t="s">
        <v>23</v>
      </c>
      <c r="I208" s="201"/>
      <c r="J208" s="201"/>
      <c r="K208" s="201">
        <v>30002337</v>
      </c>
      <c r="L208" s="201"/>
      <c r="M208" s="203" t="s">
        <v>73</v>
      </c>
      <c r="N208" s="203" t="s">
        <v>657</v>
      </c>
      <c r="O208" s="201">
        <v>365</v>
      </c>
      <c r="P208" s="201">
        <v>169</v>
      </c>
      <c r="Q208" s="201">
        <v>-18000</v>
      </c>
      <c r="R208" s="201" t="s">
        <v>4906</v>
      </c>
      <c r="S208" s="203" t="s">
        <v>4907</v>
      </c>
      <c r="T208" s="199" t="str">
        <f>LEFT(D208,3)</f>
        <v xml:space="preserve">Do </v>
      </c>
      <c r="U208" s="198" t="e">
        <f>IF(SEARCH("RT", T208),1,0)</f>
        <v>#VALUE!</v>
      </c>
      <c r="V208" s="199" t="str">
        <f>LEFT(D208,35)</f>
        <v xml:space="preserve">Do you know when evidence is good? </v>
      </c>
      <c r="W208" s="199" t="e">
        <f>IF(SEARCH("http:", D208),1,0)</f>
        <v>#VALUE!</v>
      </c>
    </row>
    <row r="209" spans="1:24" x14ac:dyDescent="0.2">
      <c r="A209" s="199">
        <v>208</v>
      </c>
      <c r="B209" s="200" t="s">
        <v>4898</v>
      </c>
      <c r="C209" s="201" t="s">
        <v>42</v>
      </c>
      <c r="D209" s="201" t="s">
        <v>4899</v>
      </c>
      <c r="E209" s="201" t="s">
        <v>4900</v>
      </c>
      <c r="F209" s="202">
        <v>41689.591643518499</v>
      </c>
      <c r="G209" s="201"/>
      <c r="H209" s="201" t="s">
        <v>23</v>
      </c>
      <c r="I209" s="201"/>
      <c r="J209" s="201"/>
      <c r="K209" s="201">
        <v>300645437</v>
      </c>
      <c r="L209" s="201"/>
      <c r="M209" s="203" t="s">
        <v>215</v>
      </c>
      <c r="N209" s="203" t="s">
        <v>46</v>
      </c>
      <c r="O209" s="201">
        <v>741</v>
      </c>
      <c r="P209" s="201">
        <v>317</v>
      </c>
      <c r="Q209" s="201">
        <v>-18000</v>
      </c>
      <c r="R209" s="201" t="s">
        <v>4901</v>
      </c>
      <c r="S209" s="203" t="s">
        <v>4902</v>
      </c>
      <c r="T209" s="199" t="str">
        <f>LEFT(D209,3)</f>
        <v>Dor</v>
      </c>
      <c r="U209" s="198" t="e">
        <f>IF(SEARCH("RT", T209),1,0)</f>
        <v>#VALUE!</v>
      </c>
      <c r="V209" s="199" t="str">
        <f>LEFT(D209,35)</f>
        <v xml:space="preserve">Doris McWhorter Welcome to the 9th </v>
      </c>
      <c r="W209" s="199" t="e">
        <f>IF(SEARCH("http:", D209),1,0)</f>
        <v>#VALUE!</v>
      </c>
    </row>
    <row r="210" spans="1:24" ht="25.5" x14ac:dyDescent="0.2">
      <c r="A210" s="199">
        <v>209</v>
      </c>
      <c r="B210" s="200" t="s">
        <v>4895</v>
      </c>
      <c r="C210" s="201" t="s">
        <v>2607</v>
      </c>
      <c r="D210" s="201" t="s">
        <v>2088</v>
      </c>
      <c r="E210" s="201" t="s">
        <v>4896</v>
      </c>
      <c r="F210" s="202">
        <v>41689.591747685197</v>
      </c>
      <c r="G210" s="201"/>
      <c r="H210" s="201" t="s">
        <v>23</v>
      </c>
      <c r="I210" s="201"/>
      <c r="J210" s="201"/>
      <c r="K210" s="201">
        <v>1264968134</v>
      </c>
      <c r="L210" s="201"/>
      <c r="M210" s="203" t="s">
        <v>105</v>
      </c>
      <c r="N210" s="203" t="s">
        <v>2611</v>
      </c>
      <c r="O210" s="201">
        <v>585</v>
      </c>
      <c r="P210" s="201">
        <v>373</v>
      </c>
      <c r="Q210" s="201"/>
      <c r="R210" s="201" t="s">
        <v>4897</v>
      </c>
      <c r="S210" s="203" t="s">
        <v>2092</v>
      </c>
      <c r="T210" s="199" t="str">
        <f>LEFT(D210,3)</f>
        <v xml:space="preserve">RT </v>
      </c>
      <c r="U210" s="198">
        <f>IF(SEARCH("RT", T210),1,0)</f>
        <v>1</v>
      </c>
      <c r="V210" s="199" t="str">
        <f>LEFT(D210,35)</f>
        <v>RT @ResearchChat: EQAO Research Bul</v>
      </c>
      <c r="W210" s="199">
        <f>IF(SEARCH("http:", D210),1,0)</f>
        <v>1</v>
      </c>
      <c r="X210" s="194" t="str">
        <f>"http:"&amp;MID(D210,FIND("/",D210,8),LEN(D210)+1-FIND("/",D210,8))</f>
        <v>http://t.co/QulEU2Sz1l #OERS14 #ResearchChat</v>
      </c>
    </row>
    <row r="211" spans="1:24" x14ac:dyDescent="0.2">
      <c r="A211" s="199">
        <v>210</v>
      </c>
      <c r="B211" s="200" t="s">
        <v>4888</v>
      </c>
      <c r="C211" s="201" t="s">
        <v>4889</v>
      </c>
      <c r="D211" s="201" t="s">
        <v>4890</v>
      </c>
      <c r="E211" s="201" t="s">
        <v>4891</v>
      </c>
      <c r="F211" s="202">
        <v>41689.592013888898</v>
      </c>
      <c r="G211" s="201"/>
      <c r="H211" s="201" t="s">
        <v>23</v>
      </c>
      <c r="I211" s="201"/>
      <c r="J211" s="201"/>
      <c r="K211" s="201">
        <v>402329901</v>
      </c>
      <c r="L211" s="201"/>
      <c r="M211" s="203" t="s">
        <v>45</v>
      </c>
      <c r="N211" s="203" t="s">
        <v>4892</v>
      </c>
      <c r="O211" s="201">
        <v>51</v>
      </c>
      <c r="P211" s="201">
        <v>67</v>
      </c>
      <c r="Q211" s="201">
        <v>3600</v>
      </c>
      <c r="R211" s="201" t="s">
        <v>4893</v>
      </c>
      <c r="S211" s="203" t="s">
        <v>4894</v>
      </c>
      <c r="T211" s="199" t="str">
        <f>LEFT(D211,3)</f>
        <v xml:space="preserve">RT </v>
      </c>
      <c r="U211" s="198">
        <f>IF(SEARCH("RT", T211),1,0)</f>
        <v>1</v>
      </c>
      <c r="V211" s="199" t="str">
        <f>LEFT(D211,35)</f>
        <v>RT @researchimpact: RT @CarolCampbe</v>
      </c>
      <c r="W211" s="199">
        <f>IF(SEARCH("http:", D211),1,0)</f>
        <v>1</v>
      </c>
      <c r="X211" s="194" t="str">
        <f>"http:"&amp;MID(D211,FIND("/",D211,8),LEN(D211)+1-FIND("/",D211,8))</f>
        <v>http://t.co/oNm3dfhonX http://t.co/W…</v>
      </c>
    </row>
    <row r="212" spans="1:24" ht="25.5" x14ac:dyDescent="0.2">
      <c r="A212" s="199">
        <v>211</v>
      </c>
      <c r="B212" s="200" t="s">
        <v>4885</v>
      </c>
      <c r="C212" s="201" t="s">
        <v>4796</v>
      </c>
      <c r="D212" s="201" t="s">
        <v>2088</v>
      </c>
      <c r="E212" s="201" t="s">
        <v>4886</v>
      </c>
      <c r="F212" s="202">
        <v>41689.592233796298</v>
      </c>
      <c r="G212" s="201"/>
      <c r="H212" s="201" t="s">
        <v>23</v>
      </c>
      <c r="I212" s="201"/>
      <c r="J212" s="201"/>
      <c r="K212" s="201">
        <v>861759625</v>
      </c>
      <c r="L212" s="201"/>
      <c r="M212" s="203" t="s">
        <v>45</v>
      </c>
      <c r="N212" s="203" t="s">
        <v>4799</v>
      </c>
      <c r="O212" s="201">
        <v>69</v>
      </c>
      <c r="P212" s="201">
        <v>27</v>
      </c>
      <c r="Q212" s="201">
        <v>-14400</v>
      </c>
      <c r="R212" s="201" t="s">
        <v>4887</v>
      </c>
      <c r="S212" s="203" t="s">
        <v>2092</v>
      </c>
      <c r="T212" s="199" t="str">
        <f>LEFT(D212,3)</f>
        <v xml:space="preserve">RT </v>
      </c>
      <c r="U212" s="198">
        <f>IF(SEARCH("RT", T212),1,0)</f>
        <v>1</v>
      </c>
      <c r="V212" s="199" t="str">
        <f>LEFT(D212,35)</f>
        <v>RT @ResearchChat: EQAO Research Bul</v>
      </c>
      <c r="W212" s="199">
        <f>IF(SEARCH("http:", D212),1,0)</f>
        <v>1</v>
      </c>
      <c r="X212" s="194" t="str">
        <f>"http:"&amp;MID(D212,FIND("/",D212,8),LEN(D212)+1-FIND("/",D212,8))</f>
        <v>http://t.co/QulEU2Sz1l #OERS14 #ResearchChat</v>
      </c>
    </row>
    <row r="213" spans="1:24" ht="25.5" x14ac:dyDescent="0.2">
      <c r="A213" s="199">
        <v>212</v>
      </c>
      <c r="B213" s="200" t="s">
        <v>4885</v>
      </c>
      <c r="C213" s="201" t="s">
        <v>4796</v>
      </c>
      <c r="D213" s="201" t="s">
        <v>2088</v>
      </c>
      <c r="E213" s="201" t="s">
        <v>4886</v>
      </c>
      <c r="F213" s="202">
        <v>41689.592233796298</v>
      </c>
      <c r="G213" s="201"/>
      <c r="H213" s="201" t="s">
        <v>23</v>
      </c>
      <c r="I213" s="201"/>
      <c r="J213" s="201"/>
      <c r="K213" s="201">
        <v>861759625</v>
      </c>
      <c r="L213" s="201"/>
      <c r="M213" s="203" t="s">
        <v>45</v>
      </c>
      <c r="N213" s="203" t="s">
        <v>4799</v>
      </c>
      <c r="O213" s="201">
        <v>69</v>
      </c>
      <c r="P213" s="201">
        <v>27</v>
      </c>
      <c r="Q213" s="201">
        <v>-14400</v>
      </c>
      <c r="R213" s="201" t="s">
        <v>4887</v>
      </c>
      <c r="S213" s="203" t="s">
        <v>2092</v>
      </c>
      <c r="T213" s="199" t="str">
        <f>LEFT(D213,3)</f>
        <v xml:space="preserve">RT </v>
      </c>
      <c r="U213" s="198">
        <f>IF(SEARCH("RT", T213),1,0)</f>
        <v>1</v>
      </c>
      <c r="V213" s="199" t="str">
        <f>LEFT(D213,35)</f>
        <v>RT @ResearchChat: EQAO Research Bul</v>
      </c>
      <c r="W213" s="199">
        <f>IF(SEARCH("http:", D213),1,0)</f>
        <v>1</v>
      </c>
      <c r="X213" s="194" t="str">
        <f>"http:"&amp;MID(D213,FIND("/",D213,8),LEN(D213)+1-FIND("/",D213,8))</f>
        <v>http://t.co/QulEU2Sz1l #OERS14 #ResearchChat</v>
      </c>
    </row>
    <row r="214" spans="1:24" ht="25.5" x14ac:dyDescent="0.2">
      <c r="A214" s="199">
        <v>213</v>
      </c>
      <c r="B214" s="200" t="s">
        <v>4880</v>
      </c>
      <c r="C214" s="201" t="s">
        <v>4796</v>
      </c>
      <c r="D214" s="204" t="s">
        <v>4881</v>
      </c>
      <c r="E214" s="201" t="s">
        <v>4882</v>
      </c>
      <c r="F214" s="202">
        <v>41689.592280092598</v>
      </c>
      <c r="G214" s="201"/>
      <c r="H214" s="201" t="s">
        <v>23</v>
      </c>
      <c r="I214" s="201"/>
      <c r="J214" s="201"/>
      <c r="K214" s="201">
        <v>861759625</v>
      </c>
      <c r="L214" s="201"/>
      <c r="M214" s="203" t="s">
        <v>45</v>
      </c>
      <c r="N214" s="203" t="s">
        <v>4799</v>
      </c>
      <c r="O214" s="201">
        <v>69</v>
      </c>
      <c r="P214" s="201">
        <v>27</v>
      </c>
      <c r="Q214" s="201">
        <v>-14400</v>
      </c>
      <c r="R214" s="201" t="s">
        <v>4883</v>
      </c>
      <c r="S214" s="203" t="s">
        <v>4884</v>
      </c>
      <c r="T214" s="199" t="str">
        <f>LEFT(D214,3)</f>
        <v xml:space="preserve">RT </v>
      </c>
      <c r="U214" s="198">
        <f>IF(SEARCH("RT", T214),1,0)</f>
        <v>1</v>
      </c>
      <c r="V214" s="199" t="str">
        <f>LEFT(D214,35)</f>
        <v>RT @ResearchChat: EQAO Research bul</v>
      </c>
      <c r="W214" s="199">
        <f>IF(SEARCH("http:", D214),1,0)</f>
        <v>1</v>
      </c>
      <c r="X214" s="194" t="str">
        <f>"http:"&amp;MID(D214,FIND("/",D214,8),LEN(D214)+1-FIND("/",D214,8))</f>
        <v>http://t.co/PfrCDa8g4f #OERS14 #ResearchChat</v>
      </c>
    </row>
    <row r="215" spans="1:24" x14ac:dyDescent="0.2">
      <c r="A215" s="199">
        <v>214</v>
      </c>
      <c r="B215" s="200" t="s">
        <v>4875</v>
      </c>
      <c r="C215" s="201" t="s">
        <v>845</v>
      </c>
      <c r="D215" s="201" t="s">
        <v>4876</v>
      </c>
      <c r="E215" s="201" t="s">
        <v>4877</v>
      </c>
      <c r="F215" s="202">
        <v>41689.592314814799</v>
      </c>
      <c r="G215" s="201"/>
      <c r="H215" s="201" t="s">
        <v>23</v>
      </c>
      <c r="I215" s="201"/>
      <c r="J215" s="201"/>
      <c r="K215" s="201">
        <v>40351425</v>
      </c>
      <c r="L215" s="201"/>
      <c r="M215" s="203" t="s">
        <v>105</v>
      </c>
      <c r="N215" s="203" t="s">
        <v>850</v>
      </c>
      <c r="O215" s="201">
        <v>249</v>
      </c>
      <c r="P215" s="201">
        <v>364</v>
      </c>
      <c r="Q215" s="201">
        <v>-18000</v>
      </c>
      <c r="R215" s="201" t="s">
        <v>4878</v>
      </c>
      <c r="S215" s="203" t="s">
        <v>4879</v>
      </c>
      <c r="T215" s="199" t="str">
        <f>LEFT(D215,3)</f>
        <v>#oe</v>
      </c>
      <c r="U215" s="198" t="e">
        <f>IF(SEARCH("RT", T215),1,0)</f>
        <v>#VALUE!</v>
      </c>
      <c r="V215" s="199" t="str">
        <f>LEFT(D215,35)</f>
        <v xml:space="preserve">#oers14 collaborative prob solving </v>
      </c>
      <c r="W215" s="199" t="e">
        <f>IF(SEARCH("http:", D215),1,0)</f>
        <v>#VALUE!</v>
      </c>
    </row>
    <row r="216" spans="1:24" x14ac:dyDescent="0.2">
      <c r="A216" s="199">
        <v>215</v>
      </c>
      <c r="B216" s="200" t="s">
        <v>4861</v>
      </c>
      <c r="C216" s="201" t="s">
        <v>2607</v>
      </c>
      <c r="D216" s="201" t="s">
        <v>4872</v>
      </c>
      <c r="E216" s="201" t="s">
        <v>4873</v>
      </c>
      <c r="F216" s="202">
        <v>41689.5926736111</v>
      </c>
      <c r="G216" s="201"/>
      <c r="H216" s="201" t="s">
        <v>23</v>
      </c>
      <c r="I216" s="201"/>
      <c r="J216" s="201"/>
      <c r="K216" s="201">
        <v>1264968134</v>
      </c>
      <c r="L216" s="201"/>
      <c r="M216" s="203" t="s">
        <v>105</v>
      </c>
      <c r="N216" s="203" t="s">
        <v>2611</v>
      </c>
      <c r="O216" s="201">
        <v>586</v>
      </c>
      <c r="P216" s="201">
        <v>373</v>
      </c>
      <c r="Q216" s="201"/>
      <c r="R216" s="201" t="s">
        <v>4874</v>
      </c>
      <c r="S216" s="203" t="s">
        <v>81</v>
      </c>
      <c r="T216" s="199" t="str">
        <f>LEFT(D216,3)</f>
        <v>#OE</v>
      </c>
      <c r="U216" s="198" t="e">
        <f>IF(SEARCH("RT", T216),1,0)</f>
        <v>#VALUE!</v>
      </c>
      <c r="V216" s="199" t="str">
        <f>LEFT(D216,35)</f>
        <v>#OERS14 Quality evidence takes time</v>
      </c>
      <c r="W216" s="199" t="e">
        <f>IF(SEARCH("http:", D216),1,0)</f>
        <v>#VALUE!</v>
      </c>
    </row>
    <row r="217" spans="1:24" x14ac:dyDescent="0.2">
      <c r="A217" s="199">
        <v>216</v>
      </c>
      <c r="B217" s="200" t="s">
        <v>4868</v>
      </c>
      <c r="C217" s="201" t="s">
        <v>42</v>
      </c>
      <c r="D217" s="201" t="s">
        <v>4869</v>
      </c>
      <c r="E217" s="201" t="s">
        <v>4870</v>
      </c>
      <c r="F217" s="202">
        <v>41689.593831018501</v>
      </c>
      <c r="G217" s="201"/>
      <c r="H217" s="201" t="s">
        <v>23</v>
      </c>
      <c r="I217" s="201"/>
      <c r="J217" s="201"/>
      <c r="K217" s="201">
        <v>300645437</v>
      </c>
      <c r="L217" s="201"/>
      <c r="M217" s="203" t="s">
        <v>215</v>
      </c>
      <c r="N217" s="203" t="s">
        <v>46</v>
      </c>
      <c r="O217" s="201">
        <v>741</v>
      </c>
      <c r="P217" s="201">
        <v>317</v>
      </c>
      <c r="Q217" s="201">
        <v>-18000</v>
      </c>
      <c r="R217" s="201" t="s">
        <v>4871</v>
      </c>
      <c r="S217" s="203" t="s">
        <v>937</v>
      </c>
      <c r="T217" s="199" t="str">
        <f>LEFT(D217,3)</f>
        <v>Dor</v>
      </c>
      <c r="U217" s="198" t="e">
        <f>IF(SEARCH("RT", T217),1,0)</f>
        <v>#VALUE!</v>
      </c>
      <c r="V217" s="199" t="str">
        <f>LEFT(D217,35)</f>
        <v>Doris McWhorter: 3 goals for #OERS1</v>
      </c>
      <c r="W217" s="199" t="e">
        <f>IF(SEARCH("http:", D217),1,0)</f>
        <v>#VALUE!</v>
      </c>
    </row>
    <row r="218" spans="1:24" x14ac:dyDescent="0.2">
      <c r="A218" s="199">
        <v>217</v>
      </c>
      <c r="B218" s="200" t="s">
        <v>4864</v>
      </c>
      <c r="C218" s="201" t="s">
        <v>2157</v>
      </c>
      <c r="D218" s="201" t="s">
        <v>4865</v>
      </c>
      <c r="E218" s="201" t="s">
        <v>4866</v>
      </c>
      <c r="F218" s="202">
        <v>41689.594212962998</v>
      </c>
      <c r="G218" s="201"/>
      <c r="H218" s="201" t="s">
        <v>23</v>
      </c>
      <c r="I218" s="201"/>
      <c r="J218" s="201"/>
      <c r="K218" s="201">
        <v>466897873</v>
      </c>
      <c r="L218" s="201"/>
      <c r="M218" s="203" t="s">
        <v>63</v>
      </c>
      <c r="N218" s="203" t="s">
        <v>2258</v>
      </c>
      <c r="O218" s="201">
        <v>58</v>
      </c>
      <c r="P218" s="201">
        <v>126</v>
      </c>
      <c r="Q218" s="201">
        <v>-21600</v>
      </c>
      <c r="R218" s="201" t="s">
        <v>4867</v>
      </c>
      <c r="S218" s="203" t="s">
        <v>81</v>
      </c>
      <c r="T218" s="199" t="str">
        <f>LEFT(D218,3)</f>
        <v>#OE</v>
      </c>
      <c r="U218" s="198" t="e">
        <f>IF(SEARCH("RT", T218),1,0)</f>
        <v>#VALUE!</v>
      </c>
      <c r="V218" s="199" t="str">
        <f>LEFT(D218,35)</f>
        <v>#OERS14 From great to excellent- Mo</v>
      </c>
      <c r="W218" s="199" t="e">
        <f>IF(SEARCH("http:", D218),1,0)</f>
        <v>#VALUE!</v>
      </c>
    </row>
    <row r="219" spans="1:24" x14ac:dyDescent="0.2">
      <c r="A219" s="199">
        <v>218</v>
      </c>
      <c r="B219" s="200" t="s">
        <v>4858</v>
      </c>
      <c r="C219" s="201" t="s">
        <v>212</v>
      </c>
      <c r="D219" s="201" t="s">
        <v>4859</v>
      </c>
      <c r="E219" s="201" t="s">
        <v>4860</v>
      </c>
      <c r="F219" s="202">
        <v>41689.594768518502</v>
      </c>
      <c r="G219" s="201"/>
      <c r="H219" s="201" t="s">
        <v>23</v>
      </c>
      <c r="I219" s="201">
        <v>1264968134</v>
      </c>
      <c r="J219" s="201" t="s">
        <v>2607</v>
      </c>
      <c r="K219" s="201">
        <v>2151052644</v>
      </c>
      <c r="L219" s="201" t="s">
        <v>4861</v>
      </c>
      <c r="M219" s="203" t="s">
        <v>215</v>
      </c>
      <c r="N219" s="203" t="s">
        <v>216</v>
      </c>
      <c r="O219" s="201">
        <v>17</v>
      </c>
      <c r="P219" s="201">
        <v>40</v>
      </c>
      <c r="Q219" s="201"/>
      <c r="R219" s="201" t="s">
        <v>4862</v>
      </c>
      <c r="S219" s="203" t="s">
        <v>4863</v>
      </c>
      <c r="T219" s="199" t="str">
        <f>LEFT(D219,3)</f>
        <v>@dr</v>
      </c>
      <c r="U219" s="198" t="e">
        <f>IF(SEARCH("RT", T219),1,0)</f>
        <v>#VALUE!</v>
      </c>
      <c r="V219" s="199" t="str">
        <f>LEFT(D219,35)</f>
        <v xml:space="preserve">@drcathybruce #OERS14 Indicator of </v>
      </c>
      <c r="W219" s="199" t="e">
        <f>IF(SEARCH("http:", D219),1,0)</f>
        <v>#VALUE!</v>
      </c>
    </row>
    <row r="220" spans="1:24" x14ac:dyDescent="0.2">
      <c r="A220" s="199">
        <v>219</v>
      </c>
      <c r="B220" s="200" t="s">
        <v>4853</v>
      </c>
      <c r="C220" s="201" t="s">
        <v>654</v>
      </c>
      <c r="D220" s="201" t="s">
        <v>4854</v>
      </c>
      <c r="E220" s="201" t="s">
        <v>4855</v>
      </c>
      <c r="F220" s="202">
        <v>41689.594814814802</v>
      </c>
      <c r="G220" s="201"/>
      <c r="H220" s="201" t="s">
        <v>23</v>
      </c>
      <c r="I220" s="201"/>
      <c r="J220" s="201"/>
      <c r="K220" s="201">
        <v>30002337</v>
      </c>
      <c r="L220" s="201"/>
      <c r="M220" s="203" t="s">
        <v>73</v>
      </c>
      <c r="N220" s="203" t="s">
        <v>657</v>
      </c>
      <c r="O220" s="201">
        <v>366</v>
      </c>
      <c r="P220" s="201">
        <v>169</v>
      </c>
      <c r="Q220" s="201">
        <v>-18000</v>
      </c>
      <c r="R220" s="201" t="s">
        <v>4856</v>
      </c>
      <c r="S220" s="203" t="s">
        <v>4857</v>
      </c>
      <c r="T220" s="199" t="str">
        <f>LEFT(D220,3)</f>
        <v>Dr.</v>
      </c>
      <c r="U220" s="198" t="e">
        <f>IF(SEARCH("RT", T220),1,0)</f>
        <v>#VALUE!</v>
      </c>
      <c r="V220" s="199" t="str">
        <f>LEFT(D220,35)</f>
        <v>Dr. Franzesco Avvisati (OECD) prese</v>
      </c>
      <c r="W220" s="199" t="e">
        <f>IF(SEARCH("http:", D220),1,0)</f>
        <v>#VALUE!</v>
      </c>
    </row>
    <row r="221" spans="1:24" x14ac:dyDescent="0.2">
      <c r="A221" s="199">
        <v>220</v>
      </c>
      <c r="B221" s="200" t="s">
        <v>4846</v>
      </c>
      <c r="C221" s="201" t="s">
        <v>4847</v>
      </c>
      <c r="D221" s="201" t="s">
        <v>4848</v>
      </c>
      <c r="E221" s="201" t="s">
        <v>4849</v>
      </c>
      <c r="F221" s="202">
        <v>41689.5954166667</v>
      </c>
      <c r="G221" s="201"/>
      <c r="H221" s="201" t="s">
        <v>23</v>
      </c>
      <c r="I221" s="201"/>
      <c r="J221" s="201"/>
      <c r="K221" s="201">
        <v>448379023</v>
      </c>
      <c r="L221" s="201"/>
      <c r="M221" s="203" t="s">
        <v>45</v>
      </c>
      <c r="N221" s="203" t="s">
        <v>4850</v>
      </c>
      <c r="O221" s="201">
        <v>30</v>
      </c>
      <c r="P221" s="201">
        <v>69</v>
      </c>
      <c r="Q221" s="201">
        <v>-18000</v>
      </c>
      <c r="R221" s="201" t="s">
        <v>4851</v>
      </c>
      <c r="S221" s="203" t="s">
        <v>4852</v>
      </c>
      <c r="T221" s="199" t="str">
        <f>LEFT(D221,3)</f>
        <v>Lov</v>
      </c>
      <c r="U221" s="198" t="e">
        <f>IF(SEARCH("RT", T221),1,0)</f>
        <v>#VALUE!</v>
      </c>
      <c r="V221" s="199" t="str">
        <f>LEFT(D221,35)</f>
        <v>Loving the comments about @colwiz a</v>
      </c>
      <c r="W221" s="199">
        <f>IF(SEARCH("http:", D221),1,0)</f>
        <v>1</v>
      </c>
      <c r="X221" s="194" t="str">
        <f>"http:"&amp;MID(D221,FIND("/",D221,8),LEN(D221)+1-FIND("/",D221,8))</f>
        <v>http://t.co/bTHkyLn6mi</v>
      </c>
    </row>
    <row r="222" spans="1:24" x14ac:dyDescent="0.2">
      <c r="A222" s="199">
        <v>221</v>
      </c>
      <c r="B222" s="200" t="s">
        <v>4842</v>
      </c>
      <c r="C222" s="201" t="s">
        <v>68</v>
      </c>
      <c r="D222" s="201" t="s">
        <v>4843</v>
      </c>
      <c r="E222" s="201" t="s">
        <v>4844</v>
      </c>
      <c r="F222" s="202">
        <v>41689.5956365741</v>
      </c>
      <c r="G222" s="201"/>
      <c r="H222" s="201" t="s">
        <v>23</v>
      </c>
      <c r="I222" s="201"/>
      <c r="J222" s="201"/>
      <c r="K222" s="201">
        <v>17095178</v>
      </c>
      <c r="L222" s="201"/>
      <c r="M222" s="203" t="s">
        <v>85</v>
      </c>
      <c r="N222" s="203" t="s">
        <v>74</v>
      </c>
      <c r="O222" s="201">
        <v>293</v>
      </c>
      <c r="P222" s="201">
        <v>266</v>
      </c>
      <c r="Q222" s="201">
        <v>-18000</v>
      </c>
      <c r="R222" s="201" t="s">
        <v>4845</v>
      </c>
      <c r="S222" s="203" t="s">
        <v>1549</v>
      </c>
      <c r="T222" s="199" t="str">
        <f>LEFT(D222,3)</f>
        <v>Dr.</v>
      </c>
      <c r="U222" s="198" t="e">
        <f>IF(SEARCH("RT", T222),1,0)</f>
        <v>#VALUE!</v>
      </c>
      <c r="V222" s="199" t="str">
        <f>LEFT(D222,35)</f>
        <v>Dr. Francesco Avvisati speaking abo</v>
      </c>
      <c r="W222" s="199" t="e">
        <f>IF(SEARCH("http:", D222),1,0)</f>
        <v>#VALUE!</v>
      </c>
    </row>
    <row r="223" spans="1:24" x14ac:dyDescent="0.2">
      <c r="A223" s="199">
        <v>222</v>
      </c>
      <c r="B223" s="200" t="s">
        <v>4838</v>
      </c>
      <c r="C223" s="201" t="s">
        <v>654</v>
      </c>
      <c r="D223" s="201" t="s">
        <v>4839</v>
      </c>
      <c r="E223" s="201" t="s">
        <v>4840</v>
      </c>
      <c r="F223" s="202">
        <v>41689.596111111103</v>
      </c>
      <c r="G223" s="201"/>
      <c r="H223" s="201" t="s">
        <v>23</v>
      </c>
      <c r="I223" s="201"/>
      <c r="J223" s="201"/>
      <c r="K223" s="201">
        <v>30002337</v>
      </c>
      <c r="L223" s="201"/>
      <c r="M223" s="203" t="s">
        <v>73</v>
      </c>
      <c r="N223" s="203" t="s">
        <v>657</v>
      </c>
      <c r="O223" s="201">
        <v>366</v>
      </c>
      <c r="P223" s="201">
        <v>169</v>
      </c>
      <c r="Q223" s="201">
        <v>-18000</v>
      </c>
      <c r="R223" s="201" t="s">
        <v>4841</v>
      </c>
      <c r="S223" s="203" t="s">
        <v>1105</v>
      </c>
      <c r="T223" s="199" t="str">
        <f>LEFT(D223,3)</f>
        <v>PIS</v>
      </c>
      <c r="U223" s="198" t="e">
        <f>IF(SEARCH("RT", T223),1,0)</f>
        <v>#VALUE!</v>
      </c>
      <c r="V223" s="199" t="str">
        <f>LEFT(D223,35)</f>
        <v xml:space="preserve">PISA: 2 hour test in math, reading </v>
      </c>
      <c r="W223" s="199" t="e">
        <f>IF(SEARCH("http:", D223),1,0)</f>
        <v>#VALUE!</v>
      </c>
    </row>
    <row r="224" spans="1:24" x14ac:dyDescent="0.2">
      <c r="A224" s="199">
        <v>223</v>
      </c>
      <c r="B224" s="200" t="s">
        <v>4834</v>
      </c>
      <c r="C224" s="201" t="s">
        <v>654</v>
      </c>
      <c r="D224" s="201" t="s">
        <v>4835</v>
      </c>
      <c r="E224" s="201" t="s">
        <v>4836</v>
      </c>
      <c r="F224" s="202">
        <v>41689.596678240698</v>
      </c>
      <c r="G224" s="201"/>
      <c r="H224" s="201" t="s">
        <v>23</v>
      </c>
      <c r="I224" s="201"/>
      <c r="J224" s="201"/>
      <c r="K224" s="201">
        <v>30002337</v>
      </c>
      <c r="L224" s="201"/>
      <c r="M224" s="203" t="s">
        <v>73</v>
      </c>
      <c r="N224" s="203" t="s">
        <v>657</v>
      </c>
      <c r="O224" s="201">
        <v>366</v>
      </c>
      <c r="P224" s="201">
        <v>169</v>
      </c>
      <c r="Q224" s="201">
        <v>-18000</v>
      </c>
      <c r="R224" s="201" t="s">
        <v>4837</v>
      </c>
      <c r="S224" s="203" t="s">
        <v>2876</v>
      </c>
      <c r="T224" s="199" t="str">
        <f>LEFT(D224,3)</f>
        <v xml:space="preserve">In </v>
      </c>
      <c r="U224" s="198" t="e">
        <f>IF(SEARCH("RT", T224),1,0)</f>
        <v>#VALUE!</v>
      </c>
      <c r="V224" s="199" t="str">
        <f>LEFT(D224,35)</f>
        <v xml:space="preserve">In 2012 PISA focus was mathematics </v>
      </c>
      <c r="W224" s="199" t="e">
        <f>IF(SEARCH("http:", D224),1,0)</f>
        <v>#VALUE!</v>
      </c>
    </row>
    <row r="225" spans="1:24" x14ac:dyDescent="0.2">
      <c r="A225" s="199">
        <v>224</v>
      </c>
      <c r="B225" s="200" t="s">
        <v>4829</v>
      </c>
      <c r="C225" s="201" t="s">
        <v>3920</v>
      </c>
      <c r="D225" s="201" t="s">
        <v>4830</v>
      </c>
      <c r="E225" s="201" t="s">
        <v>4831</v>
      </c>
      <c r="F225" s="202">
        <v>41689.596782407403</v>
      </c>
      <c r="G225" s="201"/>
      <c r="H225" s="201" t="s">
        <v>23</v>
      </c>
      <c r="I225" s="201"/>
      <c r="J225" s="201"/>
      <c r="K225" s="201">
        <v>886967161</v>
      </c>
      <c r="L225" s="201"/>
      <c r="M225" s="203" t="s">
        <v>2854</v>
      </c>
      <c r="N225" s="203" t="s">
        <v>3922</v>
      </c>
      <c r="O225" s="201">
        <v>233</v>
      </c>
      <c r="P225" s="201">
        <v>386</v>
      </c>
      <c r="Q225" s="201">
        <v>-14400</v>
      </c>
      <c r="R225" s="201" t="s">
        <v>4832</v>
      </c>
      <c r="S225" s="203" t="s">
        <v>4833</v>
      </c>
      <c r="T225" s="199" t="str">
        <f>LEFT(D225,3)</f>
        <v>Dr.</v>
      </c>
      <c r="U225" s="198" t="e">
        <f>IF(SEARCH("RT", T225),1,0)</f>
        <v>#VALUE!</v>
      </c>
      <c r="V225" s="199" t="str">
        <f>LEFT(D225,35)</f>
        <v xml:space="preserve">Dr. Avvisati reviewing findings of </v>
      </c>
      <c r="W225" s="199">
        <f>IF(SEARCH("http:", D225),1,0)</f>
        <v>1</v>
      </c>
      <c r="X225" s="194" t="str">
        <f>"http:"&amp;MID(D225,FIND("/",D225,8),LEN(D225)+1-FIND("/",D225,8))</f>
        <v>http://t.co/jaVC3ORH61</v>
      </c>
    </row>
    <row r="226" spans="1:24" x14ac:dyDescent="0.2">
      <c r="A226" s="199">
        <v>225</v>
      </c>
      <c r="B226" s="200" t="s">
        <v>4825</v>
      </c>
      <c r="C226" s="201" t="s">
        <v>2157</v>
      </c>
      <c r="D226" s="201" t="s">
        <v>4826</v>
      </c>
      <c r="E226" s="201" t="s">
        <v>4827</v>
      </c>
      <c r="F226" s="202">
        <v>41689.596793981502</v>
      </c>
      <c r="G226" s="201"/>
      <c r="H226" s="201" t="s">
        <v>23</v>
      </c>
      <c r="I226" s="201"/>
      <c r="J226" s="201"/>
      <c r="K226" s="201">
        <v>466897873</v>
      </c>
      <c r="L226" s="201"/>
      <c r="M226" s="203" t="s">
        <v>63</v>
      </c>
      <c r="N226" s="203" t="s">
        <v>2258</v>
      </c>
      <c r="O226" s="201">
        <v>58</v>
      </c>
      <c r="P226" s="201">
        <v>126</v>
      </c>
      <c r="Q226" s="201">
        <v>-21600</v>
      </c>
      <c r="R226" s="201" t="s">
        <v>4828</v>
      </c>
      <c r="S226" s="203" t="s">
        <v>81</v>
      </c>
      <c r="T226" s="199" t="str">
        <f>LEFT(D226,3)</f>
        <v>#OE</v>
      </c>
      <c r="U226" s="198" t="e">
        <f>IF(SEARCH("RT", T226),1,0)</f>
        <v>#VALUE!</v>
      </c>
      <c r="V226" s="199" t="str">
        <f>LEFT(D226,35)</f>
        <v>#OERS14 Dr. F Avvisati explains the</v>
      </c>
      <c r="W226" s="199" t="e">
        <f>IF(SEARCH("http:", D226),1,0)</f>
        <v>#VALUE!</v>
      </c>
    </row>
    <row r="227" spans="1:24" x14ac:dyDescent="0.2">
      <c r="A227" s="199">
        <v>226</v>
      </c>
      <c r="B227" s="200" t="s">
        <v>4821</v>
      </c>
      <c r="C227" s="201" t="s">
        <v>198</v>
      </c>
      <c r="D227" s="201" t="s">
        <v>4822</v>
      </c>
      <c r="E227" s="201" t="s">
        <v>4823</v>
      </c>
      <c r="F227" s="202">
        <v>41689.597152777802</v>
      </c>
      <c r="G227" s="201"/>
      <c r="H227" s="201" t="s">
        <v>23</v>
      </c>
      <c r="I227" s="201"/>
      <c r="J227" s="201"/>
      <c r="K227" s="201">
        <v>50501959</v>
      </c>
      <c r="L227" s="201"/>
      <c r="M227" s="203" t="s">
        <v>73</v>
      </c>
      <c r="N227" s="203" t="s">
        <v>201</v>
      </c>
      <c r="O227" s="201">
        <v>553</v>
      </c>
      <c r="P227" s="201">
        <v>261</v>
      </c>
      <c r="Q227" s="201">
        <v>-18000</v>
      </c>
      <c r="R227" s="201" t="s">
        <v>4824</v>
      </c>
      <c r="S227" s="203" t="s">
        <v>149</v>
      </c>
      <c r="T227" s="199" t="str">
        <f>LEFT(D227,3)</f>
        <v>#oe</v>
      </c>
      <c r="U227" s="198" t="e">
        <f>IF(SEARCH("RT", T227),1,0)</f>
        <v>#VALUE!</v>
      </c>
      <c r="V227" s="199" t="str">
        <f>LEFT(D227,35)</f>
        <v>#oers14 Dr. Avvisati from OSCD talk</v>
      </c>
      <c r="W227" s="199" t="e">
        <f>IF(SEARCH("http:", D227),1,0)</f>
        <v>#VALUE!</v>
      </c>
    </row>
    <row r="228" spans="1:24" x14ac:dyDescent="0.2">
      <c r="A228" s="199">
        <v>227</v>
      </c>
      <c r="B228" s="200" t="s">
        <v>4818</v>
      </c>
      <c r="C228" s="201" t="s">
        <v>260</v>
      </c>
      <c r="D228" s="201" t="s">
        <v>3597</v>
      </c>
      <c r="E228" s="201" t="s">
        <v>4819</v>
      </c>
      <c r="F228" s="202">
        <v>41689.597604166702</v>
      </c>
      <c r="G228" s="201"/>
      <c r="H228" s="201" t="s">
        <v>23</v>
      </c>
      <c r="I228" s="201"/>
      <c r="J228" s="201"/>
      <c r="K228" s="201">
        <v>40576448</v>
      </c>
      <c r="L228" s="201"/>
      <c r="M228" s="203" t="s">
        <v>63</v>
      </c>
      <c r="N228" s="203" t="s">
        <v>263</v>
      </c>
      <c r="O228" s="201">
        <v>806</v>
      </c>
      <c r="P228" s="201">
        <v>1455</v>
      </c>
      <c r="Q228" s="201">
        <v>-18000</v>
      </c>
      <c r="R228" s="201" t="s">
        <v>4820</v>
      </c>
      <c r="S228" s="203" t="s">
        <v>3600</v>
      </c>
      <c r="T228" s="199" t="str">
        <f>LEFT(D228,3)</f>
        <v xml:space="preserve">RT </v>
      </c>
      <c r="U228" s="198">
        <f>IF(SEARCH("RT", T228),1,0)</f>
        <v>1</v>
      </c>
      <c r="V228" s="199" t="str">
        <f>LEFT(D228,35)</f>
        <v>RT @LynneCharette: Dr. Avvisati rev</v>
      </c>
      <c r="W228" s="199">
        <f>IF(SEARCH("http:", D228),1,0)</f>
        <v>1</v>
      </c>
      <c r="X228" s="194" t="str">
        <f>"http:"&amp;MID(D228,FIND("/",D228,8),LEN(D228)+1-FIND("/",D228,8))</f>
        <v>http://t.co/jaVC3OR…</v>
      </c>
    </row>
    <row r="229" spans="1:24" x14ac:dyDescent="0.2">
      <c r="A229" s="199">
        <v>228</v>
      </c>
      <c r="B229" s="200" t="s">
        <v>4813</v>
      </c>
      <c r="C229" s="201" t="s">
        <v>648</v>
      </c>
      <c r="D229" s="201" t="s">
        <v>4814</v>
      </c>
      <c r="E229" s="201" t="s">
        <v>4815</v>
      </c>
      <c r="F229" s="202">
        <v>41689.598055555602</v>
      </c>
      <c r="G229" s="201"/>
      <c r="H229" s="201" t="s">
        <v>23</v>
      </c>
      <c r="I229" s="201"/>
      <c r="J229" s="201"/>
      <c r="K229" s="201">
        <v>222191753</v>
      </c>
      <c r="L229" s="201"/>
      <c r="M229" s="203" t="s">
        <v>105</v>
      </c>
      <c r="N229" s="203" t="s">
        <v>4675</v>
      </c>
      <c r="O229" s="201">
        <v>20</v>
      </c>
      <c r="P229" s="201">
        <v>75</v>
      </c>
      <c r="Q229" s="201"/>
      <c r="R229" s="201" t="s">
        <v>4816</v>
      </c>
      <c r="S229" s="203" t="s">
        <v>4817</v>
      </c>
      <c r="T229" s="199" t="str">
        <f>LEFT(D229,3)</f>
        <v xml:space="preserve">On </v>
      </c>
      <c r="U229" s="198" t="e">
        <f>IF(SEARCH("RT", T229),1,0)</f>
        <v>#VALUE!</v>
      </c>
      <c r="V229" s="199" t="str">
        <f>LEFT(D229,35)</f>
        <v xml:space="preserve">On April. 1, 2014 the PISA results </v>
      </c>
      <c r="W229" s="199" t="e">
        <f>IF(SEARCH("http:", D229),1,0)</f>
        <v>#VALUE!</v>
      </c>
    </row>
    <row r="230" spans="1:24" x14ac:dyDescent="0.2">
      <c r="A230" s="199">
        <v>229</v>
      </c>
      <c r="B230" s="200" t="s">
        <v>4810</v>
      </c>
      <c r="C230" s="201" t="s">
        <v>2157</v>
      </c>
      <c r="D230" s="201" t="s">
        <v>3597</v>
      </c>
      <c r="E230" s="201" t="s">
        <v>4811</v>
      </c>
      <c r="F230" s="202">
        <v>41689.598622685196</v>
      </c>
      <c r="G230" s="201"/>
      <c r="H230" s="201" t="s">
        <v>23</v>
      </c>
      <c r="I230" s="201"/>
      <c r="J230" s="201"/>
      <c r="K230" s="201">
        <v>466897873</v>
      </c>
      <c r="L230" s="201"/>
      <c r="M230" s="203" t="s">
        <v>63</v>
      </c>
      <c r="N230" s="203" t="s">
        <v>2258</v>
      </c>
      <c r="O230" s="201">
        <v>58</v>
      </c>
      <c r="P230" s="201">
        <v>126</v>
      </c>
      <c r="Q230" s="201">
        <v>-21600</v>
      </c>
      <c r="R230" s="201" t="s">
        <v>4812</v>
      </c>
      <c r="S230" s="203" t="s">
        <v>3600</v>
      </c>
      <c r="T230" s="199" t="str">
        <f>LEFT(D230,3)</f>
        <v xml:space="preserve">RT </v>
      </c>
      <c r="U230" s="198">
        <f>IF(SEARCH("RT", T230),1,0)</f>
        <v>1</v>
      </c>
      <c r="V230" s="199" t="str">
        <f>LEFT(D230,35)</f>
        <v>RT @LynneCharette: Dr. Avvisati rev</v>
      </c>
      <c r="W230" s="199">
        <f>IF(SEARCH("http:", D230),1,0)</f>
        <v>1</v>
      </c>
      <c r="X230" s="194" t="str">
        <f>"http:"&amp;MID(D230,FIND("/",D230,8),LEN(D230)+1-FIND("/",D230,8))</f>
        <v>http://t.co/jaVC3OR…</v>
      </c>
    </row>
    <row r="231" spans="1:24" ht="25.5" x14ac:dyDescent="0.2">
      <c r="A231" s="199">
        <v>230</v>
      </c>
      <c r="B231" s="200" t="s">
        <v>4805</v>
      </c>
      <c r="C231" s="201" t="s">
        <v>654</v>
      </c>
      <c r="D231" s="201" t="s">
        <v>4806</v>
      </c>
      <c r="E231" s="201" t="s">
        <v>4807</v>
      </c>
      <c r="F231" s="202">
        <v>41689.599421296298</v>
      </c>
      <c r="G231" s="201"/>
      <c r="H231" s="201" t="s">
        <v>23</v>
      </c>
      <c r="I231" s="201"/>
      <c r="J231" s="201"/>
      <c r="K231" s="201">
        <v>30002337</v>
      </c>
      <c r="L231" s="201"/>
      <c r="M231" s="203" t="s">
        <v>73</v>
      </c>
      <c r="N231" s="203" t="s">
        <v>657</v>
      </c>
      <c r="O231" s="201">
        <v>366</v>
      </c>
      <c r="P231" s="201">
        <v>169</v>
      </c>
      <c r="Q231" s="201">
        <v>-18000</v>
      </c>
      <c r="R231" s="201" t="s">
        <v>4808</v>
      </c>
      <c r="S231" s="203" t="s">
        <v>4809</v>
      </c>
      <c r="T231" s="199" t="str">
        <f>LEFT(D231,3)</f>
        <v>Lin</v>
      </c>
      <c r="U231" s="198" t="e">
        <f>IF(SEARCH("RT", T231),1,0)</f>
        <v>#VALUE!</v>
      </c>
      <c r="V231" s="199" t="str">
        <f>LEFT(D231,35)</f>
        <v>Link to OECD's  PISA resuts: http:/</v>
      </c>
      <c r="W231" s="199">
        <f>IF(SEARCH("http:", D231),1,0)</f>
        <v>1</v>
      </c>
      <c r="X231" s="194" t="str">
        <f>"http:"&amp;MID(D231,FIND("/",D231,8),LEN(D231)+1-FIND("/",D231,8))</f>
        <v>http://t.co/xyWLSBZ0S2 #OERS14 #ResearchChat</v>
      </c>
    </row>
    <row r="232" spans="1:24" ht="25.5" x14ac:dyDescent="0.2">
      <c r="A232" s="199">
        <v>269</v>
      </c>
      <c r="B232" s="200" t="s">
        <v>4802</v>
      </c>
      <c r="C232" s="201" t="s">
        <v>4736</v>
      </c>
      <c r="D232" s="201" t="s">
        <v>4797</v>
      </c>
      <c r="E232" s="201" t="s">
        <v>4803</v>
      </c>
      <c r="F232" s="202">
        <v>41689.600914351897</v>
      </c>
      <c r="G232" s="201"/>
      <c r="H232" s="201" t="s">
        <v>23</v>
      </c>
      <c r="I232" s="201"/>
      <c r="J232" s="201"/>
      <c r="K232" s="201">
        <v>14317093</v>
      </c>
      <c r="L232" s="201"/>
      <c r="M232" s="203" t="s">
        <v>215</v>
      </c>
      <c r="N232" s="203" t="s">
        <v>4739</v>
      </c>
      <c r="O232" s="201">
        <v>601</v>
      </c>
      <c r="P232" s="201">
        <v>685</v>
      </c>
      <c r="Q232" s="201">
        <v>-18000</v>
      </c>
      <c r="R232" s="201" t="s">
        <v>4804</v>
      </c>
      <c r="S232" s="203" t="s">
        <v>4801</v>
      </c>
      <c r="T232" s="199" t="str">
        <f>LEFT(D232,3)</f>
        <v xml:space="preserve">RT </v>
      </c>
      <c r="U232" s="198">
        <f>IF(SEARCH("RT", T232),1,0)</f>
        <v>1</v>
      </c>
      <c r="V232" s="199" t="str">
        <f>LEFT(D232,35)</f>
        <v>RT @ResearchChat: Link to OECD's  P</v>
      </c>
      <c r="W232" s="199">
        <f>IF(SEARCH("http:", D232),1,0)</f>
        <v>1</v>
      </c>
      <c r="X232" s="194" t="str">
        <f>"http:"&amp;MID(D232,FIND("/",D232,8),LEN(D232)+1-FIND("/",D232,8))</f>
        <v>http://t.co/xyWLSBZ0S2 #OERS14 #ResearchChat</v>
      </c>
    </row>
    <row r="233" spans="1:24" ht="25.5" x14ac:dyDescent="0.2">
      <c r="A233" s="199">
        <v>270</v>
      </c>
      <c r="B233" s="200" t="s">
        <v>4802</v>
      </c>
      <c r="C233" s="201" t="s">
        <v>4736</v>
      </c>
      <c r="D233" s="201" t="s">
        <v>4797</v>
      </c>
      <c r="E233" s="201" t="s">
        <v>4803</v>
      </c>
      <c r="F233" s="202">
        <v>41689.600914351897</v>
      </c>
      <c r="G233" s="201"/>
      <c r="H233" s="201" t="s">
        <v>23</v>
      </c>
      <c r="I233" s="201"/>
      <c r="J233" s="201"/>
      <c r="K233" s="201">
        <v>14317093</v>
      </c>
      <c r="L233" s="201"/>
      <c r="M233" s="203" t="s">
        <v>215</v>
      </c>
      <c r="N233" s="203" t="s">
        <v>4739</v>
      </c>
      <c r="O233" s="201">
        <v>601</v>
      </c>
      <c r="P233" s="201">
        <v>685</v>
      </c>
      <c r="Q233" s="201">
        <v>-18000</v>
      </c>
      <c r="R233" s="201" t="s">
        <v>4804</v>
      </c>
      <c r="S233" s="203" t="s">
        <v>4801</v>
      </c>
      <c r="T233" s="199" t="str">
        <f>LEFT(D233,3)</f>
        <v xml:space="preserve">RT </v>
      </c>
      <c r="U233" s="198">
        <f>IF(SEARCH("RT", T233),1,0)</f>
        <v>1</v>
      </c>
      <c r="V233" s="199" t="str">
        <f>LEFT(D233,35)</f>
        <v>RT @ResearchChat: Link to OECD's  P</v>
      </c>
      <c r="W233" s="199">
        <f>IF(SEARCH("http:", D233),1,0)</f>
        <v>1</v>
      </c>
      <c r="X233" s="194" t="str">
        <f>"http:"&amp;MID(D233,FIND("/",D233,8),LEN(D233)+1-FIND("/",D233,8))</f>
        <v>http://t.co/xyWLSBZ0S2 #OERS14 #ResearchChat</v>
      </c>
    </row>
    <row r="234" spans="1:24" ht="25.5" x14ac:dyDescent="0.2">
      <c r="A234" s="199">
        <v>271</v>
      </c>
      <c r="B234" s="200" t="s">
        <v>4795</v>
      </c>
      <c r="C234" s="201" t="s">
        <v>4796</v>
      </c>
      <c r="D234" s="201" t="s">
        <v>4797</v>
      </c>
      <c r="E234" s="201" t="s">
        <v>4798</v>
      </c>
      <c r="F234" s="202">
        <v>41689.601342592599</v>
      </c>
      <c r="G234" s="201"/>
      <c r="H234" s="201" t="s">
        <v>23</v>
      </c>
      <c r="I234" s="201"/>
      <c r="J234" s="201"/>
      <c r="K234" s="201">
        <v>861759625</v>
      </c>
      <c r="L234" s="201"/>
      <c r="M234" s="203" t="s">
        <v>45</v>
      </c>
      <c r="N234" s="203" t="s">
        <v>4799</v>
      </c>
      <c r="O234" s="201">
        <v>69</v>
      </c>
      <c r="P234" s="201">
        <v>27</v>
      </c>
      <c r="Q234" s="201">
        <v>-14400</v>
      </c>
      <c r="R234" s="201" t="s">
        <v>4800</v>
      </c>
      <c r="S234" s="203" t="s">
        <v>4801</v>
      </c>
      <c r="T234" s="199" t="str">
        <f>LEFT(D234,3)</f>
        <v xml:space="preserve">RT </v>
      </c>
      <c r="U234" s="198">
        <f>IF(SEARCH("RT", T234),1,0)</f>
        <v>1</v>
      </c>
      <c r="V234" s="199" t="str">
        <f>LEFT(D234,35)</f>
        <v>RT @ResearchChat: Link to OECD's  P</v>
      </c>
      <c r="W234" s="199">
        <f>IF(SEARCH("http:", D234),1,0)</f>
        <v>1</v>
      </c>
      <c r="X234" s="194" t="str">
        <f>"http:"&amp;MID(D234,FIND("/",D234,8),LEN(D234)+1-FIND("/",D234,8))</f>
        <v>http://t.co/xyWLSBZ0S2 #OERS14 #ResearchChat</v>
      </c>
    </row>
    <row r="235" spans="1:24" x14ac:dyDescent="0.2">
      <c r="A235" s="199">
        <v>272</v>
      </c>
      <c r="B235" s="200" t="s">
        <v>4790</v>
      </c>
      <c r="C235" s="201" t="s">
        <v>686</v>
      </c>
      <c r="D235" s="201" t="s">
        <v>4791</v>
      </c>
      <c r="E235" s="201" t="s">
        <v>4792</v>
      </c>
      <c r="F235" s="202">
        <v>41689.601666666698</v>
      </c>
      <c r="G235" s="201"/>
      <c r="H235" s="201" t="s">
        <v>401</v>
      </c>
      <c r="I235" s="201"/>
      <c r="J235" s="201"/>
      <c r="K235" s="201">
        <v>91436396</v>
      </c>
      <c r="L235" s="201"/>
      <c r="M235" s="203" t="s">
        <v>215</v>
      </c>
      <c r="N235" s="203" t="s">
        <v>689</v>
      </c>
      <c r="O235" s="201">
        <v>294</v>
      </c>
      <c r="P235" s="201">
        <v>405</v>
      </c>
      <c r="Q235" s="201">
        <v>-21600</v>
      </c>
      <c r="R235" s="201" t="s">
        <v>4793</v>
      </c>
      <c r="S235" s="203" t="s">
        <v>4794</v>
      </c>
      <c r="T235" s="199" t="str">
        <f>LEFT(D235,3)</f>
        <v xml:space="preserve">RT </v>
      </c>
      <c r="U235" s="198">
        <f>IF(SEARCH("RT", T235),1,0)</f>
        <v>1</v>
      </c>
      <c r="V235" s="199" t="str">
        <f>LEFT(D235,35)</f>
        <v>RT @jmuellertate: #oers14 Deputy Mi</v>
      </c>
      <c r="W235" s="199" t="e">
        <f>IF(SEARCH("http:", D235),1,0)</f>
        <v>#VALUE!</v>
      </c>
    </row>
    <row r="236" spans="1:24" x14ac:dyDescent="0.2">
      <c r="A236" s="199">
        <v>273</v>
      </c>
      <c r="B236" s="200" t="s">
        <v>4783</v>
      </c>
      <c r="C236" s="201" t="s">
        <v>198</v>
      </c>
      <c r="D236" s="201" t="s">
        <v>4784</v>
      </c>
      <c r="E236" s="201" t="s">
        <v>4785</v>
      </c>
      <c r="F236" s="202">
        <v>41689.602002314801</v>
      </c>
      <c r="G236" s="201"/>
      <c r="H236" s="201" t="s">
        <v>23</v>
      </c>
      <c r="I236" s="201">
        <v>62311579</v>
      </c>
      <c r="J236" s="201" t="s">
        <v>4786</v>
      </c>
      <c r="K236" s="201">
        <v>50501959</v>
      </c>
      <c r="L236" s="201" t="s">
        <v>4787</v>
      </c>
      <c r="M236" s="203" t="s">
        <v>73</v>
      </c>
      <c r="N236" s="203" t="s">
        <v>201</v>
      </c>
      <c r="O236" s="201">
        <v>553</v>
      </c>
      <c r="P236" s="201">
        <v>261</v>
      </c>
      <c r="Q236" s="201">
        <v>-18000</v>
      </c>
      <c r="R236" s="201" t="s">
        <v>4788</v>
      </c>
      <c r="S236" s="203" t="s">
        <v>4789</v>
      </c>
      <c r="T236" s="199" t="str">
        <f>LEFT(D236,3)</f>
        <v xml:space="preserve">RT </v>
      </c>
      <c r="U236" s="198">
        <f>IF(SEARCH("RT", T236),1,0)</f>
        <v>1</v>
      </c>
      <c r="V236" s="199" t="str">
        <f>LEFT(D236,35)</f>
        <v xml:space="preserve">RT @shelleylaskin: Dr Avvisati now </v>
      </c>
      <c r="W236" s="199" t="e">
        <f>IF(SEARCH("http:", D236),1,0)</f>
        <v>#VALUE!</v>
      </c>
    </row>
    <row r="237" spans="1:24" x14ac:dyDescent="0.2">
      <c r="A237" s="199">
        <v>274</v>
      </c>
      <c r="B237" s="200" t="s">
        <v>4778</v>
      </c>
      <c r="C237" s="201" t="s">
        <v>363</v>
      </c>
      <c r="D237" s="201" t="s">
        <v>4779</v>
      </c>
      <c r="E237" s="201" t="s">
        <v>4780</v>
      </c>
      <c r="F237" s="202">
        <v>41689.6026851852</v>
      </c>
      <c r="G237" s="201"/>
      <c r="H237" s="201" t="s">
        <v>23</v>
      </c>
      <c r="I237" s="201"/>
      <c r="J237" s="201"/>
      <c r="K237" s="201">
        <v>513860172</v>
      </c>
      <c r="L237" s="201"/>
      <c r="M237" s="203" t="s">
        <v>105</v>
      </c>
      <c r="N237" s="203" t="s">
        <v>366</v>
      </c>
      <c r="O237" s="201">
        <v>17</v>
      </c>
      <c r="P237" s="201">
        <v>6</v>
      </c>
      <c r="Q237" s="201">
        <v>-18000</v>
      </c>
      <c r="R237" s="201" t="s">
        <v>4781</v>
      </c>
      <c r="S237" s="203" t="s">
        <v>4782</v>
      </c>
      <c r="T237" s="199" t="str">
        <f>LEFT(D237,3)</f>
        <v>#OE</v>
      </c>
      <c r="U237" s="198" t="e">
        <f>IF(SEARCH("RT", T237),1,0)</f>
        <v>#VALUE!</v>
      </c>
      <c r="V237" s="199" t="str">
        <f>LEFT(D237,35)</f>
        <v xml:space="preserve">#OERS14 : Francesco Avvisati,OECD, </v>
      </c>
      <c r="W237" s="199">
        <f>IF(SEARCH("http:", D237),1,0)</f>
        <v>1</v>
      </c>
      <c r="X237" s="194" t="str">
        <f>"http:"&amp;MID(D237,FIND("/",D237,8),LEN(D237)+1-FIND("/",D237,8))</f>
        <v>http://t.co/uTNS16a2is</v>
      </c>
    </row>
    <row r="238" spans="1:24" x14ac:dyDescent="0.2">
      <c r="A238" s="199">
        <v>275</v>
      </c>
      <c r="B238" s="200" t="s">
        <v>4773</v>
      </c>
      <c r="C238" s="201" t="s">
        <v>68</v>
      </c>
      <c r="D238" s="201" t="s">
        <v>4774</v>
      </c>
      <c r="E238" s="201" t="s">
        <v>4775</v>
      </c>
      <c r="F238" s="202">
        <v>41689.602939814802</v>
      </c>
      <c r="G238" s="201"/>
      <c r="H238" s="201" t="s">
        <v>23</v>
      </c>
      <c r="I238" s="201"/>
      <c r="J238" s="201"/>
      <c r="K238" s="201">
        <v>17095178</v>
      </c>
      <c r="L238" s="201"/>
      <c r="M238" s="203" t="s">
        <v>85</v>
      </c>
      <c r="N238" s="203" t="s">
        <v>74</v>
      </c>
      <c r="O238" s="201">
        <v>294</v>
      </c>
      <c r="P238" s="201">
        <v>271</v>
      </c>
      <c r="Q238" s="201">
        <v>-18000</v>
      </c>
      <c r="R238" s="201" t="s">
        <v>4776</v>
      </c>
      <c r="S238" s="203" t="s">
        <v>4777</v>
      </c>
      <c r="T238" s="199" t="str">
        <f>LEFT(D238,3)</f>
        <v>PIS</v>
      </c>
      <c r="U238" s="198" t="e">
        <f>IF(SEARCH("RT", T238),1,0)</f>
        <v>#VALUE!</v>
      </c>
      <c r="V238" s="199" t="str">
        <f>LEFT(D238,35)</f>
        <v>PISA:  Canada is in the region wher</v>
      </c>
      <c r="W238" s="199" t="e">
        <f>IF(SEARCH("http:", D238),1,0)</f>
        <v>#VALUE!</v>
      </c>
    </row>
    <row r="239" spans="1:24" x14ac:dyDescent="0.2">
      <c r="A239" s="199">
        <v>276</v>
      </c>
      <c r="B239" s="200" t="s">
        <v>4769</v>
      </c>
      <c r="C239" s="201" t="s">
        <v>3648</v>
      </c>
      <c r="D239" s="201" t="s">
        <v>4770</v>
      </c>
      <c r="E239" s="201" t="s">
        <v>4771</v>
      </c>
      <c r="F239" s="202">
        <v>41689.6030439815</v>
      </c>
      <c r="G239" s="201" t="s">
        <v>3651</v>
      </c>
      <c r="H239" s="201" t="s">
        <v>23</v>
      </c>
      <c r="I239" s="201"/>
      <c r="J239" s="201"/>
      <c r="K239" s="201">
        <v>106539218</v>
      </c>
      <c r="L239" s="201"/>
      <c r="M239" s="203" t="s">
        <v>63</v>
      </c>
      <c r="N239" s="203" t="s">
        <v>3652</v>
      </c>
      <c r="O239" s="201">
        <v>5702</v>
      </c>
      <c r="P239" s="201">
        <v>154</v>
      </c>
      <c r="Q239" s="201">
        <v>-18000</v>
      </c>
      <c r="R239" s="201" t="s">
        <v>4772</v>
      </c>
      <c r="S239" s="203" t="s">
        <v>149</v>
      </c>
      <c r="T239" s="199" t="str">
        <f>LEFT(D239,3)</f>
        <v>#oe</v>
      </c>
      <c r="U239" s="198" t="e">
        <f>IF(SEARCH("RT", T239),1,0)</f>
        <v>#VALUE!</v>
      </c>
      <c r="V239" s="199" t="str">
        <f>LEFT(D239,35)</f>
        <v xml:space="preserve">#oers14 Important to remember when </v>
      </c>
      <c r="W239" s="199" t="e">
        <f>IF(SEARCH("http:", D239),1,0)</f>
        <v>#VALUE!</v>
      </c>
    </row>
    <row r="240" spans="1:24" ht="25.5" x14ac:dyDescent="0.2">
      <c r="A240" s="199">
        <v>277</v>
      </c>
      <c r="B240" s="200" t="s">
        <v>4764</v>
      </c>
      <c r="C240" s="201" t="s">
        <v>654</v>
      </c>
      <c r="D240" s="201" t="s">
        <v>4765</v>
      </c>
      <c r="E240" s="201" t="s">
        <v>4766</v>
      </c>
      <c r="F240" s="202">
        <v>41689.603368055599</v>
      </c>
      <c r="G240" s="201"/>
      <c r="H240" s="201" t="s">
        <v>23</v>
      </c>
      <c r="I240" s="201"/>
      <c r="J240" s="201"/>
      <c r="K240" s="201">
        <v>30002337</v>
      </c>
      <c r="L240" s="201"/>
      <c r="M240" s="203" t="s">
        <v>73</v>
      </c>
      <c r="N240" s="203" t="s">
        <v>657</v>
      </c>
      <c r="O240" s="201">
        <v>366</v>
      </c>
      <c r="P240" s="201">
        <v>169</v>
      </c>
      <c r="Q240" s="201">
        <v>-18000</v>
      </c>
      <c r="R240" s="201" t="s">
        <v>4767</v>
      </c>
      <c r="S240" s="203" t="s">
        <v>4768</v>
      </c>
      <c r="T240" s="199" t="str">
        <f>LEFT(D240,3)</f>
        <v>PIS</v>
      </c>
      <c r="U240" s="198" t="e">
        <f>IF(SEARCH("RT", T240),1,0)</f>
        <v>#VALUE!</v>
      </c>
      <c r="V240" s="199" t="str">
        <f>LEFT(D240,35)</f>
        <v>PISA results and parental occupatio</v>
      </c>
      <c r="W240" s="199">
        <f>IF(SEARCH("http:", D240),1,0)</f>
        <v>1</v>
      </c>
      <c r="X240" s="194" t="str">
        <f>"http:"&amp;MID(D240,FIND("/",D240,8),LEN(D240)+1-FIND("/",D240,8))</f>
        <v>http://t.co/7bysR9LJnB #OERS14 #ResearchChat</v>
      </c>
    </row>
    <row r="241" spans="1:24" ht="25.5" x14ac:dyDescent="0.2">
      <c r="A241" s="199">
        <v>278</v>
      </c>
      <c r="B241" s="200" t="s">
        <v>4761</v>
      </c>
      <c r="C241" s="201" t="s">
        <v>212</v>
      </c>
      <c r="D241" s="201" t="s">
        <v>4737</v>
      </c>
      <c r="E241" s="201" t="s">
        <v>4762</v>
      </c>
      <c r="F241" s="202">
        <v>41689.603587963</v>
      </c>
      <c r="G241" s="201"/>
      <c r="H241" s="201" t="s">
        <v>23</v>
      </c>
      <c r="I241" s="201"/>
      <c r="J241" s="201"/>
      <c r="K241" s="201">
        <v>2151052644</v>
      </c>
      <c r="L241" s="201"/>
      <c r="M241" s="203" t="s">
        <v>215</v>
      </c>
      <c r="N241" s="203" t="s">
        <v>216</v>
      </c>
      <c r="O241" s="201">
        <v>17</v>
      </c>
      <c r="P241" s="201">
        <v>40</v>
      </c>
      <c r="Q241" s="201"/>
      <c r="R241" s="201" t="s">
        <v>4763</v>
      </c>
      <c r="S241" s="203" t="s">
        <v>4741</v>
      </c>
      <c r="T241" s="199" t="str">
        <f>LEFT(D241,3)</f>
        <v xml:space="preserve">RT </v>
      </c>
      <c r="U241" s="198">
        <f>IF(SEARCH("RT", T241),1,0)</f>
        <v>1</v>
      </c>
      <c r="V241" s="199" t="str">
        <f>LEFT(D241,35)</f>
        <v xml:space="preserve">RT @ResearchChat: PISA results and </v>
      </c>
      <c r="W241" s="199">
        <f>IF(SEARCH("http:", D241),1,0)</f>
        <v>1</v>
      </c>
      <c r="X241" s="194" t="str">
        <f>"http:"&amp;MID(D241,FIND("/",D241,8),LEN(D241)+1-FIND("/",D241,8))</f>
        <v>http://t.co/7bysR9LJnB #OERS14 #ResearchChat</v>
      </c>
    </row>
    <row r="242" spans="1:24" x14ac:dyDescent="0.2">
      <c r="A242" s="199">
        <v>279</v>
      </c>
      <c r="B242" s="200" t="s">
        <v>4757</v>
      </c>
      <c r="C242" s="201" t="s">
        <v>648</v>
      </c>
      <c r="D242" s="201" t="s">
        <v>4758</v>
      </c>
      <c r="E242" s="201" t="s">
        <v>4759</v>
      </c>
      <c r="F242" s="202">
        <v>41689.603819444397</v>
      </c>
      <c r="G242" s="201"/>
      <c r="H242" s="201" t="s">
        <v>23</v>
      </c>
      <c r="I242" s="201"/>
      <c r="J242" s="201"/>
      <c r="K242" s="201">
        <v>222191753</v>
      </c>
      <c r="L242" s="201"/>
      <c r="M242" s="203" t="s">
        <v>105</v>
      </c>
      <c r="N242" s="203" t="s">
        <v>4675</v>
      </c>
      <c r="O242" s="201">
        <v>21</v>
      </c>
      <c r="P242" s="201">
        <v>75</v>
      </c>
      <c r="Q242" s="201"/>
      <c r="R242" s="201" t="s">
        <v>4760</v>
      </c>
      <c r="S242" s="203" t="s">
        <v>2449</v>
      </c>
      <c r="T242" s="199" t="str">
        <f>LEFT(D242,3)</f>
        <v>I l</v>
      </c>
      <c r="U242" s="198" t="e">
        <f>IF(SEARCH("RT", T242),1,0)</f>
        <v>#VALUE!</v>
      </c>
      <c r="V242" s="199" t="str">
        <f>LEFT(D242,35)</f>
        <v xml:space="preserve">I like it - The goal is to combine </v>
      </c>
      <c r="W242" s="199" t="e">
        <f>IF(SEARCH("http:", D242),1,0)</f>
        <v>#VALUE!</v>
      </c>
    </row>
    <row r="243" spans="1:24" x14ac:dyDescent="0.2">
      <c r="A243" s="199">
        <v>280</v>
      </c>
      <c r="B243" s="200" t="s">
        <v>4753</v>
      </c>
      <c r="C243" s="201" t="s">
        <v>2157</v>
      </c>
      <c r="D243" s="201" t="s">
        <v>4754</v>
      </c>
      <c r="E243" s="201" t="s">
        <v>4755</v>
      </c>
      <c r="F243" s="202">
        <v>41689.603831018503</v>
      </c>
      <c r="G243" s="201"/>
      <c r="H243" s="201" t="s">
        <v>23</v>
      </c>
      <c r="I243" s="201"/>
      <c r="J243" s="201"/>
      <c r="K243" s="201">
        <v>466897873</v>
      </c>
      <c r="L243" s="201"/>
      <c r="M243" s="203" t="s">
        <v>63</v>
      </c>
      <c r="N243" s="203" t="s">
        <v>2258</v>
      </c>
      <c r="O243" s="201">
        <v>59</v>
      </c>
      <c r="P243" s="201">
        <v>126</v>
      </c>
      <c r="Q243" s="201">
        <v>-21600</v>
      </c>
      <c r="R243" s="201" t="s">
        <v>4756</v>
      </c>
      <c r="S243" s="203" t="s">
        <v>81</v>
      </c>
      <c r="T243" s="199" t="str">
        <f>LEFT(D243,3)</f>
        <v>#OE</v>
      </c>
      <c r="U243" s="198" t="e">
        <f>IF(SEARCH("RT", T243),1,0)</f>
        <v>#VALUE!</v>
      </c>
      <c r="V243" s="199" t="str">
        <f>LEFT(D243,35)</f>
        <v xml:space="preserve">#OERS14 PISA2012 Canada is amongst </v>
      </c>
      <c r="W243" s="199" t="e">
        <f>IF(SEARCH("http:", D243),1,0)</f>
        <v>#VALUE!</v>
      </c>
    </row>
    <row r="244" spans="1:24" x14ac:dyDescent="0.2">
      <c r="A244" s="199">
        <v>281</v>
      </c>
      <c r="B244" s="200" t="s">
        <v>4748</v>
      </c>
      <c r="C244" s="201" t="s">
        <v>3920</v>
      </c>
      <c r="D244" s="201" t="s">
        <v>4749</v>
      </c>
      <c r="E244" s="201" t="s">
        <v>4750</v>
      </c>
      <c r="F244" s="202">
        <v>41689.604027777801</v>
      </c>
      <c r="G244" s="201"/>
      <c r="H244" s="201" t="s">
        <v>23</v>
      </c>
      <c r="I244" s="201"/>
      <c r="J244" s="201"/>
      <c r="K244" s="201">
        <v>886967161</v>
      </c>
      <c r="L244" s="201"/>
      <c r="M244" s="203" t="s">
        <v>215</v>
      </c>
      <c r="N244" s="203" t="s">
        <v>3922</v>
      </c>
      <c r="O244" s="201">
        <v>233</v>
      </c>
      <c r="P244" s="201">
        <v>386</v>
      </c>
      <c r="Q244" s="201">
        <v>-14400</v>
      </c>
      <c r="R244" s="201" t="s">
        <v>4751</v>
      </c>
      <c r="S244" s="203" t="s">
        <v>4752</v>
      </c>
      <c r="T244" s="199" t="str">
        <f>LEFT(D244,3)</f>
        <v>Pis</v>
      </c>
      <c r="U244" s="198" t="e">
        <f>IF(SEARCH("RT", T244),1,0)</f>
        <v>#VALUE!</v>
      </c>
      <c r="V244" s="199" t="str">
        <f>LEFT(D244,35)</f>
        <v>Pisa 2012: Evaluating School System</v>
      </c>
      <c r="W244" s="199" t="e">
        <f>IF(SEARCH("http:", D244),1,0)</f>
        <v>#VALUE!</v>
      </c>
    </row>
    <row r="245" spans="1:24" x14ac:dyDescent="0.2">
      <c r="A245" s="199">
        <v>282</v>
      </c>
      <c r="B245" s="200" t="s">
        <v>4742</v>
      </c>
      <c r="C245" s="201" t="s">
        <v>42</v>
      </c>
      <c r="D245" s="201" t="s">
        <v>4743</v>
      </c>
      <c r="E245" s="201" t="s">
        <v>4744</v>
      </c>
      <c r="F245" s="202">
        <v>41689.604490740698</v>
      </c>
      <c r="G245" s="201"/>
      <c r="H245" s="201" t="s">
        <v>23</v>
      </c>
      <c r="I245" s="201">
        <v>67037243</v>
      </c>
      <c r="J245" s="201" t="s">
        <v>1773</v>
      </c>
      <c r="K245" s="201">
        <v>300645437</v>
      </c>
      <c r="L245" s="201" t="s">
        <v>4745</v>
      </c>
      <c r="M245" s="203" t="s">
        <v>215</v>
      </c>
      <c r="N245" s="203" t="s">
        <v>46</v>
      </c>
      <c r="O245" s="201">
        <v>741</v>
      </c>
      <c r="P245" s="201">
        <v>317</v>
      </c>
      <c r="Q245" s="201">
        <v>-18000</v>
      </c>
      <c r="R245" s="201" t="s">
        <v>4746</v>
      </c>
      <c r="S245" s="203" t="s">
        <v>4747</v>
      </c>
      <c r="T245" s="199" t="str">
        <f>LEFT(D245,3)</f>
        <v>And</v>
      </c>
      <c r="U245" s="198" t="e">
        <f>IF(SEARCH("RT", T245),1,0)</f>
        <v>#VALUE!</v>
      </c>
      <c r="V245" s="199" t="str">
        <f>LEFT(D245,35)</f>
        <v>And old friends too :-) RT @ACooper</v>
      </c>
      <c r="W245" s="199" t="e">
        <f>IF(SEARCH("http:", D245),1,0)</f>
        <v>#VALUE!</v>
      </c>
    </row>
    <row r="246" spans="1:24" ht="25.5" x14ac:dyDescent="0.2">
      <c r="A246" s="199">
        <v>283</v>
      </c>
      <c r="B246" s="200" t="s">
        <v>4735</v>
      </c>
      <c r="C246" s="201" t="s">
        <v>4736</v>
      </c>
      <c r="D246" s="201" t="s">
        <v>4737</v>
      </c>
      <c r="E246" s="201" t="s">
        <v>4738</v>
      </c>
      <c r="F246" s="202">
        <v>41689.604687500003</v>
      </c>
      <c r="G246" s="201"/>
      <c r="H246" s="201" t="s">
        <v>23</v>
      </c>
      <c r="I246" s="201"/>
      <c r="J246" s="201"/>
      <c r="K246" s="201">
        <v>14317093</v>
      </c>
      <c r="L246" s="201"/>
      <c r="M246" s="203" t="s">
        <v>215</v>
      </c>
      <c r="N246" s="203" t="s">
        <v>4739</v>
      </c>
      <c r="O246" s="201">
        <v>601</v>
      </c>
      <c r="P246" s="201">
        <v>685</v>
      </c>
      <c r="Q246" s="201">
        <v>-18000</v>
      </c>
      <c r="R246" s="201" t="s">
        <v>4740</v>
      </c>
      <c r="S246" s="203" t="s">
        <v>4741</v>
      </c>
      <c r="T246" s="199" t="str">
        <f>LEFT(D246,3)</f>
        <v xml:space="preserve">RT </v>
      </c>
      <c r="U246" s="198">
        <f>IF(SEARCH("RT", T246),1,0)</f>
        <v>1</v>
      </c>
      <c r="V246" s="199" t="str">
        <f>LEFT(D246,35)</f>
        <v xml:space="preserve">RT @ResearchChat: PISA results and </v>
      </c>
      <c r="W246" s="199">
        <f>IF(SEARCH("http:", D246),1,0)</f>
        <v>1</v>
      </c>
      <c r="X246" s="194" t="str">
        <f>"http:"&amp;MID(D246,FIND("/",D246,8),LEN(D246)+1-FIND("/",D246,8))</f>
        <v>http://t.co/7bysR9LJnB #OERS14 #ResearchChat</v>
      </c>
    </row>
    <row r="247" spans="1:24" x14ac:dyDescent="0.2">
      <c r="A247" s="199">
        <v>284</v>
      </c>
      <c r="B247" s="200" t="s">
        <v>4730</v>
      </c>
      <c r="C247" s="201" t="s">
        <v>136</v>
      </c>
      <c r="D247" s="201" t="s">
        <v>4731</v>
      </c>
      <c r="E247" s="201" t="s">
        <v>4732</v>
      </c>
      <c r="F247" s="202">
        <v>41689.6047106482</v>
      </c>
      <c r="G247" s="201"/>
      <c r="H247" s="201" t="s">
        <v>23</v>
      </c>
      <c r="I247" s="201"/>
      <c r="J247" s="201"/>
      <c r="K247" s="201">
        <v>317175652</v>
      </c>
      <c r="L247" s="201"/>
      <c r="M247" s="203" t="s">
        <v>45</v>
      </c>
      <c r="N247" s="203" t="s">
        <v>139</v>
      </c>
      <c r="O247" s="201">
        <v>124</v>
      </c>
      <c r="P247" s="201">
        <v>250</v>
      </c>
      <c r="Q247" s="201">
        <v>-18000</v>
      </c>
      <c r="R247" s="201" t="s">
        <v>4733</v>
      </c>
      <c r="S247" s="203" t="s">
        <v>4734</v>
      </c>
      <c r="T247" s="199" t="str">
        <f>LEFT(D247,3)</f>
        <v>New</v>
      </c>
      <c r="U247" s="198" t="e">
        <f>IF(SEARCH("RT", T247),1,0)</f>
        <v>#VALUE!</v>
      </c>
      <c r="V247" s="199" t="str">
        <f>LEFT(D247,35)</f>
        <v>New PISA report showing how parents</v>
      </c>
      <c r="W247" s="199">
        <f>IF(SEARCH("http:", D247),1,0)</f>
        <v>1</v>
      </c>
      <c r="X247" s="194" t="str">
        <f>"http:"&amp;MID(D247,FIND("/",D247,8),LEN(D247)+1-FIND("/",D247,8))</f>
        <v>http://t.co/a3YCvb1d2V #OERS14</v>
      </c>
    </row>
    <row r="248" spans="1:24" x14ac:dyDescent="0.2">
      <c r="A248" s="199">
        <v>285</v>
      </c>
      <c r="B248" s="200" t="s">
        <v>4725</v>
      </c>
      <c r="C248" s="201" t="s">
        <v>68</v>
      </c>
      <c r="D248" s="201" t="s">
        <v>4726</v>
      </c>
      <c r="E248" s="201" t="s">
        <v>4727</v>
      </c>
      <c r="F248" s="202">
        <v>41689.604837963001</v>
      </c>
      <c r="G248" s="201"/>
      <c r="H248" s="201" t="s">
        <v>23</v>
      </c>
      <c r="I248" s="201"/>
      <c r="J248" s="201"/>
      <c r="K248" s="201">
        <v>17095178</v>
      </c>
      <c r="L248" s="201"/>
      <c r="M248" s="203" t="s">
        <v>85</v>
      </c>
      <c r="N248" s="203" t="s">
        <v>74</v>
      </c>
      <c r="O248" s="201">
        <v>294</v>
      </c>
      <c r="P248" s="201">
        <v>271</v>
      </c>
      <c r="Q248" s="201">
        <v>-18000</v>
      </c>
      <c r="R248" s="201" t="s">
        <v>4728</v>
      </c>
      <c r="S248" s="203" t="s">
        <v>4729</v>
      </c>
      <c r="T248" s="199" t="str">
        <f>LEFT(D248,3)</f>
        <v>Tha</v>
      </c>
      <c r="U248" s="198" t="e">
        <f>IF(SEARCH("RT", T248),1,0)</f>
        <v>#VALUE!</v>
      </c>
      <c r="V248" s="199" t="str">
        <f>LEFT(D248,35)</f>
        <v>Thanks! RT @LynneCharette: Pisa 201</v>
      </c>
      <c r="W248" s="199" t="e">
        <f>IF(SEARCH("http:", D248),1,0)</f>
        <v>#VALUE!</v>
      </c>
    </row>
    <row r="249" spans="1:24" x14ac:dyDescent="0.2">
      <c r="A249" s="199">
        <v>286</v>
      </c>
      <c r="B249" s="200" t="s">
        <v>4720</v>
      </c>
      <c r="C249" s="201" t="s">
        <v>42</v>
      </c>
      <c r="D249" s="201" t="s">
        <v>4721</v>
      </c>
      <c r="E249" s="201" t="s">
        <v>4722</v>
      </c>
      <c r="F249" s="202">
        <v>41689.604861111096</v>
      </c>
      <c r="G249" s="201"/>
      <c r="H249" s="201" t="s">
        <v>23</v>
      </c>
      <c r="I249" s="201"/>
      <c r="J249" s="201"/>
      <c r="K249" s="201">
        <v>300645437</v>
      </c>
      <c r="L249" s="201"/>
      <c r="M249" s="203" t="s">
        <v>215</v>
      </c>
      <c r="N249" s="203" t="s">
        <v>46</v>
      </c>
      <c r="O249" s="201">
        <v>741</v>
      </c>
      <c r="P249" s="201">
        <v>317</v>
      </c>
      <c r="Q249" s="201">
        <v>-18000</v>
      </c>
      <c r="R249" s="201" t="s">
        <v>4723</v>
      </c>
      <c r="S249" s="203" t="s">
        <v>4724</v>
      </c>
      <c r="T249" s="199" t="str">
        <f>LEFT(D249,3)</f>
        <v xml:space="preserve">RT </v>
      </c>
      <c r="U249" s="198">
        <f>IF(SEARCH("RT", T249),1,0)</f>
        <v>1</v>
      </c>
      <c r="V249" s="199" t="str">
        <f>LEFT(D249,35)</f>
        <v>RT @KNAER_RECRAE: Learn how to buil</v>
      </c>
      <c r="W249" s="199" t="e">
        <f>IF(SEARCH("http:", D249),1,0)</f>
        <v>#VALUE!</v>
      </c>
    </row>
    <row r="250" spans="1:24" x14ac:dyDescent="0.2">
      <c r="A250" s="199">
        <v>287</v>
      </c>
      <c r="B250" s="200" t="s">
        <v>4717</v>
      </c>
      <c r="C250" s="201" t="s">
        <v>42</v>
      </c>
      <c r="D250" s="201" t="s">
        <v>3602</v>
      </c>
      <c r="E250" s="201" t="s">
        <v>4718</v>
      </c>
      <c r="F250" s="202">
        <v>41689.604976851799</v>
      </c>
      <c r="G250" s="201"/>
      <c r="H250" s="201" t="s">
        <v>23</v>
      </c>
      <c r="I250" s="201"/>
      <c r="J250" s="201"/>
      <c r="K250" s="201">
        <v>300645437</v>
      </c>
      <c r="L250" s="201"/>
      <c r="M250" s="203" t="s">
        <v>215</v>
      </c>
      <c r="N250" s="203" t="s">
        <v>46</v>
      </c>
      <c r="O250" s="201">
        <v>741</v>
      </c>
      <c r="P250" s="201">
        <v>317</v>
      </c>
      <c r="Q250" s="201">
        <v>-18000</v>
      </c>
      <c r="R250" s="201" t="s">
        <v>4719</v>
      </c>
      <c r="S250" s="203" t="s">
        <v>3605</v>
      </c>
      <c r="T250" s="199" t="str">
        <f>LEFT(D250,3)</f>
        <v xml:space="preserve">RT </v>
      </c>
      <c r="U250" s="198">
        <f>IF(SEARCH("RT", T250),1,0)</f>
        <v>1</v>
      </c>
      <c r="V250" s="199" t="str">
        <f>LEFT(D250,35)</f>
        <v xml:space="preserve">RT @KNAER_RECRAE: We're all set up </v>
      </c>
      <c r="W250" s="199">
        <f>IF(SEARCH("http:", D250),1,0)</f>
        <v>1</v>
      </c>
      <c r="X250" s="194" t="str">
        <f>"http:"&amp;MID(D250,FIND("/",D250,8),LEN(D250)+1-FIND("/",D250,8))</f>
        <v>http://t.co/MMK3D8JhNK</v>
      </c>
    </row>
    <row r="251" spans="1:24" ht="25.5" x14ac:dyDescent="0.2">
      <c r="A251" s="199">
        <v>288</v>
      </c>
      <c r="B251" s="200" t="s">
        <v>4712</v>
      </c>
      <c r="C251" s="201" t="s">
        <v>4713</v>
      </c>
      <c r="D251" s="201" t="s">
        <v>2088</v>
      </c>
      <c r="E251" s="201" t="s">
        <v>4714</v>
      </c>
      <c r="F251" s="202">
        <v>41689.605208333298</v>
      </c>
      <c r="G251" s="201"/>
      <c r="H251" s="201" t="s">
        <v>23</v>
      </c>
      <c r="I251" s="201"/>
      <c r="J251" s="201"/>
      <c r="K251" s="201">
        <v>127959683</v>
      </c>
      <c r="L251" s="201"/>
      <c r="M251" s="203" t="s">
        <v>105</v>
      </c>
      <c r="N251" s="203" t="s">
        <v>4715</v>
      </c>
      <c r="O251" s="201">
        <v>191</v>
      </c>
      <c r="P251" s="201">
        <v>198</v>
      </c>
      <c r="Q251" s="201">
        <v>-18000</v>
      </c>
      <c r="R251" s="201" t="s">
        <v>4716</v>
      </c>
      <c r="S251" s="203" t="s">
        <v>2092</v>
      </c>
      <c r="T251" s="199" t="str">
        <f>LEFT(D251,3)</f>
        <v xml:space="preserve">RT </v>
      </c>
      <c r="U251" s="198">
        <f>IF(SEARCH("RT", T251),1,0)</f>
        <v>1</v>
      </c>
      <c r="V251" s="199" t="str">
        <f>LEFT(D251,35)</f>
        <v>RT @ResearchChat: EQAO Research Bul</v>
      </c>
      <c r="W251" s="199">
        <f>IF(SEARCH("http:", D251),1,0)</f>
        <v>1</v>
      </c>
      <c r="X251" s="194" t="str">
        <f>"http:"&amp;MID(D251,FIND("/",D251,8),LEN(D251)+1-FIND("/",D251,8))</f>
        <v>http://t.co/QulEU2Sz1l #OERS14 #ResearchChat</v>
      </c>
    </row>
    <row r="252" spans="1:24" x14ac:dyDescent="0.2">
      <c r="A252" s="199">
        <v>289</v>
      </c>
      <c r="B252" s="200" t="s">
        <v>4708</v>
      </c>
      <c r="C252" s="201" t="s">
        <v>654</v>
      </c>
      <c r="D252" s="201" t="s">
        <v>4709</v>
      </c>
      <c r="E252" s="201" t="s">
        <v>4710</v>
      </c>
      <c r="F252" s="202">
        <v>41689.605462963002</v>
      </c>
      <c r="G252" s="201"/>
      <c r="H252" s="201" t="s">
        <v>23</v>
      </c>
      <c r="I252" s="201"/>
      <c r="J252" s="201"/>
      <c r="K252" s="201">
        <v>30002337</v>
      </c>
      <c r="L252" s="201"/>
      <c r="M252" s="203" t="s">
        <v>73</v>
      </c>
      <c r="N252" s="203" t="s">
        <v>657</v>
      </c>
      <c r="O252" s="201">
        <v>366</v>
      </c>
      <c r="P252" s="201">
        <v>169</v>
      </c>
      <c r="Q252" s="201">
        <v>-18000</v>
      </c>
      <c r="R252" s="201" t="s">
        <v>4711</v>
      </c>
      <c r="S252" s="203" t="s">
        <v>3115</v>
      </c>
      <c r="T252" s="199" t="str">
        <f>LEFT(D252,3)</f>
        <v>Mon</v>
      </c>
      <c r="U252" s="198" t="e">
        <f>IF(SEARCH("RT", T252),1,0)</f>
        <v>#VALUE!</v>
      </c>
      <c r="V252" s="199" t="str">
        <f>LEFT(D252,35)</f>
        <v>Money makes a difference....but onl</v>
      </c>
      <c r="W252" s="199" t="e">
        <f>IF(SEARCH("http:", D252),1,0)</f>
        <v>#VALUE!</v>
      </c>
    </row>
    <row r="253" spans="1:24" x14ac:dyDescent="0.2">
      <c r="A253" s="199">
        <v>290</v>
      </c>
      <c r="B253" s="200" t="s">
        <v>4704</v>
      </c>
      <c r="C253" s="201" t="s">
        <v>3648</v>
      </c>
      <c r="D253" s="201" t="s">
        <v>4705</v>
      </c>
      <c r="E253" s="201" t="s">
        <v>4706</v>
      </c>
      <c r="F253" s="202">
        <v>41689.605590277803</v>
      </c>
      <c r="G253" s="201" t="s">
        <v>4155</v>
      </c>
      <c r="H253" s="201" t="s">
        <v>23</v>
      </c>
      <c r="I253" s="201"/>
      <c r="J253" s="201"/>
      <c r="K253" s="201">
        <v>106539218</v>
      </c>
      <c r="L253" s="201"/>
      <c r="M253" s="203" t="s">
        <v>63</v>
      </c>
      <c r="N253" s="203" t="s">
        <v>3652</v>
      </c>
      <c r="O253" s="201">
        <v>5702</v>
      </c>
      <c r="P253" s="201">
        <v>154</v>
      </c>
      <c r="Q253" s="201">
        <v>-18000</v>
      </c>
      <c r="R253" s="201" t="s">
        <v>4707</v>
      </c>
      <c r="S253" s="203" t="s">
        <v>149</v>
      </c>
      <c r="T253" s="199" t="str">
        <f>LEFT(D253,3)</f>
        <v>#oe</v>
      </c>
      <c r="U253" s="198" t="e">
        <f>IF(SEARCH("RT", T253),1,0)</f>
        <v>#VALUE!</v>
      </c>
      <c r="V253" s="199" t="str">
        <f>LEFT(D253,35)</f>
        <v>#oers14 Norway has made greatest st</v>
      </c>
      <c r="W253" s="199" t="e">
        <f>IF(SEARCH("http:", D253),1,0)</f>
        <v>#VALUE!</v>
      </c>
    </row>
    <row r="254" spans="1:24" x14ac:dyDescent="0.2">
      <c r="A254" s="199">
        <v>291</v>
      </c>
      <c r="B254" s="200" t="s">
        <v>4697</v>
      </c>
      <c r="C254" s="201" t="s">
        <v>4698</v>
      </c>
      <c r="D254" s="201" t="s">
        <v>4699</v>
      </c>
      <c r="E254" s="201" t="s">
        <v>4700</v>
      </c>
      <c r="F254" s="202">
        <v>41689.605879629598</v>
      </c>
      <c r="G254" s="201"/>
      <c r="H254" s="201" t="s">
        <v>23</v>
      </c>
      <c r="I254" s="201"/>
      <c r="J254" s="201"/>
      <c r="K254" s="201">
        <v>222955581</v>
      </c>
      <c r="L254" s="201"/>
      <c r="M254" s="203" t="s">
        <v>105</v>
      </c>
      <c r="N254" s="203" t="s">
        <v>4701</v>
      </c>
      <c r="O254" s="201">
        <v>205</v>
      </c>
      <c r="P254" s="201">
        <v>277</v>
      </c>
      <c r="Q254" s="201">
        <v>-21600</v>
      </c>
      <c r="R254" s="201" t="s">
        <v>4702</v>
      </c>
      <c r="S254" s="203" t="s">
        <v>4703</v>
      </c>
      <c r="T254" s="199" t="str">
        <f>LEFT(D254,3)</f>
        <v xml:space="preserve">RT </v>
      </c>
      <c r="U254" s="198">
        <f>IF(SEARCH("RT", T254),1,0)</f>
        <v>1</v>
      </c>
      <c r="V254" s="199" t="str">
        <f>LEFT(D254,35)</f>
        <v>RT @OhMissAcosta: New PISA report s</v>
      </c>
      <c r="W254" s="199">
        <f>IF(SEARCH("http:", D254),1,0)</f>
        <v>1</v>
      </c>
      <c r="X254" s="194" t="str">
        <f>"http:"&amp;MID(D254,FIND("/",D254,8),LEN(D254)+1-FIND("/",D254,8))</f>
        <v>http://t.co/a3YCvb1d2V #OERS14</v>
      </c>
    </row>
    <row r="255" spans="1:24" x14ac:dyDescent="0.2">
      <c r="A255" s="199">
        <v>292</v>
      </c>
      <c r="B255" s="200" t="s">
        <v>4693</v>
      </c>
      <c r="C255" s="201" t="s">
        <v>654</v>
      </c>
      <c r="D255" s="201" t="s">
        <v>4694</v>
      </c>
      <c r="E255" s="201" t="s">
        <v>4695</v>
      </c>
      <c r="F255" s="202">
        <v>41689.605960648201</v>
      </c>
      <c r="G255" s="201"/>
      <c r="H255" s="201" t="s">
        <v>23</v>
      </c>
      <c r="I255" s="201"/>
      <c r="J255" s="201"/>
      <c r="K255" s="201">
        <v>30002337</v>
      </c>
      <c r="L255" s="201"/>
      <c r="M255" s="203" t="s">
        <v>73</v>
      </c>
      <c r="N255" s="203" t="s">
        <v>657</v>
      </c>
      <c r="O255" s="201">
        <v>366</v>
      </c>
      <c r="P255" s="201">
        <v>169</v>
      </c>
      <c r="Q255" s="201">
        <v>-18000</v>
      </c>
      <c r="R255" s="201" t="s">
        <v>4696</v>
      </c>
      <c r="S255" s="203" t="s">
        <v>1010</v>
      </c>
      <c r="T255" s="199" t="str">
        <f>LEFT(D255,3)</f>
        <v>Aft</v>
      </c>
      <c r="U255" s="198" t="e">
        <f>IF(SEARCH("RT", T255),1,0)</f>
        <v>#VALUE!</v>
      </c>
      <c r="V255" s="199" t="str">
        <f>LEFT(D255,35)</f>
        <v>After the threshold, it becomes a q</v>
      </c>
      <c r="W255" s="199" t="e">
        <f>IF(SEARCH("http:", D255),1,0)</f>
        <v>#VALUE!</v>
      </c>
    </row>
    <row r="256" spans="1:24" x14ac:dyDescent="0.2">
      <c r="A256" s="199">
        <v>293</v>
      </c>
      <c r="B256" s="200" t="s">
        <v>4689</v>
      </c>
      <c r="C256" s="201" t="s">
        <v>198</v>
      </c>
      <c r="D256" s="201" t="s">
        <v>4690</v>
      </c>
      <c r="E256" s="201" t="s">
        <v>4691</v>
      </c>
      <c r="F256" s="202">
        <v>41689.606064814798</v>
      </c>
      <c r="G256" s="201"/>
      <c r="H256" s="201" t="s">
        <v>23</v>
      </c>
      <c r="I256" s="201"/>
      <c r="J256" s="201"/>
      <c r="K256" s="201">
        <v>50501959</v>
      </c>
      <c r="L256" s="201"/>
      <c r="M256" s="203" t="s">
        <v>73</v>
      </c>
      <c r="N256" s="203" t="s">
        <v>201</v>
      </c>
      <c r="O256" s="201">
        <v>553</v>
      </c>
      <c r="P256" s="201">
        <v>261</v>
      </c>
      <c r="Q256" s="201">
        <v>-18000</v>
      </c>
      <c r="R256" s="201" t="s">
        <v>4692</v>
      </c>
      <c r="S256" s="203" t="s">
        <v>149</v>
      </c>
      <c r="T256" s="199" t="str">
        <f>LEFT(D256,3)</f>
        <v>#oe</v>
      </c>
      <c r="U256" s="198" t="e">
        <f>IF(SEARCH("RT", T256),1,0)</f>
        <v>#VALUE!</v>
      </c>
      <c r="V256" s="199" t="str">
        <f>LEFT(D256,35)</f>
        <v>#oers14 Money does make a differenc</v>
      </c>
      <c r="W256" s="199" t="e">
        <f>IF(SEARCH("http:", D256),1,0)</f>
        <v>#VALUE!</v>
      </c>
    </row>
    <row r="257" spans="1:24" x14ac:dyDescent="0.2">
      <c r="A257" s="199">
        <v>294</v>
      </c>
      <c r="B257" s="200" t="s">
        <v>4652</v>
      </c>
      <c r="C257" s="201" t="s">
        <v>845</v>
      </c>
      <c r="D257" s="201" t="s">
        <v>4685</v>
      </c>
      <c r="E257" s="201" t="s">
        <v>4686</v>
      </c>
      <c r="F257" s="202">
        <v>41689.606469907398</v>
      </c>
      <c r="G257" s="201"/>
      <c r="H257" s="201" t="s">
        <v>23</v>
      </c>
      <c r="I257" s="201"/>
      <c r="J257" s="201"/>
      <c r="K257" s="201">
        <v>40351425</v>
      </c>
      <c r="L257" s="201"/>
      <c r="M257" s="203" t="s">
        <v>105</v>
      </c>
      <c r="N257" s="203" t="s">
        <v>850</v>
      </c>
      <c r="O257" s="201">
        <v>249</v>
      </c>
      <c r="P257" s="201">
        <v>364</v>
      </c>
      <c r="Q257" s="201">
        <v>-18000</v>
      </c>
      <c r="R257" s="201" t="s">
        <v>4687</v>
      </c>
      <c r="S257" s="203" t="s">
        <v>4688</v>
      </c>
      <c r="T257" s="199" t="str">
        <f>LEFT(D257,3)</f>
        <v>PIS</v>
      </c>
      <c r="U257" s="198" t="e">
        <f>IF(SEARCH("RT", T257),1,0)</f>
        <v>#VALUE!</v>
      </c>
      <c r="V257" s="199" t="str">
        <f>LEFT(D257,35)</f>
        <v>PISA results show correlation betwe</v>
      </c>
      <c r="W257" s="199" t="e">
        <f>IF(SEARCH("http:", D257),1,0)</f>
        <v>#VALUE!</v>
      </c>
    </row>
    <row r="258" spans="1:24" x14ac:dyDescent="0.2">
      <c r="A258" s="199">
        <v>295</v>
      </c>
      <c r="B258" s="200" t="s">
        <v>4681</v>
      </c>
      <c r="C258" s="201" t="s">
        <v>191</v>
      </c>
      <c r="D258" s="201" t="s">
        <v>4682</v>
      </c>
      <c r="E258" s="201" t="s">
        <v>4683</v>
      </c>
      <c r="F258" s="202">
        <v>41689.606550925899</v>
      </c>
      <c r="G258" s="201"/>
      <c r="H258" s="201" t="s">
        <v>23</v>
      </c>
      <c r="I258" s="201"/>
      <c r="J258" s="201"/>
      <c r="K258" s="201">
        <v>544333966</v>
      </c>
      <c r="L258" s="201"/>
      <c r="M258" s="203" t="s">
        <v>45</v>
      </c>
      <c r="N258" s="203" t="s">
        <v>194</v>
      </c>
      <c r="O258" s="201">
        <v>96</v>
      </c>
      <c r="P258" s="201">
        <v>79</v>
      </c>
      <c r="Q258" s="201"/>
      <c r="R258" s="201" t="s">
        <v>4684</v>
      </c>
      <c r="S258" s="203" t="s">
        <v>1096</v>
      </c>
      <c r="T258" s="199" t="str">
        <f>LEFT(D258,3)</f>
        <v>Mon</v>
      </c>
      <c r="U258" s="198" t="e">
        <f>IF(SEARCH("RT", T258),1,0)</f>
        <v>#VALUE!</v>
      </c>
      <c r="V258" s="199" t="str">
        <f>LEFT(D258,35)</f>
        <v xml:space="preserve">Money makes a difference according </v>
      </c>
      <c r="W258" s="199" t="e">
        <f>IF(SEARCH("http:", D258),1,0)</f>
        <v>#VALUE!</v>
      </c>
    </row>
    <row r="259" spans="1:24" x14ac:dyDescent="0.2">
      <c r="A259" s="199">
        <v>296</v>
      </c>
      <c r="B259" s="200" t="s">
        <v>4677</v>
      </c>
      <c r="C259" s="201" t="s">
        <v>198</v>
      </c>
      <c r="D259" s="201" t="s">
        <v>4678</v>
      </c>
      <c r="E259" s="201" t="s">
        <v>4679</v>
      </c>
      <c r="F259" s="202">
        <v>41689.6069444444</v>
      </c>
      <c r="G259" s="201"/>
      <c r="H259" s="201" t="s">
        <v>23</v>
      </c>
      <c r="I259" s="201"/>
      <c r="J259" s="201"/>
      <c r="K259" s="201">
        <v>50501959</v>
      </c>
      <c r="L259" s="201"/>
      <c r="M259" s="203" t="s">
        <v>73</v>
      </c>
      <c r="N259" s="203" t="s">
        <v>201</v>
      </c>
      <c r="O259" s="201">
        <v>553</v>
      </c>
      <c r="P259" s="201">
        <v>261</v>
      </c>
      <c r="Q259" s="201">
        <v>-18000</v>
      </c>
      <c r="R259" s="201" t="s">
        <v>4680</v>
      </c>
      <c r="S259" s="203" t="s">
        <v>149</v>
      </c>
      <c r="T259" s="199" t="str">
        <f>LEFT(D259,3)</f>
        <v>#oe</v>
      </c>
      <c r="U259" s="198" t="e">
        <f>IF(SEARCH("RT", T259),1,0)</f>
        <v>#VALUE!</v>
      </c>
      <c r="V259" s="199" t="str">
        <f>LEFT(D259,35)</f>
        <v>#oers14 Attracting the best teacher</v>
      </c>
      <c r="W259" s="199" t="e">
        <f>IF(SEARCH("http:", D259),1,0)</f>
        <v>#VALUE!</v>
      </c>
    </row>
    <row r="260" spans="1:24" x14ac:dyDescent="0.2">
      <c r="A260" s="199">
        <v>297</v>
      </c>
      <c r="B260" s="200" t="s">
        <v>4672</v>
      </c>
      <c r="C260" s="201" t="s">
        <v>648</v>
      </c>
      <c r="D260" s="201" t="s">
        <v>4673</v>
      </c>
      <c r="E260" s="201" t="s">
        <v>4674</v>
      </c>
      <c r="F260" s="202">
        <v>41689.6070833333</v>
      </c>
      <c r="G260" s="201"/>
      <c r="H260" s="201" t="s">
        <v>23</v>
      </c>
      <c r="I260" s="201"/>
      <c r="J260" s="201"/>
      <c r="K260" s="201">
        <v>222191753</v>
      </c>
      <c r="L260" s="201"/>
      <c r="M260" s="203" t="s">
        <v>105</v>
      </c>
      <c r="N260" s="203" t="s">
        <v>4675</v>
      </c>
      <c r="O260" s="201">
        <v>21</v>
      </c>
      <c r="P260" s="201">
        <v>75</v>
      </c>
      <c r="Q260" s="201"/>
      <c r="R260" s="201" t="s">
        <v>4676</v>
      </c>
      <c r="S260" s="203" t="s">
        <v>3115</v>
      </c>
      <c r="T260" s="199" t="str">
        <f>LEFT(D260,3)</f>
        <v xml:space="preserve">So </v>
      </c>
      <c r="U260" s="198" t="e">
        <f>IF(SEARCH("RT", T260),1,0)</f>
        <v>#VALUE!</v>
      </c>
      <c r="V260" s="199" t="str">
        <f>LEFT(D260,35)</f>
        <v>So how do we attract the best teach</v>
      </c>
      <c r="W260" s="199" t="e">
        <f>IF(SEARCH("http:", D260),1,0)</f>
        <v>#VALUE!</v>
      </c>
    </row>
    <row r="261" spans="1:24" x14ac:dyDescent="0.2">
      <c r="A261" s="199">
        <v>298</v>
      </c>
      <c r="B261" s="200" t="s">
        <v>4668</v>
      </c>
      <c r="C261" s="201" t="s">
        <v>654</v>
      </c>
      <c r="D261" s="201" t="s">
        <v>4669</v>
      </c>
      <c r="E261" s="201" t="s">
        <v>4670</v>
      </c>
      <c r="F261" s="202">
        <v>41689.607222222199</v>
      </c>
      <c r="G261" s="201"/>
      <c r="H261" s="201" t="s">
        <v>23</v>
      </c>
      <c r="I261" s="201"/>
      <c r="J261" s="201"/>
      <c r="K261" s="201">
        <v>30002337</v>
      </c>
      <c r="L261" s="201"/>
      <c r="M261" s="203" t="s">
        <v>73</v>
      </c>
      <c r="N261" s="203" t="s">
        <v>657</v>
      </c>
      <c r="O261" s="201">
        <v>366</v>
      </c>
      <c r="P261" s="201">
        <v>169</v>
      </c>
      <c r="Q261" s="201">
        <v>-18000</v>
      </c>
      <c r="R261" s="201" t="s">
        <v>4671</v>
      </c>
      <c r="S261" s="203" t="s">
        <v>1324</v>
      </c>
      <c r="T261" s="199" t="str">
        <f>LEFT(D261,3)</f>
        <v>PIS</v>
      </c>
      <c r="U261" s="198" t="e">
        <f>IF(SEARCH("RT", T261),1,0)</f>
        <v>#VALUE!</v>
      </c>
      <c r="V261" s="199" t="str">
        <f>LEFT(D261,35)</f>
        <v>PISA results continue to improve in</v>
      </c>
      <c r="W261" s="199" t="e">
        <f>IF(SEARCH("http:", D261),1,0)</f>
        <v>#VALUE!</v>
      </c>
    </row>
    <row r="262" spans="1:24" x14ac:dyDescent="0.2">
      <c r="A262" s="199">
        <v>299</v>
      </c>
      <c r="B262" s="200" t="s">
        <v>4663</v>
      </c>
      <c r="C262" s="201" t="s">
        <v>363</v>
      </c>
      <c r="D262" s="201" t="s">
        <v>4664</v>
      </c>
      <c r="E262" s="201" t="s">
        <v>4665</v>
      </c>
      <c r="F262" s="202">
        <v>41689.607581018499</v>
      </c>
      <c r="G262" s="201"/>
      <c r="H262" s="201" t="s">
        <v>23</v>
      </c>
      <c r="I262" s="201"/>
      <c r="J262" s="201"/>
      <c r="K262" s="201">
        <v>513860172</v>
      </c>
      <c r="L262" s="201"/>
      <c r="M262" s="203" t="s">
        <v>105</v>
      </c>
      <c r="N262" s="203" t="s">
        <v>366</v>
      </c>
      <c r="O262" s="201">
        <v>17</v>
      </c>
      <c r="P262" s="201">
        <v>6</v>
      </c>
      <c r="Q262" s="201">
        <v>-18000</v>
      </c>
      <c r="R262" s="201" t="s">
        <v>4666</v>
      </c>
      <c r="S262" s="203" t="s">
        <v>4667</v>
      </c>
      <c r="T262" s="199" t="str">
        <f>LEFT(D262,3)</f>
        <v>#OE</v>
      </c>
      <c r="U262" s="198" t="e">
        <f>IF(SEARCH("RT", T262),1,0)</f>
        <v>#VALUE!</v>
      </c>
      <c r="V262" s="199" t="str">
        <f>LEFT(D262,35)</f>
        <v>#OERS14  Impact of parent occupatio</v>
      </c>
      <c r="W262" s="199">
        <f>IF(SEARCH("http:", D262),1,0)</f>
        <v>1</v>
      </c>
      <c r="X262" s="194" t="str">
        <f>"http:"&amp;MID(D262,FIND("/",D262,8),LEN(D262)+1-FIND("/",D262,8))</f>
        <v>http://t.co/2IABmapFZ4</v>
      </c>
    </row>
    <row r="263" spans="1:24" x14ac:dyDescent="0.2">
      <c r="A263" s="199">
        <v>300</v>
      </c>
      <c r="B263" s="200" t="s">
        <v>4658</v>
      </c>
      <c r="C263" s="201" t="s">
        <v>3648</v>
      </c>
      <c r="D263" s="201" t="s">
        <v>4659</v>
      </c>
      <c r="E263" s="201" t="s">
        <v>4660</v>
      </c>
      <c r="F263" s="202">
        <v>41689.607812499999</v>
      </c>
      <c r="G263" s="201" t="s">
        <v>4155</v>
      </c>
      <c r="H263" s="201" t="s">
        <v>23</v>
      </c>
      <c r="I263" s="201"/>
      <c r="J263" s="201"/>
      <c r="K263" s="201">
        <v>106539218</v>
      </c>
      <c r="L263" s="201"/>
      <c r="M263" s="203" t="s">
        <v>63</v>
      </c>
      <c r="N263" s="203" t="s">
        <v>3652</v>
      </c>
      <c r="O263" s="201">
        <v>5702</v>
      </c>
      <c r="P263" s="201">
        <v>154</v>
      </c>
      <c r="Q263" s="201">
        <v>-18000</v>
      </c>
      <c r="R263" s="201" t="s">
        <v>4661</v>
      </c>
      <c r="S263" s="203" t="s">
        <v>4662</v>
      </c>
      <c r="T263" s="199" t="str">
        <f>LEFT(D263,3)</f>
        <v>#oe</v>
      </c>
      <c r="U263" s="198" t="e">
        <f>IF(SEARCH("RT", T263),1,0)</f>
        <v>#VALUE!</v>
      </c>
      <c r="V263" s="199" t="str">
        <f>LEFT(D263,35)</f>
        <v>#oers14 OECD says spending money re</v>
      </c>
      <c r="W263" s="199" t="e">
        <f>IF(SEARCH("http:", D263),1,0)</f>
        <v>#VALUE!</v>
      </c>
    </row>
    <row r="264" spans="1:24" x14ac:dyDescent="0.2">
      <c r="A264" s="199">
        <v>301</v>
      </c>
      <c r="B264" s="200" t="s">
        <v>4606</v>
      </c>
      <c r="C264" s="201" t="s">
        <v>68</v>
      </c>
      <c r="D264" s="201" t="s">
        <v>4655</v>
      </c>
      <c r="E264" s="201" t="s">
        <v>4656</v>
      </c>
      <c r="F264" s="202">
        <v>41689.6080671296</v>
      </c>
      <c r="G264" s="201"/>
      <c r="H264" s="201" t="s">
        <v>23</v>
      </c>
      <c r="I264" s="201"/>
      <c r="J264" s="201"/>
      <c r="K264" s="201">
        <v>17095178</v>
      </c>
      <c r="L264" s="201"/>
      <c r="M264" s="203" t="s">
        <v>85</v>
      </c>
      <c r="N264" s="203" t="s">
        <v>74</v>
      </c>
      <c r="O264" s="201">
        <v>294</v>
      </c>
      <c r="P264" s="201">
        <v>271</v>
      </c>
      <c r="Q264" s="201">
        <v>-18000</v>
      </c>
      <c r="R264" s="201" t="s">
        <v>4657</v>
      </c>
      <c r="S264" s="203" t="s">
        <v>818</v>
      </c>
      <c r="T264" s="199" t="str">
        <f>LEFT(D264,3)</f>
        <v>Stu</v>
      </c>
      <c r="U264" s="198" t="e">
        <f>IF(SEARCH("RT", T264),1,0)</f>
        <v>#VALUE!</v>
      </c>
      <c r="V264" s="199" t="str">
        <f>LEFT(D264,35)</f>
        <v>Students today have a 3 minute atte</v>
      </c>
      <c r="W264" s="199" t="e">
        <f>IF(SEARCH("http:", D264),1,0)</f>
        <v>#VALUE!</v>
      </c>
    </row>
    <row r="265" spans="1:24" x14ac:dyDescent="0.2">
      <c r="A265" s="199">
        <v>302</v>
      </c>
      <c r="B265" s="200" t="s">
        <v>4649</v>
      </c>
      <c r="C265" s="201" t="s">
        <v>198</v>
      </c>
      <c r="D265" s="201" t="s">
        <v>4650</v>
      </c>
      <c r="E265" s="201" t="s">
        <v>4651</v>
      </c>
      <c r="F265" s="202">
        <v>41689.608148148101</v>
      </c>
      <c r="G265" s="201"/>
      <c r="H265" s="201" t="s">
        <v>23</v>
      </c>
      <c r="I265" s="201">
        <v>40351425</v>
      </c>
      <c r="J265" s="201" t="s">
        <v>845</v>
      </c>
      <c r="K265" s="201">
        <v>50501959</v>
      </c>
      <c r="L265" s="201" t="s">
        <v>4652</v>
      </c>
      <c r="M265" s="203" t="s">
        <v>73</v>
      </c>
      <c r="N265" s="203" t="s">
        <v>201</v>
      </c>
      <c r="O265" s="201">
        <v>553</v>
      </c>
      <c r="P265" s="201">
        <v>261</v>
      </c>
      <c r="Q265" s="201">
        <v>-18000</v>
      </c>
      <c r="R265" s="201" t="s">
        <v>4653</v>
      </c>
      <c r="S265" s="203" t="s">
        <v>4654</v>
      </c>
      <c r="T265" s="199" t="str">
        <f>LEFT(D265,3)</f>
        <v xml:space="preserve">RT </v>
      </c>
      <c r="U265" s="198">
        <f>IF(SEARCH("RT", T265),1,0)</f>
        <v>1</v>
      </c>
      <c r="V265" s="199" t="str">
        <f>LEFT(D265,35)</f>
        <v>RT @jmuellertate: PISA results show</v>
      </c>
      <c r="W265" s="199" t="e">
        <f>IF(SEARCH("http:", D265),1,0)</f>
        <v>#VALUE!</v>
      </c>
    </row>
    <row r="266" spans="1:24" x14ac:dyDescent="0.2">
      <c r="A266" s="199">
        <v>303</v>
      </c>
      <c r="B266" s="200" t="s">
        <v>4643</v>
      </c>
      <c r="C266" s="201" t="s">
        <v>4644</v>
      </c>
      <c r="D266" s="201" t="s">
        <v>4645</v>
      </c>
      <c r="E266" s="201" t="s">
        <v>4646</v>
      </c>
      <c r="F266" s="202">
        <v>41689.608194444401</v>
      </c>
      <c r="G266" s="201"/>
      <c r="H266" s="201" t="s">
        <v>23</v>
      </c>
      <c r="I266" s="201"/>
      <c r="J266" s="201"/>
      <c r="K266" s="201">
        <v>133018411</v>
      </c>
      <c r="L266" s="201"/>
      <c r="M266" s="203" t="s">
        <v>45</v>
      </c>
      <c r="N266" s="203" t="s">
        <v>4647</v>
      </c>
      <c r="O266" s="201">
        <v>85</v>
      </c>
      <c r="P266" s="201">
        <v>91</v>
      </c>
      <c r="Q266" s="201">
        <v>-18000</v>
      </c>
      <c r="R266" s="201" t="s">
        <v>4648</v>
      </c>
      <c r="S266" s="203" t="s">
        <v>398</v>
      </c>
      <c r="T266" s="199" t="str">
        <f>LEFT(D266,3)</f>
        <v xml:space="preserve">RT </v>
      </c>
      <c r="U266" s="198">
        <f>IF(SEARCH("RT", T266),1,0)</f>
        <v>1</v>
      </c>
      <c r="V266" s="199" t="str">
        <f>LEFT(D266,35)</f>
        <v>RT @GerriGershon: #oers14 Money doe</v>
      </c>
      <c r="W266" s="199" t="e">
        <f>IF(SEARCH("http:", D266),1,0)</f>
        <v>#VALUE!</v>
      </c>
    </row>
    <row r="267" spans="1:24" x14ac:dyDescent="0.2">
      <c r="A267" s="199">
        <v>304</v>
      </c>
      <c r="B267" s="200" t="s">
        <v>4639</v>
      </c>
      <c r="C267" s="201" t="s">
        <v>2157</v>
      </c>
      <c r="D267" s="201" t="s">
        <v>4640</v>
      </c>
      <c r="E267" s="201" t="s">
        <v>4641</v>
      </c>
      <c r="F267" s="202">
        <v>41689.608414351802</v>
      </c>
      <c r="G267" s="201"/>
      <c r="H267" s="201" t="s">
        <v>23</v>
      </c>
      <c r="I267" s="201"/>
      <c r="J267" s="201"/>
      <c r="K267" s="201">
        <v>466897873</v>
      </c>
      <c r="L267" s="201"/>
      <c r="M267" s="203" t="s">
        <v>63</v>
      </c>
      <c r="N267" s="203" t="s">
        <v>2258</v>
      </c>
      <c r="O267" s="201">
        <v>59</v>
      </c>
      <c r="P267" s="201">
        <v>126</v>
      </c>
      <c r="Q267" s="201">
        <v>-21600</v>
      </c>
      <c r="R267" s="201" t="s">
        <v>4642</v>
      </c>
      <c r="S267" s="203" t="s">
        <v>81</v>
      </c>
      <c r="T267" s="199" t="str">
        <f>LEFT(D267,3)</f>
        <v>#OE</v>
      </c>
      <c r="U267" s="198" t="e">
        <f>IF(SEARCH("RT", T267),1,0)</f>
        <v>#VALUE!</v>
      </c>
      <c r="V267" s="199" t="str">
        <f>LEFT(D267,35)</f>
        <v xml:space="preserve">#OERS14 PISA High performers spend </v>
      </c>
      <c r="W267" s="199" t="e">
        <f>IF(SEARCH("http:", D267),1,0)</f>
        <v>#VALUE!</v>
      </c>
    </row>
    <row r="268" spans="1:24" x14ac:dyDescent="0.2">
      <c r="A268" s="199">
        <v>305</v>
      </c>
      <c r="B268" s="200" t="s">
        <v>4634</v>
      </c>
      <c r="C268" s="201" t="s">
        <v>198</v>
      </c>
      <c r="D268" s="201" t="s">
        <v>4635</v>
      </c>
      <c r="E268" s="201" t="s">
        <v>4636</v>
      </c>
      <c r="F268" s="202">
        <v>41689.6084722222</v>
      </c>
      <c r="G268" s="201"/>
      <c r="H268" s="201" t="s">
        <v>23</v>
      </c>
      <c r="I268" s="201"/>
      <c r="J268" s="201"/>
      <c r="K268" s="201">
        <v>50501959</v>
      </c>
      <c r="L268" s="201"/>
      <c r="M268" s="203" t="s">
        <v>73</v>
      </c>
      <c r="N268" s="203" t="s">
        <v>201</v>
      </c>
      <c r="O268" s="201">
        <v>553</v>
      </c>
      <c r="P268" s="201">
        <v>261</v>
      </c>
      <c r="Q268" s="201">
        <v>-18000</v>
      </c>
      <c r="R268" s="201" t="s">
        <v>4637</v>
      </c>
      <c r="S268" s="203" t="s">
        <v>4638</v>
      </c>
      <c r="T268" s="199" t="str">
        <f>LEFT(D268,3)</f>
        <v xml:space="preserve">RT </v>
      </c>
      <c r="U268" s="198">
        <f>IF(SEARCH("RT", T268),1,0)</f>
        <v>1</v>
      </c>
      <c r="V268" s="199" t="str">
        <f>LEFT(D268,35)</f>
        <v>RT @MATHYMOM: New PISA report showi</v>
      </c>
      <c r="W268" s="199">
        <f>IF(SEARCH("http:", D268),1,0)</f>
        <v>1</v>
      </c>
      <c r="X268" s="194" t="str">
        <f>"http:"&amp;MID(D268,FIND("/",D268,8),LEN(D268)+1-FIND("/",D268,8))</f>
        <v>http://t.co/hP6NNe0sTc #OERS14</v>
      </c>
    </row>
    <row r="269" spans="1:24" x14ac:dyDescent="0.2">
      <c r="A269" s="199">
        <v>306</v>
      </c>
      <c r="B269" s="200" t="s">
        <v>4629</v>
      </c>
      <c r="C269" s="201" t="s">
        <v>4630</v>
      </c>
      <c r="D269" s="201" t="s">
        <v>4194</v>
      </c>
      <c r="E269" s="201" t="s">
        <v>4631</v>
      </c>
      <c r="F269" s="202">
        <v>41689.608483796299</v>
      </c>
      <c r="G269" s="201"/>
      <c r="H269" s="201" t="s">
        <v>23</v>
      </c>
      <c r="I269" s="201"/>
      <c r="J269" s="201"/>
      <c r="K269" s="201">
        <v>328096330</v>
      </c>
      <c r="L269" s="201"/>
      <c r="M269" s="203" t="s">
        <v>45</v>
      </c>
      <c r="N269" s="203" t="s">
        <v>4632</v>
      </c>
      <c r="O269" s="201">
        <v>160</v>
      </c>
      <c r="P269" s="201">
        <v>250</v>
      </c>
      <c r="Q269" s="201">
        <v>-18000</v>
      </c>
      <c r="R269" s="201" t="s">
        <v>4633</v>
      </c>
      <c r="S269" s="203" t="s">
        <v>4198</v>
      </c>
      <c r="T269" s="199" t="str">
        <f>LEFT(D269,3)</f>
        <v xml:space="preserve">RT </v>
      </c>
      <c r="U269" s="198">
        <f>IF(SEARCH("RT", T269),1,0)</f>
        <v>1</v>
      </c>
      <c r="V269" s="199" t="str">
        <f>LEFT(D269,35)</f>
        <v xml:space="preserve">RT @Anniekidder: #oers14 OECD says </v>
      </c>
      <c r="W269" s="199" t="e">
        <f>IF(SEARCH("http:", D269),1,0)</f>
        <v>#VALUE!</v>
      </c>
    </row>
    <row r="270" spans="1:24" x14ac:dyDescent="0.2">
      <c r="A270" s="199">
        <v>307</v>
      </c>
      <c r="B270" s="200" t="s">
        <v>4624</v>
      </c>
      <c r="C270" s="201" t="s">
        <v>654</v>
      </c>
      <c r="D270" s="201" t="s">
        <v>4625</v>
      </c>
      <c r="E270" s="201" t="s">
        <v>4626</v>
      </c>
      <c r="F270" s="202">
        <v>41689.609884259298</v>
      </c>
      <c r="G270" s="201"/>
      <c r="H270" s="201" t="s">
        <v>23</v>
      </c>
      <c r="I270" s="201"/>
      <c r="J270" s="201"/>
      <c r="K270" s="201">
        <v>30002337</v>
      </c>
      <c r="L270" s="201"/>
      <c r="M270" s="203" t="s">
        <v>73</v>
      </c>
      <c r="N270" s="203" t="s">
        <v>657</v>
      </c>
      <c r="O270" s="201">
        <v>366</v>
      </c>
      <c r="P270" s="201">
        <v>169</v>
      </c>
      <c r="Q270" s="201">
        <v>-18000</v>
      </c>
      <c r="R270" s="201" t="s">
        <v>4627</v>
      </c>
      <c r="S270" s="203" t="s">
        <v>4628</v>
      </c>
      <c r="T270" s="199" t="str">
        <f>LEFT(D270,3)</f>
        <v>PIS</v>
      </c>
      <c r="U270" s="198" t="e">
        <f>IF(SEARCH("RT", T270),1,0)</f>
        <v>#VALUE!</v>
      </c>
      <c r="V270" s="199" t="str">
        <f>LEFT(D270,35)</f>
        <v>PISA 2012 and Student Engagement: T</v>
      </c>
      <c r="W270" s="199" t="e">
        <f>IF(SEARCH("http:", D270),1,0)</f>
        <v>#VALUE!</v>
      </c>
    </row>
    <row r="271" spans="1:24" x14ac:dyDescent="0.2">
      <c r="A271" s="199">
        <v>308</v>
      </c>
      <c r="B271" s="200" t="s">
        <v>4624</v>
      </c>
      <c r="C271" s="201" t="s">
        <v>654</v>
      </c>
      <c r="D271" s="201" t="s">
        <v>4625</v>
      </c>
      <c r="E271" s="201" t="s">
        <v>4626</v>
      </c>
      <c r="F271" s="202">
        <v>41689.609884259298</v>
      </c>
      <c r="G271" s="201"/>
      <c r="H271" s="201" t="s">
        <v>23</v>
      </c>
      <c r="I271" s="201"/>
      <c r="J271" s="201"/>
      <c r="K271" s="201">
        <v>30002337</v>
      </c>
      <c r="L271" s="201"/>
      <c r="M271" s="203" t="s">
        <v>73</v>
      </c>
      <c r="N271" s="203" t="s">
        <v>657</v>
      </c>
      <c r="O271" s="201">
        <v>366</v>
      </c>
      <c r="P271" s="201">
        <v>169</v>
      </c>
      <c r="Q271" s="201">
        <v>-18000</v>
      </c>
      <c r="R271" s="201" t="s">
        <v>4627</v>
      </c>
      <c r="S271" s="203" t="s">
        <v>4628</v>
      </c>
      <c r="T271" s="199" t="str">
        <f>LEFT(D271,3)</f>
        <v>PIS</v>
      </c>
      <c r="U271" s="198" t="e">
        <f>IF(SEARCH("RT", T271),1,0)</f>
        <v>#VALUE!</v>
      </c>
      <c r="V271" s="199" t="str">
        <f>LEFT(D271,35)</f>
        <v>PISA 2012 and Student Engagement: T</v>
      </c>
      <c r="W271" s="199" t="e">
        <f>IF(SEARCH("http:", D271),1,0)</f>
        <v>#VALUE!</v>
      </c>
    </row>
    <row r="272" spans="1:24" x14ac:dyDescent="0.2">
      <c r="A272" s="199">
        <v>309</v>
      </c>
      <c r="B272" s="200" t="s">
        <v>4620</v>
      </c>
      <c r="C272" s="201" t="s">
        <v>198</v>
      </c>
      <c r="D272" s="201" t="s">
        <v>4621</v>
      </c>
      <c r="E272" s="201" t="s">
        <v>4622</v>
      </c>
      <c r="F272" s="202">
        <v>41689.610162037003</v>
      </c>
      <c r="G272" s="201"/>
      <c r="H272" s="201" t="s">
        <v>23</v>
      </c>
      <c r="I272" s="201"/>
      <c r="J272" s="201"/>
      <c r="K272" s="201">
        <v>50501959</v>
      </c>
      <c r="L272" s="201"/>
      <c r="M272" s="203" t="s">
        <v>73</v>
      </c>
      <c r="N272" s="203" t="s">
        <v>201</v>
      </c>
      <c r="O272" s="201">
        <v>553</v>
      </c>
      <c r="P272" s="201">
        <v>261</v>
      </c>
      <c r="Q272" s="201">
        <v>-18000</v>
      </c>
      <c r="R272" s="201" t="s">
        <v>4623</v>
      </c>
      <c r="S272" s="203" t="s">
        <v>149</v>
      </c>
      <c r="T272" s="199" t="str">
        <f>LEFT(D272,3)</f>
        <v>#oe</v>
      </c>
      <c r="U272" s="198" t="e">
        <f>IF(SEARCH("RT", T272),1,0)</f>
        <v>#VALUE!</v>
      </c>
      <c r="V272" s="199" t="str">
        <f>LEFT(D272,35)</f>
        <v xml:space="preserve">#oers14 There is a direct relation </v>
      </c>
      <c r="W272" s="199" t="e">
        <f>IF(SEARCH("http:", D272),1,0)</f>
        <v>#VALUE!</v>
      </c>
    </row>
    <row r="273" spans="1:24" ht="25.5" x14ac:dyDescent="0.2">
      <c r="A273" s="199">
        <v>310</v>
      </c>
      <c r="B273" s="200" t="s">
        <v>4617</v>
      </c>
      <c r="C273" s="201" t="s">
        <v>1773</v>
      </c>
      <c r="D273" s="201" t="s">
        <v>2088</v>
      </c>
      <c r="E273" s="201" t="s">
        <v>4618</v>
      </c>
      <c r="F273" s="202">
        <v>41689.610613425903</v>
      </c>
      <c r="G273" s="201"/>
      <c r="H273" s="201" t="s">
        <v>23</v>
      </c>
      <c r="I273" s="201"/>
      <c r="J273" s="201"/>
      <c r="K273" s="201">
        <v>67037243</v>
      </c>
      <c r="L273" s="201"/>
      <c r="M273" s="203" t="s">
        <v>105</v>
      </c>
      <c r="N273" s="203" t="s">
        <v>3187</v>
      </c>
      <c r="O273" s="201">
        <v>216</v>
      </c>
      <c r="P273" s="201">
        <v>289</v>
      </c>
      <c r="Q273" s="201">
        <v>-21600</v>
      </c>
      <c r="R273" s="201" t="s">
        <v>4619</v>
      </c>
      <c r="S273" s="203" t="s">
        <v>2092</v>
      </c>
      <c r="T273" s="199" t="str">
        <f>LEFT(D273,3)</f>
        <v xml:space="preserve">RT </v>
      </c>
      <c r="U273" s="198">
        <f>IF(SEARCH("RT", T273),1,0)</f>
        <v>1</v>
      </c>
      <c r="V273" s="199" t="str">
        <f>LEFT(D273,35)</f>
        <v>RT @ResearchChat: EQAO Research Bul</v>
      </c>
      <c r="W273" s="199">
        <f>IF(SEARCH("http:", D273),1,0)</f>
        <v>1</v>
      </c>
      <c r="X273" s="194" t="str">
        <f>"http:"&amp;MID(D273,FIND("/",D273,8),LEN(D273)+1-FIND("/",D273,8))</f>
        <v>http://t.co/QulEU2Sz1l #OERS14 #ResearchChat</v>
      </c>
    </row>
    <row r="274" spans="1:24" x14ac:dyDescent="0.2">
      <c r="A274" s="199">
        <v>311</v>
      </c>
      <c r="B274" s="200" t="s">
        <v>4613</v>
      </c>
      <c r="C274" s="201" t="s">
        <v>654</v>
      </c>
      <c r="D274" s="201" t="s">
        <v>4614</v>
      </c>
      <c r="E274" s="201" t="s">
        <v>4615</v>
      </c>
      <c r="F274" s="202">
        <v>41689.610833333303</v>
      </c>
      <c r="G274" s="201"/>
      <c r="H274" s="201" t="s">
        <v>23</v>
      </c>
      <c r="I274" s="201"/>
      <c r="J274" s="201"/>
      <c r="K274" s="201">
        <v>30002337</v>
      </c>
      <c r="L274" s="201"/>
      <c r="M274" s="203" t="s">
        <v>73</v>
      </c>
      <c r="N274" s="203" t="s">
        <v>657</v>
      </c>
      <c r="O274" s="201">
        <v>366</v>
      </c>
      <c r="P274" s="201">
        <v>169</v>
      </c>
      <c r="Q274" s="201">
        <v>-18000</v>
      </c>
      <c r="R274" s="201" t="s">
        <v>4616</v>
      </c>
      <c r="S274" s="203" t="s">
        <v>592</v>
      </c>
      <c r="T274" s="199" t="str">
        <f>LEFT(D274,3)</f>
        <v>Gen</v>
      </c>
      <c r="U274" s="198" t="e">
        <f>IF(SEARCH("RT", T274),1,0)</f>
        <v>#VALUE!</v>
      </c>
      <c r="V274" s="199" t="str">
        <f>LEFT(D274,35)</f>
        <v>Gender gap (girls lower mathematics</v>
      </c>
      <c r="W274" s="199" t="e">
        <f>IF(SEARCH("http:", D274),1,0)</f>
        <v>#VALUE!</v>
      </c>
    </row>
    <row r="275" spans="1:24" x14ac:dyDescent="0.2">
      <c r="A275" s="199">
        <v>312</v>
      </c>
      <c r="B275" s="200" t="s">
        <v>4564</v>
      </c>
      <c r="C275" s="201" t="s">
        <v>2607</v>
      </c>
      <c r="D275" s="201" t="s">
        <v>4609</v>
      </c>
      <c r="E275" s="201" t="s">
        <v>4610</v>
      </c>
      <c r="F275" s="202">
        <v>41689.610844907402</v>
      </c>
      <c r="G275" s="201"/>
      <c r="H275" s="201" t="s">
        <v>23</v>
      </c>
      <c r="I275" s="201"/>
      <c r="J275" s="201"/>
      <c r="K275" s="201">
        <v>1264968134</v>
      </c>
      <c r="L275" s="201"/>
      <c r="M275" s="203" t="s">
        <v>105</v>
      </c>
      <c r="N275" s="203" t="s">
        <v>2611</v>
      </c>
      <c r="O275" s="201">
        <v>587</v>
      </c>
      <c r="P275" s="201">
        <v>373</v>
      </c>
      <c r="Q275" s="201"/>
      <c r="R275" s="201" t="s">
        <v>4611</v>
      </c>
      <c r="S275" s="203" t="s">
        <v>4612</v>
      </c>
      <c r="T275" s="199" t="str">
        <f>LEFT(D275,3)</f>
        <v>#OE</v>
      </c>
      <c r="U275" s="198" t="e">
        <f>IF(SEARCH("RT", T275),1,0)</f>
        <v>#VALUE!</v>
      </c>
      <c r="V275" s="199" t="str">
        <f>LEFT(D275,35)</f>
        <v>#OERS14 Student efficacy (belief th</v>
      </c>
      <c r="W275" s="199" t="e">
        <f>IF(SEARCH("http:", D275),1,0)</f>
        <v>#VALUE!</v>
      </c>
    </row>
    <row r="276" spans="1:24" x14ac:dyDescent="0.2">
      <c r="A276" s="199">
        <v>313</v>
      </c>
      <c r="B276" s="200" t="s">
        <v>4603</v>
      </c>
      <c r="C276" s="201" t="s">
        <v>212</v>
      </c>
      <c r="D276" s="201" t="s">
        <v>4604</v>
      </c>
      <c r="E276" s="201" t="s">
        <v>4605</v>
      </c>
      <c r="F276" s="202">
        <v>41689.611111111102</v>
      </c>
      <c r="G276" s="201"/>
      <c r="H276" s="201" t="s">
        <v>23</v>
      </c>
      <c r="I276" s="201">
        <v>17095178</v>
      </c>
      <c r="J276" s="201" t="s">
        <v>68</v>
      </c>
      <c r="K276" s="201">
        <v>2151052644</v>
      </c>
      <c r="L276" s="201" t="s">
        <v>4606</v>
      </c>
      <c r="M276" s="203" t="s">
        <v>215</v>
      </c>
      <c r="N276" s="203" t="s">
        <v>216</v>
      </c>
      <c r="O276" s="201">
        <v>17</v>
      </c>
      <c r="P276" s="201">
        <v>40</v>
      </c>
      <c r="Q276" s="201"/>
      <c r="R276" s="201" t="s">
        <v>4607</v>
      </c>
      <c r="S276" s="203" t="s">
        <v>4608</v>
      </c>
      <c r="T276" s="199" t="str">
        <f>LEFT(D276,3)</f>
        <v>@ad</v>
      </c>
      <c r="U276" s="198" t="e">
        <f>IF(SEARCH("RT", T276),1,0)</f>
        <v>#VALUE!</v>
      </c>
      <c r="V276" s="199" t="str">
        <f>LEFT(D276,35)</f>
        <v xml:space="preserve">@adrossis #OERS14 .....you lost me </v>
      </c>
      <c r="W276" s="199" t="e">
        <f>IF(SEARCH("http:", D276),1,0)</f>
        <v>#VALUE!</v>
      </c>
    </row>
    <row r="277" spans="1:24" x14ac:dyDescent="0.2">
      <c r="A277" s="199">
        <v>314</v>
      </c>
      <c r="B277" s="200" t="s">
        <v>4600</v>
      </c>
      <c r="C277" s="201" t="s">
        <v>717</v>
      </c>
      <c r="D277" s="201" t="s">
        <v>91</v>
      </c>
      <c r="E277" s="201" t="s">
        <v>4601</v>
      </c>
      <c r="F277" s="202">
        <v>41689.611504629604</v>
      </c>
      <c r="G277" s="201"/>
      <c r="H277" s="201" t="s">
        <v>23</v>
      </c>
      <c r="I277" s="201"/>
      <c r="J277" s="201"/>
      <c r="K277" s="201">
        <v>2180447343</v>
      </c>
      <c r="L277" s="201"/>
      <c r="M277" s="203" t="s">
        <v>45</v>
      </c>
      <c r="N277" s="203" t="s">
        <v>720</v>
      </c>
      <c r="O277" s="201">
        <v>219</v>
      </c>
      <c r="P277" s="201">
        <v>381</v>
      </c>
      <c r="Q277" s="201">
        <v>-18000</v>
      </c>
      <c r="R277" s="201" t="s">
        <v>4602</v>
      </c>
      <c r="S277" s="203" t="s">
        <v>95</v>
      </c>
      <c r="T277" s="199" t="str">
        <f>LEFT(D277,3)</f>
        <v xml:space="preserve">RT </v>
      </c>
      <c r="U277" s="198">
        <f>IF(SEARCH("RT", T277),1,0)</f>
        <v>1</v>
      </c>
      <c r="V277" s="199" t="str">
        <f>LEFT(D277,35)</f>
        <v>RT @drcathybruce: #OERS14 Student e</v>
      </c>
      <c r="W277" s="199" t="e">
        <f>IF(SEARCH("http:", D277),1,0)</f>
        <v>#VALUE!</v>
      </c>
    </row>
    <row r="278" spans="1:24" x14ac:dyDescent="0.2">
      <c r="A278" s="199">
        <v>315</v>
      </c>
      <c r="B278" s="200" t="s">
        <v>4594</v>
      </c>
      <c r="C278" s="201" t="s">
        <v>4595</v>
      </c>
      <c r="D278" s="201" t="s">
        <v>4596</v>
      </c>
      <c r="E278" s="201" t="s">
        <v>4597</v>
      </c>
      <c r="F278" s="202">
        <v>41689.611574074101</v>
      </c>
      <c r="G278" s="201"/>
      <c r="H278" s="201" t="s">
        <v>23</v>
      </c>
      <c r="I278" s="201"/>
      <c r="J278" s="201"/>
      <c r="K278" s="201">
        <v>258673327</v>
      </c>
      <c r="L278" s="201"/>
      <c r="M278" s="203" t="s">
        <v>38</v>
      </c>
      <c r="N278" s="203" t="s">
        <v>4598</v>
      </c>
      <c r="O278" s="201">
        <v>330</v>
      </c>
      <c r="P278" s="201">
        <v>1355</v>
      </c>
      <c r="Q278" s="201">
        <v>-28800</v>
      </c>
      <c r="R278" s="201" t="s">
        <v>4599</v>
      </c>
      <c r="S278" s="203" t="s">
        <v>398</v>
      </c>
      <c r="T278" s="199" t="str">
        <f>LEFT(D278,3)</f>
        <v xml:space="preserve">RT </v>
      </c>
      <c r="U278" s="198">
        <f>IF(SEARCH("RT", T278),1,0)</f>
        <v>1</v>
      </c>
      <c r="V278" s="199" t="str">
        <f>LEFT(D278,35)</f>
        <v xml:space="preserve">RT @GerriGershon: #oers14 There is </v>
      </c>
      <c r="W278" s="199" t="e">
        <f>IF(SEARCH("http:", D278),1,0)</f>
        <v>#VALUE!</v>
      </c>
    </row>
    <row r="279" spans="1:24" x14ac:dyDescent="0.2">
      <c r="A279" s="199">
        <v>316</v>
      </c>
      <c r="B279" s="200" t="s">
        <v>4571</v>
      </c>
      <c r="C279" s="201" t="s">
        <v>654</v>
      </c>
      <c r="D279" s="201" t="s">
        <v>4590</v>
      </c>
      <c r="E279" s="201" t="s">
        <v>4591</v>
      </c>
      <c r="F279" s="202">
        <v>41689.611608796302</v>
      </c>
      <c r="G279" s="201"/>
      <c r="H279" s="201" t="s">
        <v>23</v>
      </c>
      <c r="I279" s="201"/>
      <c r="J279" s="201"/>
      <c r="K279" s="201">
        <v>30002337</v>
      </c>
      <c r="L279" s="201"/>
      <c r="M279" s="203" t="s">
        <v>73</v>
      </c>
      <c r="N279" s="203" t="s">
        <v>657</v>
      </c>
      <c r="O279" s="201">
        <v>366</v>
      </c>
      <c r="P279" s="201">
        <v>169</v>
      </c>
      <c r="Q279" s="201">
        <v>-18000</v>
      </c>
      <c r="R279" s="201" t="s">
        <v>4592</v>
      </c>
      <c r="S279" s="203" t="s">
        <v>4593</v>
      </c>
      <c r="T279" s="199" t="str">
        <f>LEFT(D279,3)</f>
        <v>Gir</v>
      </c>
      <c r="U279" s="198" t="e">
        <f>IF(SEARCH("RT", T279),1,0)</f>
        <v>#VALUE!</v>
      </c>
      <c r="V279" s="199" t="str">
        <f>LEFT(D279,35)</f>
        <v>Girls are particularly at risk of n</v>
      </c>
      <c r="W279" s="199" t="e">
        <f>IF(SEARCH("http:", D279),1,0)</f>
        <v>#VALUE!</v>
      </c>
    </row>
    <row r="280" spans="1:24" x14ac:dyDescent="0.2">
      <c r="A280" s="199">
        <v>317</v>
      </c>
      <c r="B280" s="200" t="s">
        <v>4586</v>
      </c>
      <c r="C280" s="201" t="s">
        <v>42</v>
      </c>
      <c r="D280" s="201" t="s">
        <v>4587</v>
      </c>
      <c r="E280" s="201" t="s">
        <v>4588</v>
      </c>
      <c r="F280" s="202">
        <v>41689.611701388902</v>
      </c>
      <c r="G280" s="201"/>
      <c r="H280" s="201" t="s">
        <v>23</v>
      </c>
      <c r="I280" s="201"/>
      <c r="J280" s="201"/>
      <c r="K280" s="201">
        <v>300645437</v>
      </c>
      <c r="L280" s="201"/>
      <c r="M280" s="203" t="s">
        <v>215</v>
      </c>
      <c r="N280" s="203" t="s">
        <v>46</v>
      </c>
      <c r="O280" s="201">
        <v>742</v>
      </c>
      <c r="P280" s="201">
        <v>317</v>
      </c>
      <c r="Q280" s="201">
        <v>-18000</v>
      </c>
      <c r="R280" s="201" t="s">
        <v>4589</v>
      </c>
      <c r="S280" s="203" t="s">
        <v>592</v>
      </c>
      <c r="T280" s="199" t="str">
        <f>LEFT(D280,3)</f>
        <v xml:space="preserve">In </v>
      </c>
      <c r="U280" s="198" t="e">
        <f>IF(SEARCH("RT", T280),1,0)</f>
        <v>#VALUE!</v>
      </c>
      <c r="V280" s="199" t="str">
        <f>LEFT(D280,35)</f>
        <v>In PISA 2012, 50% of Ontario studen</v>
      </c>
      <c r="W280" s="199" t="e">
        <f>IF(SEARCH("http:", D280),1,0)</f>
        <v>#VALUE!</v>
      </c>
    </row>
    <row r="281" spans="1:24" x14ac:dyDescent="0.2">
      <c r="A281" s="199">
        <v>318</v>
      </c>
      <c r="B281" s="200" t="s">
        <v>4582</v>
      </c>
      <c r="C281" s="201" t="s">
        <v>198</v>
      </c>
      <c r="D281" s="201" t="s">
        <v>4583</v>
      </c>
      <c r="E281" s="201" t="s">
        <v>4584</v>
      </c>
      <c r="F281" s="202">
        <v>41689.611770833297</v>
      </c>
      <c r="G281" s="201"/>
      <c r="H281" s="201" t="s">
        <v>23</v>
      </c>
      <c r="I281" s="201"/>
      <c r="J281" s="201"/>
      <c r="K281" s="201">
        <v>50501959</v>
      </c>
      <c r="L281" s="201"/>
      <c r="M281" s="203" t="s">
        <v>73</v>
      </c>
      <c r="N281" s="203" t="s">
        <v>201</v>
      </c>
      <c r="O281" s="201">
        <v>553</v>
      </c>
      <c r="P281" s="201">
        <v>261</v>
      </c>
      <c r="Q281" s="201">
        <v>-18000</v>
      </c>
      <c r="R281" s="201" t="s">
        <v>4585</v>
      </c>
      <c r="S281" s="203" t="s">
        <v>149</v>
      </c>
      <c r="T281" s="199" t="str">
        <f>LEFT(D281,3)</f>
        <v>#oe</v>
      </c>
      <c r="U281" s="198" t="e">
        <f>IF(SEARCH("RT", T281),1,0)</f>
        <v>#VALUE!</v>
      </c>
      <c r="V281" s="199" t="str">
        <f>LEFT(D281,35)</f>
        <v>#oers14 50% of Ontario students lat</v>
      </c>
      <c r="W281" s="199" t="e">
        <f>IF(SEARCH("http:", D281),1,0)</f>
        <v>#VALUE!</v>
      </c>
    </row>
    <row r="282" spans="1:24" x14ac:dyDescent="0.2">
      <c r="A282" s="199">
        <v>319</v>
      </c>
      <c r="B282" s="200" t="s">
        <v>4578</v>
      </c>
      <c r="C282" s="201" t="s">
        <v>2157</v>
      </c>
      <c r="D282" s="201" t="s">
        <v>4579</v>
      </c>
      <c r="E282" s="201" t="s">
        <v>4580</v>
      </c>
      <c r="F282" s="202">
        <v>41689.611979166701</v>
      </c>
      <c r="G282" s="201"/>
      <c r="H282" s="201" t="s">
        <v>23</v>
      </c>
      <c r="I282" s="201"/>
      <c r="J282" s="201"/>
      <c r="K282" s="201">
        <v>466897873</v>
      </c>
      <c r="L282" s="201"/>
      <c r="M282" s="203" t="s">
        <v>63</v>
      </c>
      <c r="N282" s="203" t="s">
        <v>2258</v>
      </c>
      <c r="O282" s="201">
        <v>59</v>
      </c>
      <c r="P282" s="201">
        <v>126</v>
      </c>
      <c r="Q282" s="201">
        <v>-21600</v>
      </c>
      <c r="R282" s="201" t="s">
        <v>4581</v>
      </c>
      <c r="S282" s="203" t="s">
        <v>81</v>
      </c>
      <c r="T282" s="199" t="str">
        <f>LEFT(D282,3)</f>
        <v>#OE</v>
      </c>
      <c r="U282" s="198" t="e">
        <f>IF(SEARCH("RT", T282),1,0)</f>
        <v>#VALUE!</v>
      </c>
      <c r="V282" s="199" t="str">
        <f>LEFT(D282,35)</f>
        <v>#OERS14 F. Avvisati PISA2012 Descri</v>
      </c>
      <c r="W282" s="199" t="e">
        <f>IF(SEARCH("http:", D282),1,0)</f>
        <v>#VALUE!</v>
      </c>
    </row>
    <row r="283" spans="1:24" x14ac:dyDescent="0.2">
      <c r="A283" s="199">
        <v>320</v>
      </c>
      <c r="B283" s="200" t="s">
        <v>4574</v>
      </c>
      <c r="C283" s="201" t="s">
        <v>136</v>
      </c>
      <c r="D283" s="201" t="s">
        <v>4575</v>
      </c>
      <c r="E283" s="201" t="s">
        <v>4576</v>
      </c>
      <c r="F283" s="202">
        <v>41689.612164351798</v>
      </c>
      <c r="G283" s="201"/>
      <c r="H283" s="201" t="s">
        <v>23</v>
      </c>
      <c r="I283" s="201"/>
      <c r="J283" s="201"/>
      <c r="K283" s="201">
        <v>317175652</v>
      </c>
      <c r="L283" s="201"/>
      <c r="M283" s="203" t="s">
        <v>45</v>
      </c>
      <c r="N283" s="203" t="s">
        <v>139</v>
      </c>
      <c r="O283" s="201">
        <v>125</v>
      </c>
      <c r="P283" s="201">
        <v>250</v>
      </c>
      <c r="Q283" s="201">
        <v>-18000</v>
      </c>
      <c r="R283" s="201" t="s">
        <v>4577</v>
      </c>
      <c r="S283" s="203" t="s">
        <v>1105</v>
      </c>
      <c r="T283" s="199" t="str">
        <f>LEFT(D283,3)</f>
        <v>50%</v>
      </c>
      <c r="U283" s="198" t="e">
        <f>IF(SEARCH("RT", T283),1,0)</f>
        <v>#VALUE!</v>
      </c>
      <c r="V283" s="199" t="str">
        <f>LEFT(D283,35)</f>
        <v>50% of Ontario students arrive late</v>
      </c>
      <c r="W283" s="199" t="e">
        <f>IF(SEARCH("http:", D283),1,0)</f>
        <v>#VALUE!</v>
      </c>
    </row>
    <row r="284" spans="1:24" x14ac:dyDescent="0.2">
      <c r="A284" s="199">
        <v>321</v>
      </c>
      <c r="B284" s="200" t="s">
        <v>4568</v>
      </c>
      <c r="C284" s="201" t="s">
        <v>68</v>
      </c>
      <c r="D284" s="201" t="s">
        <v>4569</v>
      </c>
      <c r="E284" s="201" t="s">
        <v>4570</v>
      </c>
      <c r="F284" s="202">
        <v>41689.612743055601</v>
      </c>
      <c r="G284" s="201"/>
      <c r="H284" s="201" t="s">
        <v>23</v>
      </c>
      <c r="I284" s="201">
        <v>30002337</v>
      </c>
      <c r="J284" s="201" t="s">
        <v>654</v>
      </c>
      <c r="K284" s="201">
        <v>17095178</v>
      </c>
      <c r="L284" s="201" t="s">
        <v>4571</v>
      </c>
      <c r="M284" s="203" t="s">
        <v>85</v>
      </c>
      <c r="N284" s="203" t="s">
        <v>74</v>
      </c>
      <c r="O284" s="201">
        <v>294</v>
      </c>
      <c r="P284" s="201">
        <v>271</v>
      </c>
      <c r="Q284" s="201">
        <v>-18000</v>
      </c>
      <c r="R284" s="201" t="s">
        <v>4572</v>
      </c>
      <c r="S284" s="203" t="s">
        <v>4573</v>
      </c>
      <c r="T284" s="199" t="str">
        <f>LEFT(D284,3)</f>
        <v>@Re</v>
      </c>
      <c r="U284" s="198" t="e">
        <f>IF(SEARCH("RT", T284),1,0)</f>
        <v>#VALUE!</v>
      </c>
      <c r="V284" s="199" t="str">
        <f>LEFT(D284,35)</f>
        <v>@ResearchChat Have to improve the b</v>
      </c>
      <c r="W284" s="199" t="e">
        <f>IF(SEARCH("http:", D284),1,0)</f>
        <v>#VALUE!</v>
      </c>
    </row>
    <row r="285" spans="1:24" x14ac:dyDescent="0.2">
      <c r="A285" s="199">
        <v>322</v>
      </c>
      <c r="B285" s="200" t="s">
        <v>4560</v>
      </c>
      <c r="C285" s="201" t="s">
        <v>4561</v>
      </c>
      <c r="D285" s="201" t="s">
        <v>4562</v>
      </c>
      <c r="E285" s="201" t="s">
        <v>4563</v>
      </c>
      <c r="F285" s="202">
        <v>41689.612997685203</v>
      </c>
      <c r="G285" s="201"/>
      <c r="H285" s="201" t="s">
        <v>23</v>
      </c>
      <c r="I285" s="201">
        <v>1264968134</v>
      </c>
      <c r="J285" s="201" t="s">
        <v>2607</v>
      </c>
      <c r="K285" s="201">
        <v>485827460</v>
      </c>
      <c r="L285" s="201" t="s">
        <v>4564</v>
      </c>
      <c r="M285" s="203" t="s">
        <v>215</v>
      </c>
      <c r="N285" s="203" t="s">
        <v>4565</v>
      </c>
      <c r="O285" s="201">
        <v>82</v>
      </c>
      <c r="P285" s="201">
        <v>65</v>
      </c>
      <c r="Q285" s="201">
        <v>-36000</v>
      </c>
      <c r="R285" s="201" t="s">
        <v>4566</v>
      </c>
      <c r="S285" s="203" t="s">
        <v>4567</v>
      </c>
      <c r="T285" s="199" t="str">
        <f>LEFT(D285,3)</f>
        <v>“@d</v>
      </c>
      <c r="U285" s="198" t="e">
        <f>IF(SEARCH("RT", T285),1,0)</f>
        <v>#VALUE!</v>
      </c>
      <c r="V285" s="199" t="str">
        <f>LEFT(D285,35)</f>
        <v>“@drcathybruce: #OERS14 Student eff</v>
      </c>
      <c r="W285" s="199" t="e">
        <f>IF(SEARCH("http:", D285),1,0)</f>
        <v>#VALUE!</v>
      </c>
    </row>
    <row r="286" spans="1:24" x14ac:dyDescent="0.2">
      <c r="A286" s="199">
        <v>323</v>
      </c>
      <c r="B286" s="200" t="s">
        <v>4560</v>
      </c>
      <c r="C286" s="201" t="s">
        <v>4561</v>
      </c>
      <c r="D286" s="201" t="s">
        <v>4562</v>
      </c>
      <c r="E286" s="201" t="s">
        <v>4563</v>
      </c>
      <c r="F286" s="202">
        <v>41689.612997685203</v>
      </c>
      <c r="G286" s="201"/>
      <c r="H286" s="201" t="s">
        <v>23</v>
      </c>
      <c r="I286" s="201">
        <v>1264968134</v>
      </c>
      <c r="J286" s="201" t="s">
        <v>2607</v>
      </c>
      <c r="K286" s="201">
        <v>485827460</v>
      </c>
      <c r="L286" s="201" t="s">
        <v>4564</v>
      </c>
      <c r="M286" s="203" t="s">
        <v>215</v>
      </c>
      <c r="N286" s="203" t="s">
        <v>4565</v>
      </c>
      <c r="O286" s="201">
        <v>82</v>
      </c>
      <c r="P286" s="201">
        <v>65</v>
      </c>
      <c r="Q286" s="201">
        <v>-36000</v>
      </c>
      <c r="R286" s="201" t="s">
        <v>4566</v>
      </c>
      <c r="S286" s="203" t="s">
        <v>4567</v>
      </c>
      <c r="T286" s="199" t="str">
        <f>LEFT(D286,3)</f>
        <v>“@d</v>
      </c>
      <c r="U286" s="198" t="e">
        <f>IF(SEARCH("RT", T286),1,0)</f>
        <v>#VALUE!</v>
      </c>
      <c r="V286" s="199" t="str">
        <f>LEFT(D286,35)</f>
        <v>“@drcathybruce: #OERS14 Student eff</v>
      </c>
      <c r="W286" s="199" t="e">
        <f>IF(SEARCH("http:", D286),1,0)</f>
        <v>#VALUE!</v>
      </c>
    </row>
    <row r="287" spans="1:24" x14ac:dyDescent="0.2">
      <c r="A287" s="199">
        <v>324</v>
      </c>
      <c r="B287" s="200" t="s">
        <v>4250</v>
      </c>
      <c r="C287" s="201" t="s">
        <v>3648</v>
      </c>
      <c r="D287" s="201" t="s">
        <v>4557</v>
      </c>
      <c r="E287" s="201" t="s">
        <v>4558</v>
      </c>
      <c r="F287" s="202">
        <v>41689.613391203697</v>
      </c>
      <c r="G287" s="201" t="s">
        <v>4155</v>
      </c>
      <c r="H287" s="201" t="s">
        <v>23</v>
      </c>
      <c r="I287" s="201"/>
      <c r="J287" s="201"/>
      <c r="K287" s="201">
        <v>106539218</v>
      </c>
      <c r="L287" s="201"/>
      <c r="M287" s="203" t="s">
        <v>63</v>
      </c>
      <c r="N287" s="203" t="s">
        <v>3652</v>
      </c>
      <c r="O287" s="201">
        <v>5702</v>
      </c>
      <c r="P287" s="201">
        <v>154</v>
      </c>
      <c r="Q287" s="201">
        <v>-18000</v>
      </c>
      <c r="R287" s="201" t="s">
        <v>4559</v>
      </c>
      <c r="S287" s="203" t="s">
        <v>149</v>
      </c>
      <c r="T287" s="199" t="str">
        <f>LEFT(D287,3)</f>
        <v>#oe</v>
      </c>
      <c r="U287" s="198" t="e">
        <f>IF(SEARCH("RT", T287),1,0)</f>
        <v>#VALUE!</v>
      </c>
      <c r="V287" s="199" t="str">
        <f>LEFT(D287,35)</f>
        <v>#oers14 percentage of Canadian stud</v>
      </c>
      <c r="W287" s="199" t="e">
        <f>IF(SEARCH("http:", D287),1,0)</f>
        <v>#VALUE!</v>
      </c>
    </row>
    <row r="288" spans="1:24" x14ac:dyDescent="0.2">
      <c r="A288" s="199">
        <v>325</v>
      </c>
      <c r="B288" s="200" t="s">
        <v>4553</v>
      </c>
      <c r="C288" s="201" t="s">
        <v>2157</v>
      </c>
      <c r="D288" s="201" t="s">
        <v>4554</v>
      </c>
      <c r="E288" s="201" t="s">
        <v>4555</v>
      </c>
      <c r="F288" s="202">
        <v>41689.613449074102</v>
      </c>
      <c r="G288" s="201"/>
      <c r="H288" s="201" t="s">
        <v>23</v>
      </c>
      <c r="I288" s="201"/>
      <c r="J288" s="201"/>
      <c r="K288" s="201">
        <v>466897873</v>
      </c>
      <c r="L288" s="201"/>
      <c r="M288" s="203" t="s">
        <v>63</v>
      </c>
      <c r="N288" s="203" t="s">
        <v>2258</v>
      </c>
      <c r="O288" s="201">
        <v>59</v>
      </c>
      <c r="P288" s="201">
        <v>127</v>
      </c>
      <c r="Q288" s="201">
        <v>-21600</v>
      </c>
      <c r="R288" s="201" t="s">
        <v>4556</v>
      </c>
      <c r="S288" s="203" t="s">
        <v>81</v>
      </c>
      <c r="T288" s="199" t="str">
        <f>LEFT(D288,3)</f>
        <v>#OE</v>
      </c>
      <c r="U288" s="198" t="e">
        <f>IF(SEARCH("RT", T288),1,0)</f>
        <v>#VALUE!</v>
      </c>
      <c r="V288" s="199" t="str">
        <f>LEFT(D288,35)</f>
        <v xml:space="preserve">#OERS14 Engage students in schools </v>
      </c>
      <c r="W288" s="199" t="e">
        <f>IF(SEARCH("http:", D288),1,0)</f>
        <v>#VALUE!</v>
      </c>
    </row>
    <row r="289" spans="1:23" x14ac:dyDescent="0.2">
      <c r="A289" s="199">
        <v>326</v>
      </c>
      <c r="B289" s="200" t="s">
        <v>4549</v>
      </c>
      <c r="C289" s="201" t="s">
        <v>212</v>
      </c>
      <c r="D289" s="201" t="s">
        <v>4550</v>
      </c>
      <c r="E289" s="201" t="s">
        <v>4551</v>
      </c>
      <c r="F289" s="202">
        <v>41689.613483796304</v>
      </c>
      <c r="G289" s="201"/>
      <c r="H289" s="201" t="s">
        <v>23</v>
      </c>
      <c r="I289" s="201"/>
      <c r="J289" s="201"/>
      <c r="K289" s="201">
        <v>2151052644</v>
      </c>
      <c r="L289" s="201"/>
      <c r="M289" s="203" t="s">
        <v>215</v>
      </c>
      <c r="N289" s="203" t="s">
        <v>216</v>
      </c>
      <c r="O289" s="201">
        <v>17</v>
      </c>
      <c r="P289" s="201">
        <v>40</v>
      </c>
      <c r="Q289" s="201"/>
      <c r="R289" s="201" t="s">
        <v>4552</v>
      </c>
      <c r="S289" s="203" t="s">
        <v>767</v>
      </c>
      <c r="T289" s="199" t="str">
        <f>LEFT(D289,3)</f>
        <v>Soc</v>
      </c>
      <c r="U289" s="198" t="e">
        <f>IF(SEARCH("RT", T289),1,0)</f>
        <v>#VALUE!</v>
      </c>
      <c r="V289" s="199" t="str">
        <f>LEFT(D289,35)</f>
        <v>Social and emotional dimensions mat</v>
      </c>
      <c r="W289" s="199" t="e">
        <f>IF(SEARCH("http:", D289),1,0)</f>
        <v>#VALUE!</v>
      </c>
    </row>
    <row r="290" spans="1:23" x14ac:dyDescent="0.2">
      <c r="A290" s="199">
        <v>327</v>
      </c>
      <c r="B290" s="200" t="s">
        <v>4546</v>
      </c>
      <c r="C290" s="201" t="s">
        <v>2157</v>
      </c>
      <c r="D290" s="201" t="s">
        <v>4362</v>
      </c>
      <c r="E290" s="201" t="s">
        <v>4547</v>
      </c>
      <c r="F290" s="202">
        <v>41689.613738425898</v>
      </c>
      <c r="G290" s="201"/>
      <c r="H290" s="201" t="s">
        <v>23</v>
      </c>
      <c r="I290" s="201"/>
      <c r="J290" s="201"/>
      <c r="K290" s="201">
        <v>466897873</v>
      </c>
      <c r="L290" s="201"/>
      <c r="M290" s="203" t="s">
        <v>63</v>
      </c>
      <c r="N290" s="203" t="s">
        <v>2258</v>
      </c>
      <c r="O290" s="201">
        <v>59</v>
      </c>
      <c r="P290" s="201">
        <v>127</v>
      </c>
      <c r="Q290" s="201">
        <v>-21600</v>
      </c>
      <c r="R290" s="201" t="s">
        <v>4548</v>
      </c>
      <c r="S290" s="203" t="s">
        <v>2138</v>
      </c>
      <c r="T290" s="199" t="str">
        <f>LEFT(D290,3)</f>
        <v xml:space="preserve">RT </v>
      </c>
      <c r="U290" s="198">
        <f>IF(SEARCH("RT", T290),1,0)</f>
        <v>1</v>
      </c>
      <c r="V290" s="199" t="str">
        <f>LEFT(D290,35)</f>
        <v>RT @Anniekidder: #oers14 percentage</v>
      </c>
      <c r="W290" s="199" t="e">
        <f>IF(SEARCH("http:", D290),1,0)</f>
        <v>#VALUE!</v>
      </c>
    </row>
    <row r="291" spans="1:23" x14ac:dyDescent="0.2">
      <c r="A291" s="199">
        <v>328</v>
      </c>
      <c r="B291" s="200" t="s">
        <v>4543</v>
      </c>
      <c r="C291" s="201" t="s">
        <v>4330</v>
      </c>
      <c r="D291" s="201" t="s">
        <v>4362</v>
      </c>
      <c r="E291" s="201" t="s">
        <v>4544</v>
      </c>
      <c r="F291" s="202">
        <v>41689.614074074103</v>
      </c>
      <c r="G291" s="201"/>
      <c r="H291" s="201" t="s">
        <v>23</v>
      </c>
      <c r="I291" s="201"/>
      <c r="J291" s="201"/>
      <c r="K291" s="201">
        <v>16044177</v>
      </c>
      <c r="L291" s="201"/>
      <c r="M291" s="203" t="s">
        <v>85</v>
      </c>
      <c r="N291" s="203" t="s">
        <v>4332</v>
      </c>
      <c r="O291" s="201">
        <v>1264</v>
      </c>
      <c r="P291" s="201">
        <v>609</v>
      </c>
      <c r="Q291" s="201">
        <v>-18000</v>
      </c>
      <c r="R291" s="201" t="s">
        <v>4545</v>
      </c>
      <c r="S291" s="203" t="s">
        <v>2138</v>
      </c>
      <c r="T291" s="199" t="str">
        <f>LEFT(D291,3)</f>
        <v xml:space="preserve">RT </v>
      </c>
      <c r="U291" s="198">
        <f>IF(SEARCH("RT", T291),1,0)</f>
        <v>1</v>
      </c>
      <c r="V291" s="199" t="str">
        <f>LEFT(D291,35)</f>
        <v>RT @Anniekidder: #oers14 percentage</v>
      </c>
      <c r="W291" s="199" t="e">
        <f>IF(SEARCH("http:", D291),1,0)</f>
        <v>#VALUE!</v>
      </c>
    </row>
    <row r="292" spans="1:23" x14ac:dyDescent="0.2">
      <c r="A292" s="199">
        <v>329</v>
      </c>
      <c r="B292" s="200" t="s">
        <v>4537</v>
      </c>
      <c r="C292" s="201" t="s">
        <v>204</v>
      </c>
      <c r="D292" s="201" t="s">
        <v>4538</v>
      </c>
      <c r="E292" s="201" t="s">
        <v>4539</v>
      </c>
      <c r="F292" s="202">
        <v>41689.614340277803</v>
      </c>
      <c r="G292" s="201" t="s">
        <v>4540</v>
      </c>
      <c r="H292" s="201" t="s">
        <v>23</v>
      </c>
      <c r="I292" s="201"/>
      <c r="J292" s="201"/>
      <c r="K292" s="201">
        <v>121959456</v>
      </c>
      <c r="L292" s="201"/>
      <c r="M292" s="203" t="s">
        <v>24</v>
      </c>
      <c r="N292" s="203" t="s">
        <v>208</v>
      </c>
      <c r="O292" s="201">
        <v>162</v>
      </c>
      <c r="P292" s="201">
        <v>207</v>
      </c>
      <c r="Q292" s="201">
        <v>-18000</v>
      </c>
      <c r="R292" s="201" t="s">
        <v>4541</v>
      </c>
      <c r="S292" s="203" t="s">
        <v>4542</v>
      </c>
      <c r="T292" s="199" t="str">
        <f>LEFT(D292,3)</f>
        <v>Dep</v>
      </c>
      <c r="U292" s="198" t="e">
        <f>IF(SEARCH("RT", T292),1,0)</f>
        <v>#VALUE!</v>
      </c>
      <c r="V292" s="199" t="str">
        <f>LEFT(D292,35)</f>
        <v>Deputy Minister, Zegarac challenges</v>
      </c>
      <c r="W292" s="199" t="e">
        <f>IF(SEARCH("http:", D292),1,0)</f>
        <v>#VALUE!</v>
      </c>
    </row>
    <row r="293" spans="1:23" x14ac:dyDescent="0.2">
      <c r="A293" s="199">
        <v>330</v>
      </c>
      <c r="B293" s="200" t="s">
        <v>4532</v>
      </c>
      <c r="C293" s="201" t="s">
        <v>191</v>
      </c>
      <c r="D293" s="201" t="s">
        <v>4533</v>
      </c>
      <c r="E293" s="201" t="s">
        <v>4534</v>
      </c>
      <c r="F293" s="202">
        <v>41689.614699074104</v>
      </c>
      <c r="G293" s="201"/>
      <c r="H293" s="201" t="s">
        <v>23</v>
      </c>
      <c r="I293" s="201"/>
      <c r="J293" s="201"/>
      <c r="K293" s="201">
        <v>544333966</v>
      </c>
      <c r="L293" s="201"/>
      <c r="M293" s="203" t="s">
        <v>45</v>
      </c>
      <c r="N293" s="203" t="s">
        <v>194</v>
      </c>
      <c r="O293" s="201">
        <v>96</v>
      </c>
      <c r="P293" s="201">
        <v>79</v>
      </c>
      <c r="Q293" s="201"/>
      <c r="R293" s="201" t="s">
        <v>4535</v>
      </c>
      <c r="S293" s="203" t="s">
        <v>4536</v>
      </c>
      <c r="T293" s="199" t="str">
        <f>LEFT(D293,3)</f>
        <v xml:space="preserve">RT </v>
      </c>
      <c r="U293" s="198">
        <f>IF(SEARCH("RT", T293),1,0)</f>
        <v>1</v>
      </c>
      <c r="V293" s="199" t="str">
        <f>LEFT(D293,35)</f>
        <v>RT @fdelk_nmc: Social and emotional</v>
      </c>
      <c r="W293" s="199" t="e">
        <f>IF(SEARCH("http:", D293),1,0)</f>
        <v>#VALUE!</v>
      </c>
    </row>
    <row r="294" spans="1:23" x14ac:dyDescent="0.2">
      <c r="A294" s="199">
        <v>331</v>
      </c>
      <c r="B294" s="200" t="s">
        <v>4528</v>
      </c>
      <c r="C294" s="201" t="s">
        <v>654</v>
      </c>
      <c r="D294" s="201" t="s">
        <v>4529</v>
      </c>
      <c r="E294" s="201" t="s">
        <v>4530</v>
      </c>
      <c r="F294" s="202">
        <v>41689.6148032407</v>
      </c>
      <c r="G294" s="201"/>
      <c r="H294" s="201" t="s">
        <v>23</v>
      </c>
      <c r="I294" s="201"/>
      <c r="J294" s="201"/>
      <c r="K294" s="201">
        <v>30002337</v>
      </c>
      <c r="L294" s="201"/>
      <c r="M294" s="203" t="s">
        <v>73</v>
      </c>
      <c r="N294" s="203" t="s">
        <v>657</v>
      </c>
      <c r="O294" s="201">
        <v>367</v>
      </c>
      <c r="P294" s="201">
        <v>169</v>
      </c>
      <c r="Q294" s="201">
        <v>-18000</v>
      </c>
      <c r="R294" s="201" t="s">
        <v>4531</v>
      </c>
      <c r="S294" s="203" t="s">
        <v>746</v>
      </c>
      <c r="T294" s="199" t="str">
        <f>LEFT(D294,3)</f>
        <v>PIS</v>
      </c>
      <c r="U294" s="198" t="e">
        <f>IF(SEARCH("RT", T294),1,0)</f>
        <v>#VALUE!</v>
      </c>
      <c r="V294" s="199" t="str">
        <f>LEFT(D294,35)</f>
        <v>PISA 2012: high parental expectatio</v>
      </c>
      <c r="W294" s="199" t="e">
        <f>IF(SEARCH("http:", D294),1,0)</f>
        <v>#VALUE!</v>
      </c>
    </row>
    <row r="295" spans="1:23" x14ac:dyDescent="0.2">
      <c r="A295" s="199">
        <v>332</v>
      </c>
      <c r="B295" s="200" t="s">
        <v>4524</v>
      </c>
      <c r="C295" s="201" t="s">
        <v>3648</v>
      </c>
      <c r="D295" s="201" t="s">
        <v>4525</v>
      </c>
      <c r="E295" s="201" t="s">
        <v>4526</v>
      </c>
      <c r="F295" s="202">
        <v>41689.615138888897</v>
      </c>
      <c r="G295" s="201" t="s">
        <v>4155</v>
      </c>
      <c r="H295" s="201" t="s">
        <v>23</v>
      </c>
      <c r="I295" s="201"/>
      <c r="J295" s="201"/>
      <c r="K295" s="201">
        <v>106539218</v>
      </c>
      <c r="L295" s="201"/>
      <c r="M295" s="203" t="s">
        <v>63</v>
      </c>
      <c r="N295" s="203" t="s">
        <v>3652</v>
      </c>
      <c r="O295" s="201">
        <v>5702</v>
      </c>
      <c r="P295" s="201">
        <v>154</v>
      </c>
      <c r="Q295" s="201">
        <v>-18000</v>
      </c>
      <c r="R295" s="201" t="s">
        <v>4527</v>
      </c>
      <c r="S295" s="203" t="s">
        <v>149</v>
      </c>
      <c r="T295" s="199" t="str">
        <f>LEFT(D295,3)</f>
        <v>#oe</v>
      </c>
      <c r="U295" s="198" t="e">
        <f>IF(SEARCH("RT", T295),1,0)</f>
        <v>#VALUE!</v>
      </c>
      <c r="V295" s="199" t="str">
        <f>LEFT(D295,35)</f>
        <v>#oers14 Students of parents who hav</v>
      </c>
      <c r="W295" s="199" t="e">
        <f>IF(SEARCH("http:", D295),1,0)</f>
        <v>#VALUE!</v>
      </c>
    </row>
    <row r="296" spans="1:23" x14ac:dyDescent="0.2">
      <c r="A296" s="199">
        <v>333</v>
      </c>
      <c r="B296" s="200" t="s">
        <v>4519</v>
      </c>
      <c r="C296" s="201" t="s">
        <v>4520</v>
      </c>
      <c r="D296" s="201" t="s">
        <v>4362</v>
      </c>
      <c r="E296" s="201" t="s">
        <v>4521</v>
      </c>
      <c r="F296" s="202">
        <v>41689.615717592598</v>
      </c>
      <c r="G296" s="201"/>
      <c r="H296" s="201" t="s">
        <v>23</v>
      </c>
      <c r="I296" s="201"/>
      <c r="J296" s="201"/>
      <c r="K296" s="201">
        <v>119881191</v>
      </c>
      <c r="L296" s="201"/>
      <c r="M296" s="203" t="s">
        <v>45</v>
      </c>
      <c r="N296" s="203" t="s">
        <v>4522</v>
      </c>
      <c r="O296" s="201">
        <v>452</v>
      </c>
      <c r="P296" s="201">
        <v>635</v>
      </c>
      <c r="Q296" s="201">
        <v>-36000</v>
      </c>
      <c r="R296" s="201" t="s">
        <v>4523</v>
      </c>
      <c r="S296" s="203" t="s">
        <v>2138</v>
      </c>
      <c r="T296" s="199" t="str">
        <f>LEFT(D296,3)</f>
        <v xml:space="preserve">RT </v>
      </c>
      <c r="U296" s="198">
        <f>IF(SEARCH("RT", T296),1,0)</f>
        <v>1</v>
      </c>
      <c r="V296" s="199" t="str">
        <f>LEFT(D296,35)</f>
        <v>RT @Anniekidder: #oers14 percentage</v>
      </c>
      <c r="W296" s="199" t="e">
        <f>IF(SEARCH("http:", D296),1,0)</f>
        <v>#VALUE!</v>
      </c>
    </row>
    <row r="297" spans="1:23" x14ac:dyDescent="0.2">
      <c r="A297" s="199">
        <v>334</v>
      </c>
      <c r="B297" s="200" t="s">
        <v>4516</v>
      </c>
      <c r="C297" s="201" t="s">
        <v>1176</v>
      </c>
      <c r="D297" s="201" t="s">
        <v>2188</v>
      </c>
      <c r="E297" s="201" t="s">
        <v>4517</v>
      </c>
      <c r="F297" s="202">
        <v>41689.615833333301</v>
      </c>
      <c r="G297" s="201"/>
      <c r="H297" s="201" t="s">
        <v>23</v>
      </c>
      <c r="I297" s="201"/>
      <c r="J297" s="201"/>
      <c r="K297" s="201">
        <v>84337876</v>
      </c>
      <c r="L297" s="201"/>
      <c r="M297" s="203" t="s">
        <v>215</v>
      </c>
      <c r="N297" s="203" t="s">
        <v>1205</v>
      </c>
      <c r="O297" s="201">
        <v>182</v>
      </c>
      <c r="P297" s="201">
        <v>329</v>
      </c>
      <c r="Q297" s="201">
        <v>-18000</v>
      </c>
      <c r="R297" s="201" t="s">
        <v>4518</v>
      </c>
      <c r="S297" s="203" t="s">
        <v>2138</v>
      </c>
      <c r="T297" s="199" t="str">
        <f>LEFT(D297,3)</f>
        <v xml:space="preserve">RT </v>
      </c>
      <c r="U297" s="198">
        <f>IF(SEARCH("RT", T297),1,0)</f>
        <v>1</v>
      </c>
      <c r="V297" s="199" t="str">
        <f>LEFT(D297,35)</f>
        <v>RT @Anniekidder: #oers14 Students o</v>
      </c>
      <c r="W297" s="199" t="e">
        <f>IF(SEARCH("http:", D297),1,0)</f>
        <v>#VALUE!</v>
      </c>
    </row>
    <row r="298" spans="1:23" x14ac:dyDescent="0.2">
      <c r="A298" s="199">
        <v>335</v>
      </c>
      <c r="B298" s="200" t="s">
        <v>4514</v>
      </c>
      <c r="C298" s="201" t="s">
        <v>71</v>
      </c>
      <c r="D298" s="201" t="s">
        <v>2188</v>
      </c>
      <c r="E298" s="201" t="s">
        <v>4512</v>
      </c>
      <c r="F298" s="202">
        <v>41689.616076388898</v>
      </c>
      <c r="G298" s="201"/>
      <c r="H298" s="201" t="s">
        <v>23</v>
      </c>
      <c r="I298" s="201"/>
      <c r="J298" s="201"/>
      <c r="K298" s="201">
        <v>203543496</v>
      </c>
      <c r="L298" s="201"/>
      <c r="M298" s="203" t="s">
        <v>85</v>
      </c>
      <c r="N298" s="203" t="s">
        <v>86</v>
      </c>
      <c r="O298" s="201">
        <v>390</v>
      </c>
      <c r="P298" s="201">
        <v>533</v>
      </c>
      <c r="Q298" s="201">
        <v>-28800</v>
      </c>
      <c r="R298" s="201" t="s">
        <v>4515</v>
      </c>
      <c r="S298" s="203" t="s">
        <v>2138</v>
      </c>
      <c r="T298" s="199" t="str">
        <f>LEFT(D298,3)</f>
        <v xml:space="preserve">RT </v>
      </c>
      <c r="U298" s="198">
        <f>IF(SEARCH("RT", T298),1,0)</f>
        <v>1</v>
      </c>
      <c r="V298" s="199" t="str">
        <f>LEFT(D298,35)</f>
        <v>RT @Anniekidder: #oers14 Students o</v>
      </c>
      <c r="W298" s="199" t="e">
        <f>IF(SEARCH("http:", D298),1,0)</f>
        <v>#VALUE!</v>
      </c>
    </row>
    <row r="299" spans="1:23" x14ac:dyDescent="0.2">
      <c r="A299" s="199">
        <v>336</v>
      </c>
      <c r="B299" s="200" t="s">
        <v>4511</v>
      </c>
      <c r="C299" s="201" t="s">
        <v>260</v>
      </c>
      <c r="D299" s="201" t="s">
        <v>2188</v>
      </c>
      <c r="E299" s="201" t="s">
        <v>4512</v>
      </c>
      <c r="F299" s="202">
        <v>41689.616076388898</v>
      </c>
      <c r="G299" s="201"/>
      <c r="H299" s="201" t="s">
        <v>23</v>
      </c>
      <c r="I299" s="201"/>
      <c r="J299" s="201"/>
      <c r="K299" s="201">
        <v>40576448</v>
      </c>
      <c r="L299" s="201"/>
      <c r="M299" s="203" t="s">
        <v>85</v>
      </c>
      <c r="N299" s="203" t="s">
        <v>263</v>
      </c>
      <c r="O299" s="201">
        <v>806</v>
      </c>
      <c r="P299" s="201">
        <v>1455</v>
      </c>
      <c r="Q299" s="201">
        <v>-18000</v>
      </c>
      <c r="R299" s="201" t="s">
        <v>4513</v>
      </c>
      <c r="S299" s="203" t="s">
        <v>2138</v>
      </c>
      <c r="T299" s="199" t="str">
        <f>LEFT(D299,3)</f>
        <v xml:space="preserve">RT </v>
      </c>
      <c r="U299" s="198">
        <f>IF(SEARCH("RT", T299),1,0)</f>
        <v>1</v>
      </c>
      <c r="V299" s="199" t="str">
        <f>LEFT(D299,35)</f>
        <v>RT @Anniekidder: #oers14 Students o</v>
      </c>
      <c r="W299" s="199" t="e">
        <f>IF(SEARCH("http:", D299),1,0)</f>
        <v>#VALUE!</v>
      </c>
    </row>
    <row r="300" spans="1:23" x14ac:dyDescent="0.2">
      <c r="A300" s="199">
        <v>337</v>
      </c>
      <c r="B300" s="200" t="s">
        <v>4506</v>
      </c>
      <c r="C300" s="201" t="s">
        <v>4507</v>
      </c>
      <c r="D300" s="201" t="s">
        <v>4362</v>
      </c>
      <c r="E300" s="201" t="s">
        <v>4508</v>
      </c>
      <c r="F300" s="202">
        <v>41689.6164236111</v>
      </c>
      <c r="G300" s="201"/>
      <c r="H300" s="201" t="s">
        <v>23</v>
      </c>
      <c r="I300" s="201"/>
      <c r="J300" s="201"/>
      <c r="K300" s="201">
        <v>183725920</v>
      </c>
      <c r="L300" s="201"/>
      <c r="M300" s="203" t="s">
        <v>45</v>
      </c>
      <c r="N300" s="203" t="s">
        <v>4509</v>
      </c>
      <c r="O300" s="201">
        <v>200</v>
      </c>
      <c r="P300" s="201">
        <v>497</v>
      </c>
      <c r="Q300" s="201">
        <v>-21600</v>
      </c>
      <c r="R300" s="201" t="s">
        <v>4510</v>
      </c>
      <c r="S300" s="203" t="s">
        <v>2138</v>
      </c>
      <c r="T300" s="199" t="str">
        <f>LEFT(D300,3)</f>
        <v xml:space="preserve">RT </v>
      </c>
      <c r="U300" s="198">
        <f>IF(SEARCH("RT", T300),1,0)</f>
        <v>1</v>
      </c>
      <c r="V300" s="199" t="str">
        <f>LEFT(D300,35)</f>
        <v>RT @Anniekidder: #oers14 percentage</v>
      </c>
      <c r="W300" s="199" t="e">
        <f>IF(SEARCH("http:", D300),1,0)</f>
        <v>#VALUE!</v>
      </c>
    </row>
    <row r="301" spans="1:23" x14ac:dyDescent="0.2">
      <c r="A301" s="199">
        <v>338</v>
      </c>
      <c r="B301" s="200" t="s">
        <v>4501</v>
      </c>
      <c r="C301" s="201" t="s">
        <v>260</v>
      </c>
      <c r="D301" s="201" t="s">
        <v>4502</v>
      </c>
      <c r="E301" s="201" t="s">
        <v>4503</v>
      </c>
      <c r="F301" s="202">
        <v>41689.616435185198</v>
      </c>
      <c r="G301" s="201"/>
      <c r="H301" s="201" t="s">
        <v>23</v>
      </c>
      <c r="I301" s="201"/>
      <c r="J301" s="201"/>
      <c r="K301" s="201">
        <v>40576448</v>
      </c>
      <c r="L301" s="201"/>
      <c r="M301" s="203" t="s">
        <v>85</v>
      </c>
      <c r="N301" s="203" t="s">
        <v>263</v>
      </c>
      <c r="O301" s="201">
        <v>806</v>
      </c>
      <c r="P301" s="201">
        <v>1455</v>
      </c>
      <c r="Q301" s="201">
        <v>-18000</v>
      </c>
      <c r="R301" s="201" t="s">
        <v>4504</v>
      </c>
      <c r="S301" s="203" t="s">
        <v>4505</v>
      </c>
      <c r="T301" s="199" t="str">
        <f>LEFT(D301,3)</f>
        <v>Jus</v>
      </c>
      <c r="U301" s="198" t="e">
        <f>IF(SEARCH("RT", T301),1,0)</f>
        <v>#VALUE!</v>
      </c>
      <c r="V301" s="199" t="str">
        <f>LEFT(D301,35)</f>
        <v xml:space="preserve">Just had a great conversation with </v>
      </c>
      <c r="W301" s="199" t="e">
        <f>IF(SEARCH("http:", D301),1,0)</f>
        <v>#VALUE!</v>
      </c>
    </row>
    <row r="302" spans="1:23" x14ac:dyDescent="0.2">
      <c r="A302" s="199">
        <v>339</v>
      </c>
      <c r="B302" s="200" t="s">
        <v>4498</v>
      </c>
      <c r="C302" s="201" t="s">
        <v>269</v>
      </c>
      <c r="D302" s="201" t="s">
        <v>2188</v>
      </c>
      <c r="E302" s="201" t="s">
        <v>4499</v>
      </c>
      <c r="F302" s="202">
        <v>41689.6165162037</v>
      </c>
      <c r="G302" s="201"/>
      <c r="H302" s="201" t="s">
        <v>23</v>
      </c>
      <c r="I302" s="201"/>
      <c r="J302" s="201"/>
      <c r="K302" s="201">
        <v>298888460</v>
      </c>
      <c r="L302" s="201"/>
      <c r="M302" s="203" t="s">
        <v>38</v>
      </c>
      <c r="N302" s="203" t="s">
        <v>302</v>
      </c>
      <c r="O302" s="201">
        <v>85</v>
      </c>
      <c r="P302" s="201">
        <v>125</v>
      </c>
      <c r="Q302" s="201">
        <v>-18000</v>
      </c>
      <c r="R302" s="201" t="s">
        <v>4500</v>
      </c>
      <c r="S302" s="203" t="s">
        <v>2138</v>
      </c>
      <c r="T302" s="199" t="str">
        <f>LEFT(D302,3)</f>
        <v xml:space="preserve">RT </v>
      </c>
      <c r="U302" s="198">
        <f>IF(SEARCH("RT", T302),1,0)</f>
        <v>1</v>
      </c>
      <c r="V302" s="199" t="str">
        <f>LEFT(D302,35)</f>
        <v>RT @Anniekidder: #oers14 Students o</v>
      </c>
      <c r="W302" s="199" t="e">
        <f>IF(SEARCH("http:", D302),1,0)</f>
        <v>#VALUE!</v>
      </c>
    </row>
    <row r="303" spans="1:23" x14ac:dyDescent="0.2">
      <c r="A303" s="199">
        <v>340</v>
      </c>
      <c r="B303" s="200" t="s">
        <v>4492</v>
      </c>
      <c r="C303" s="201" t="s">
        <v>204</v>
      </c>
      <c r="D303" s="201" t="s">
        <v>4493</v>
      </c>
      <c r="E303" s="201" t="s">
        <v>4494</v>
      </c>
      <c r="F303" s="202">
        <v>41689.617071759298</v>
      </c>
      <c r="G303" s="201" t="s">
        <v>4495</v>
      </c>
      <c r="H303" s="201" t="s">
        <v>23</v>
      </c>
      <c r="I303" s="201"/>
      <c r="J303" s="201"/>
      <c r="K303" s="201">
        <v>121959456</v>
      </c>
      <c r="L303" s="201"/>
      <c r="M303" s="203" t="s">
        <v>24</v>
      </c>
      <c r="N303" s="203" t="s">
        <v>208</v>
      </c>
      <c r="O303" s="201">
        <v>162</v>
      </c>
      <c r="P303" s="201">
        <v>207</v>
      </c>
      <c r="Q303" s="201">
        <v>-18000</v>
      </c>
      <c r="R303" s="201" t="s">
        <v>4496</v>
      </c>
      <c r="S303" s="203" t="s">
        <v>4497</v>
      </c>
      <c r="T303" s="199" t="str">
        <f>LEFT(D303,3)</f>
        <v>...</v>
      </c>
      <c r="U303" s="198" t="e">
        <f>IF(SEARCH("RT", T303),1,0)</f>
        <v>#VALUE!</v>
      </c>
      <c r="V303" s="199" t="str">
        <f>LEFT(D303,35)</f>
        <v>... account for the differences. Pa</v>
      </c>
      <c r="W303" s="199" t="e">
        <f>IF(SEARCH("http:", D303),1,0)</f>
        <v>#VALUE!</v>
      </c>
    </row>
    <row r="304" spans="1:23" x14ac:dyDescent="0.2">
      <c r="A304" s="199">
        <v>341</v>
      </c>
      <c r="B304" s="200" t="s">
        <v>4487</v>
      </c>
      <c r="C304" s="201" t="s">
        <v>136</v>
      </c>
      <c r="D304" s="201" t="s">
        <v>4488</v>
      </c>
      <c r="E304" s="201" t="s">
        <v>4489</v>
      </c>
      <c r="F304" s="202">
        <v>41689.6177314815</v>
      </c>
      <c r="G304" s="201"/>
      <c r="H304" s="201" t="s">
        <v>23</v>
      </c>
      <c r="I304" s="201"/>
      <c r="J304" s="201"/>
      <c r="K304" s="201">
        <v>317175652</v>
      </c>
      <c r="L304" s="201"/>
      <c r="M304" s="203" t="s">
        <v>45</v>
      </c>
      <c r="N304" s="203" t="s">
        <v>139</v>
      </c>
      <c r="O304" s="201">
        <v>125</v>
      </c>
      <c r="P304" s="201">
        <v>250</v>
      </c>
      <c r="Q304" s="201">
        <v>-18000</v>
      </c>
      <c r="R304" s="201" t="s">
        <v>4490</v>
      </c>
      <c r="S304" s="203" t="s">
        <v>4491</v>
      </c>
      <c r="T304" s="199" t="str">
        <f>LEFT(D304,3)</f>
        <v>Acr</v>
      </c>
      <c r="U304" s="198" t="e">
        <f>IF(SEARCH("RT", T304),1,0)</f>
        <v>#VALUE!</v>
      </c>
      <c r="V304" s="199" t="str">
        <f>LEFT(D304,35)</f>
        <v>Across countries, student truancy i</v>
      </c>
      <c r="W304" s="199" t="e">
        <f>IF(SEARCH("http:", D304),1,0)</f>
        <v>#VALUE!</v>
      </c>
    </row>
    <row r="305" spans="1:24" x14ac:dyDescent="0.2">
      <c r="A305" s="199">
        <v>342</v>
      </c>
      <c r="B305" s="200" t="s">
        <v>4484</v>
      </c>
      <c r="C305" s="201" t="s">
        <v>3419</v>
      </c>
      <c r="D305" s="201" t="s">
        <v>91</v>
      </c>
      <c r="E305" s="201" t="s">
        <v>4485</v>
      </c>
      <c r="F305" s="202">
        <v>41689.6179513889</v>
      </c>
      <c r="G305" s="201"/>
      <c r="H305" s="201" t="s">
        <v>23</v>
      </c>
      <c r="I305" s="201"/>
      <c r="J305" s="201"/>
      <c r="K305" s="201">
        <v>285724042</v>
      </c>
      <c r="L305" s="201"/>
      <c r="M305" s="203" t="s">
        <v>215</v>
      </c>
      <c r="N305" s="203" t="s">
        <v>3421</v>
      </c>
      <c r="O305" s="201">
        <v>143</v>
      </c>
      <c r="P305" s="201">
        <v>161</v>
      </c>
      <c r="Q305" s="201"/>
      <c r="R305" s="201" t="s">
        <v>4486</v>
      </c>
      <c r="S305" s="203" t="s">
        <v>95</v>
      </c>
      <c r="T305" s="199" t="str">
        <f>LEFT(D305,3)</f>
        <v xml:space="preserve">RT </v>
      </c>
      <c r="U305" s="198">
        <f>IF(SEARCH("RT", T305),1,0)</f>
        <v>1</v>
      </c>
      <c r="V305" s="199" t="str">
        <f>LEFT(D305,35)</f>
        <v>RT @drcathybruce: #OERS14 Student e</v>
      </c>
      <c r="W305" s="199" t="e">
        <f>IF(SEARCH("http:", D305),1,0)</f>
        <v>#VALUE!</v>
      </c>
    </row>
    <row r="306" spans="1:24" x14ac:dyDescent="0.2">
      <c r="A306" s="199">
        <v>343</v>
      </c>
      <c r="B306" s="200" t="s">
        <v>4480</v>
      </c>
      <c r="C306" s="201" t="s">
        <v>654</v>
      </c>
      <c r="D306" s="201" t="s">
        <v>4481</v>
      </c>
      <c r="E306" s="201" t="s">
        <v>4482</v>
      </c>
      <c r="F306" s="202">
        <v>41689.617974537003</v>
      </c>
      <c r="G306" s="201"/>
      <c r="H306" s="201" t="s">
        <v>23</v>
      </c>
      <c r="I306" s="201"/>
      <c r="J306" s="201"/>
      <c r="K306" s="201">
        <v>30002337</v>
      </c>
      <c r="L306" s="201"/>
      <c r="M306" s="203" t="s">
        <v>73</v>
      </c>
      <c r="N306" s="203" t="s">
        <v>657</v>
      </c>
      <c r="O306" s="201">
        <v>367</v>
      </c>
      <c r="P306" s="201">
        <v>169</v>
      </c>
      <c r="Q306" s="201">
        <v>-18000</v>
      </c>
      <c r="R306" s="201" t="s">
        <v>4483</v>
      </c>
      <c r="S306" s="203" t="s">
        <v>218</v>
      </c>
      <c r="T306" s="199" t="str">
        <f>LEFT(D306,3)</f>
        <v>Cou</v>
      </c>
      <c r="U306" s="198" t="e">
        <f>IF(SEARCH("RT", T306),1,0)</f>
        <v>#VALUE!</v>
      </c>
      <c r="V306" s="199" t="str">
        <f>LEFT(D306,35)</f>
        <v xml:space="preserve">Countries with high performance on </v>
      </c>
      <c r="W306" s="199" t="e">
        <f>IF(SEARCH("http:", D306),1,0)</f>
        <v>#VALUE!</v>
      </c>
    </row>
    <row r="307" spans="1:24" x14ac:dyDescent="0.2">
      <c r="A307" s="199">
        <v>344</v>
      </c>
      <c r="B307" s="200" t="s">
        <v>4475</v>
      </c>
      <c r="C307" s="201" t="s">
        <v>4476</v>
      </c>
      <c r="D307" s="201" t="s">
        <v>4374</v>
      </c>
      <c r="E307" s="201" t="s">
        <v>4477</v>
      </c>
      <c r="F307" s="202">
        <v>41689.618333333303</v>
      </c>
      <c r="G307" s="201"/>
      <c r="H307" s="201" t="s">
        <v>401</v>
      </c>
      <c r="I307" s="201"/>
      <c r="J307" s="201"/>
      <c r="K307" s="201">
        <v>213670100</v>
      </c>
      <c r="L307" s="201"/>
      <c r="M307" s="203" t="s">
        <v>215</v>
      </c>
      <c r="N307" s="203" t="s">
        <v>4478</v>
      </c>
      <c r="O307" s="201">
        <v>53</v>
      </c>
      <c r="P307" s="201">
        <v>80</v>
      </c>
      <c r="Q307" s="201">
        <v>-18000</v>
      </c>
      <c r="R307" s="201" t="s">
        <v>4479</v>
      </c>
      <c r="S307" s="203" t="s">
        <v>4379</v>
      </c>
      <c r="T307" s="199" t="str">
        <f>LEFT(D307,3)</f>
        <v xml:space="preserve">RT </v>
      </c>
      <c r="U307" s="198">
        <f>IF(SEARCH("RT", T307),1,0)</f>
        <v>1</v>
      </c>
      <c r="V307" s="199" t="str">
        <f>LEFT(D307,35)</f>
        <v>RT @OhMissAcosta: Across countries,</v>
      </c>
      <c r="W307" s="199" t="e">
        <f>IF(SEARCH("http:", D307),1,0)</f>
        <v>#VALUE!</v>
      </c>
    </row>
    <row r="308" spans="1:24" x14ac:dyDescent="0.2">
      <c r="A308" s="199">
        <v>345</v>
      </c>
      <c r="B308" s="200" t="s">
        <v>4471</v>
      </c>
      <c r="C308" s="201" t="s">
        <v>2607</v>
      </c>
      <c r="D308" s="201" t="s">
        <v>4472</v>
      </c>
      <c r="E308" s="201" t="s">
        <v>4473</v>
      </c>
      <c r="F308" s="202">
        <v>41689.618692129603</v>
      </c>
      <c r="G308" s="201"/>
      <c r="H308" s="201" t="s">
        <v>23</v>
      </c>
      <c r="I308" s="201"/>
      <c r="J308" s="201"/>
      <c r="K308" s="201">
        <v>1264968134</v>
      </c>
      <c r="L308" s="201"/>
      <c r="M308" s="203" t="s">
        <v>105</v>
      </c>
      <c r="N308" s="203" t="s">
        <v>2611</v>
      </c>
      <c r="O308" s="201">
        <v>587</v>
      </c>
      <c r="P308" s="201">
        <v>375</v>
      </c>
      <c r="Q308" s="201"/>
      <c r="R308" s="201" t="s">
        <v>4474</v>
      </c>
      <c r="S308" s="203" t="s">
        <v>967</v>
      </c>
      <c r="T308" s="199" t="str">
        <f>LEFT(D308,3)</f>
        <v xml:space="preserve">RT </v>
      </c>
      <c r="U308" s="198">
        <f>IF(SEARCH("RT", T308),1,0)</f>
        <v>1</v>
      </c>
      <c r="V308" s="199" t="str">
        <f>LEFT(D308,35)</f>
        <v>RT @ResearchChat: Countries with hi</v>
      </c>
      <c r="W308" s="199" t="e">
        <f>IF(SEARCH("http:", D308),1,0)</f>
        <v>#VALUE!</v>
      </c>
    </row>
    <row r="309" spans="1:24" x14ac:dyDescent="0.2">
      <c r="A309" s="199">
        <v>346</v>
      </c>
      <c r="B309" s="200" t="s">
        <v>4466</v>
      </c>
      <c r="C309" s="201" t="s">
        <v>1426</v>
      </c>
      <c r="D309" s="201" t="s">
        <v>4467</v>
      </c>
      <c r="E309" s="201" t="s">
        <v>4468</v>
      </c>
      <c r="F309" s="202">
        <v>41689.618819444397</v>
      </c>
      <c r="G309" s="201"/>
      <c r="H309" s="201" t="s">
        <v>23</v>
      </c>
      <c r="I309" s="201"/>
      <c r="J309" s="201"/>
      <c r="K309" s="201">
        <v>2190160848</v>
      </c>
      <c r="L309" s="201"/>
      <c r="M309" s="203" t="s">
        <v>105</v>
      </c>
      <c r="N309" s="203" t="s">
        <v>1429</v>
      </c>
      <c r="O309" s="201">
        <v>17</v>
      </c>
      <c r="P309" s="201">
        <v>71</v>
      </c>
      <c r="Q309" s="201"/>
      <c r="R309" s="201" t="s">
        <v>4469</v>
      </c>
      <c r="S309" s="203" t="s">
        <v>4470</v>
      </c>
      <c r="T309" s="199" t="str">
        <f>LEFT(D309,3)</f>
        <v xml:space="preserve">RT </v>
      </c>
      <c r="U309" s="198">
        <f>IF(SEARCH("RT", T309),1,0)</f>
        <v>1</v>
      </c>
      <c r="V309" s="199" t="str">
        <f>LEFT(D309,35)</f>
        <v xml:space="preserve">RT @ResearchChat: Do you know when </v>
      </c>
      <c r="W309" s="199" t="e">
        <f>IF(SEARCH("http:", D309),1,0)</f>
        <v>#VALUE!</v>
      </c>
    </row>
    <row r="310" spans="1:24" x14ac:dyDescent="0.2">
      <c r="A310" s="199">
        <v>347</v>
      </c>
      <c r="B310" s="200" t="s">
        <v>4461</v>
      </c>
      <c r="C310" s="201" t="s">
        <v>1426</v>
      </c>
      <c r="D310" s="201" t="s">
        <v>4462</v>
      </c>
      <c r="E310" s="201" t="s">
        <v>4463</v>
      </c>
      <c r="F310" s="202">
        <v>41689.618900463</v>
      </c>
      <c r="G310" s="201"/>
      <c r="H310" s="201" t="s">
        <v>23</v>
      </c>
      <c r="I310" s="201"/>
      <c r="J310" s="201"/>
      <c r="K310" s="201">
        <v>2190160848</v>
      </c>
      <c r="L310" s="201"/>
      <c r="M310" s="203" t="s">
        <v>105</v>
      </c>
      <c r="N310" s="203" t="s">
        <v>1429</v>
      </c>
      <c r="O310" s="201">
        <v>17</v>
      </c>
      <c r="P310" s="201">
        <v>71</v>
      </c>
      <c r="Q310" s="201"/>
      <c r="R310" s="201" t="s">
        <v>4464</v>
      </c>
      <c r="S310" s="203" t="s">
        <v>4465</v>
      </c>
      <c r="T310" s="199" t="str">
        <f>LEFT(D310,3)</f>
        <v xml:space="preserve">RT </v>
      </c>
      <c r="U310" s="198">
        <f>IF(SEARCH("RT", T310),1,0)</f>
        <v>1</v>
      </c>
      <c r="V310" s="199" t="str">
        <f>LEFT(D310,35)</f>
        <v>RT @ResearchChat: Dr. Franzesco Avv</v>
      </c>
      <c r="W310" s="199" t="e">
        <f>IF(SEARCH("http:", D310),1,0)</f>
        <v>#VALUE!</v>
      </c>
    </row>
    <row r="311" spans="1:24" x14ac:dyDescent="0.2">
      <c r="A311" s="199">
        <v>348</v>
      </c>
      <c r="B311" s="200" t="s">
        <v>4456</v>
      </c>
      <c r="C311" s="201" t="s">
        <v>1780</v>
      </c>
      <c r="D311" s="201" t="s">
        <v>4457</v>
      </c>
      <c r="E311" s="201" t="s">
        <v>4458</v>
      </c>
      <c r="F311" s="202">
        <v>41689.618993055599</v>
      </c>
      <c r="G311" s="201"/>
      <c r="H311" s="201" t="s">
        <v>23</v>
      </c>
      <c r="I311" s="201"/>
      <c r="J311" s="201"/>
      <c r="K311" s="201">
        <v>881596814</v>
      </c>
      <c r="L311" s="201"/>
      <c r="M311" s="203" t="s">
        <v>215</v>
      </c>
      <c r="N311" s="203" t="s">
        <v>3950</v>
      </c>
      <c r="O311" s="201">
        <v>8</v>
      </c>
      <c r="P311" s="201">
        <v>46</v>
      </c>
      <c r="Q311" s="201">
        <v>-14400</v>
      </c>
      <c r="R311" s="201" t="s">
        <v>4459</v>
      </c>
      <c r="S311" s="203" t="s">
        <v>4460</v>
      </c>
      <c r="T311" s="199" t="str">
        <f>LEFT(D311,3)</f>
        <v xml:space="preserve">RT </v>
      </c>
      <c r="U311" s="198">
        <f>IF(SEARCH("RT", T311),1,0)</f>
        <v>1</v>
      </c>
      <c r="V311" s="199" t="str">
        <f>LEFT(D311,35)</f>
        <v>RT @adrossis: Students today have a</v>
      </c>
      <c r="W311" s="199" t="e">
        <f>IF(SEARCH("http:", D311),1,0)</f>
        <v>#VALUE!</v>
      </c>
    </row>
    <row r="312" spans="1:24" x14ac:dyDescent="0.2">
      <c r="A312" s="199">
        <v>349</v>
      </c>
      <c r="B312" s="200" t="s">
        <v>4451</v>
      </c>
      <c r="C312" s="201" t="s">
        <v>1426</v>
      </c>
      <c r="D312" s="201" t="s">
        <v>4452</v>
      </c>
      <c r="E312" s="201" t="s">
        <v>4453</v>
      </c>
      <c r="F312" s="202">
        <v>41689.619236111103</v>
      </c>
      <c r="G312" s="201"/>
      <c r="H312" s="201" t="s">
        <v>23</v>
      </c>
      <c r="I312" s="201"/>
      <c r="J312" s="201"/>
      <c r="K312" s="201">
        <v>2190160848</v>
      </c>
      <c r="L312" s="201"/>
      <c r="M312" s="203" t="s">
        <v>105</v>
      </c>
      <c r="N312" s="203" t="s">
        <v>1429</v>
      </c>
      <c r="O312" s="201">
        <v>17</v>
      </c>
      <c r="P312" s="201">
        <v>71</v>
      </c>
      <c r="Q312" s="201"/>
      <c r="R312" s="201" t="s">
        <v>4454</v>
      </c>
      <c r="S312" s="203" t="s">
        <v>4455</v>
      </c>
      <c r="T312" s="199" t="str">
        <f>LEFT(D312,3)</f>
        <v xml:space="preserve">RT </v>
      </c>
      <c r="U312" s="198">
        <f>IF(SEARCH("RT", T312),1,0)</f>
        <v>1</v>
      </c>
      <c r="V312" s="199" t="str">
        <f>LEFT(D312,35)</f>
        <v>RT @ResearchChat: PISA results cont</v>
      </c>
      <c r="W312" s="199" t="e">
        <f>IF(SEARCH("http:", D312),1,0)</f>
        <v>#VALUE!</v>
      </c>
    </row>
    <row r="313" spans="1:24" ht="25.5" x14ac:dyDescent="0.2">
      <c r="A313" s="199">
        <v>350</v>
      </c>
      <c r="B313" s="200" t="s">
        <v>4446</v>
      </c>
      <c r="C313" s="201" t="s">
        <v>654</v>
      </c>
      <c r="D313" s="201" t="s">
        <v>4447</v>
      </c>
      <c r="E313" s="201" t="s">
        <v>4448</v>
      </c>
      <c r="F313" s="202">
        <v>41689.619421296302</v>
      </c>
      <c r="G313" s="201"/>
      <c r="H313" s="201" t="s">
        <v>23</v>
      </c>
      <c r="I313" s="201"/>
      <c r="J313" s="201"/>
      <c r="K313" s="201">
        <v>30002337</v>
      </c>
      <c r="L313" s="201"/>
      <c r="M313" s="203" t="s">
        <v>73</v>
      </c>
      <c r="N313" s="203" t="s">
        <v>657</v>
      </c>
      <c r="O313" s="201">
        <v>367</v>
      </c>
      <c r="P313" s="201">
        <v>169</v>
      </c>
      <c r="Q313" s="201">
        <v>-18000</v>
      </c>
      <c r="R313" s="201" t="s">
        <v>4449</v>
      </c>
      <c r="S313" s="203" t="s">
        <v>4450</v>
      </c>
      <c r="T313" s="199" t="str">
        <f>LEFT(D313,3)</f>
        <v>Add</v>
      </c>
      <c r="U313" s="198" t="e">
        <f>IF(SEARCH("RT", T313),1,0)</f>
        <v>#VALUE!</v>
      </c>
      <c r="V313" s="199" t="str">
        <f>LEFT(D313,35)</f>
        <v>Additional PISA analysis and report</v>
      </c>
      <c r="W313" s="199">
        <f>IF(SEARCH("http:", D313),1,0)</f>
        <v>1</v>
      </c>
      <c r="X313" s="194" t="str">
        <f>"http:"&amp;MID(D313,FIND("/",D313,8),LEN(D313)+1-FIND("/",D313,8))</f>
        <v>http://t.co/QWLymEVrbB #OERS14 #ResearchChat</v>
      </c>
    </row>
    <row r="314" spans="1:24" x14ac:dyDescent="0.2">
      <c r="A314" s="199">
        <v>351</v>
      </c>
      <c r="B314" s="200" t="s">
        <v>4441</v>
      </c>
      <c r="C314" s="201" t="s">
        <v>4442</v>
      </c>
      <c r="D314" s="201" t="s">
        <v>2188</v>
      </c>
      <c r="E314" s="201" t="s">
        <v>4443</v>
      </c>
      <c r="F314" s="202">
        <v>41689.619745370401</v>
      </c>
      <c r="G314" s="201"/>
      <c r="H314" s="201" t="s">
        <v>23</v>
      </c>
      <c r="I314" s="201"/>
      <c r="J314" s="201"/>
      <c r="K314" s="201">
        <v>390882529</v>
      </c>
      <c r="L314" s="201"/>
      <c r="M314" s="203" t="s">
        <v>45</v>
      </c>
      <c r="N314" s="203" t="s">
        <v>4444</v>
      </c>
      <c r="O314" s="201">
        <v>116</v>
      </c>
      <c r="P314" s="201">
        <v>225</v>
      </c>
      <c r="Q314" s="201">
        <v>-18000</v>
      </c>
      <c r="R314" s="201" t="s">
        <v>4445</v>
      </c>
      <c r="S314" s="203" t="s">
        <v>2138</v>
      </c>
      <c r="T314" s="199" t="str">
        <f>LEFT(D314,3)</f>
        <v xml:space="preserve">RT </v>
      </c>
      <c r="U314" s="198">
        <f>IF(SEARCH("RT", T314),1,0)</f>
        <v>1</v>
      </c>
      <c r="V314" s="199" t="str">
        <f>LEFT(D314,35)</f>
        <v>RT @Anniekidder: #oers14 Students o</v>
      </c>
      <c r="W314" s="199" t="e">
        <f>IF(SEARCH("http:", D314),1,0)</f>
        <v>#VALUE!</v>
      </c>
    </row>
    <row r="315" spans="1:24" x14ac:dyDescent="0.2">
      <c r="A315" s="199">
        <v>352</v>
      </c>
      <c r="B315" s="200" t="s">
        <v>4437</v>
      </c>
      <c r="C315" s="201" t="s">
        <v>363</v>
      </c>
      <c r="D315" s="201" t="s">
        <v>4438</v>
      </c>
      <c r="E315" s="201" t="s">
        <v>4439</v>
      </c>
      <c r="F315" s="202">
        <v>41689.619780092602</v>
      </c>
      <c r="G315" s="201"/>
      <c r="H315" s="201" t="s">
        <v>23</v>
      </c>
      <c r="I315" s="201"/>
      <c r="J315" s="201"/>
      <c r="K315" s="201">
        <v>513860172</v>
      </c>
      <c r="L315" s="201"/>
      <c r="M315" s="203" t="s">
        <v>105</v>
      </c>
      <c r="N315" s="203" t="s">
        <v>366</v>
      </c>
      <c r="O315" s="201">
        <v>18</v>
      </c>
      <c r="P315" s="201">
        <v>6</v>
      </c>
      <c r="Q315" s="201">
        <v>-18000</v>
      </c>
      <c r="R315" s="201" t="s">
        <v>4440</v>
      </c>
      <c r="S315" s="203" t="s">
        <v>81</v>
      </c>
      <c r="T315" s="199" t="str">
        <f>LEFT(D315,3)</f>
        <v>#OE</v>
      </c>
      <c r="U315" s="198" t="e">
        <f>IF(SEARCH("RT", T315),1,0)</f>
        <v>#VALUE!</v>
      </c>
      <c r="V315" s="199" t="str">
        <f>LEFT(D315,35)</f>
        <v>#OERS14 Correction - 10% of student</v>
      </c>
      <c r="W315" s="199" t="e">
        <f>IF(SEARCH("http:", D315),1,0)</f>
        <v>#VALUE!</v>
      </c>
    </row>
    <row r="316" spans="1:24" x14ac:dyDescent="0.2">
      <c r="A316" s="199">
        <v>353</v>
      </c>
      <c r="B316" s="200" t="s">
        <v>4433</v>
      </c>
      <c r="C316" s="201" t="s">
        <v>654</v>
      </c>
      <c r="D316" s="201" t="s">
        <v>4434</v>
      </c>
      <c r="E316" s="201" t="s">
        <v>4435</v>
      </c>
      <c r="F316" s="202">
        <v>41689.620555555601</v>
      </c>
      <c r="G316" s="201"/>
      <c r="H316" s="201" t="s">
        <v>23</v>
      </c>
      <c r="I316" s="201"/>
      <c r="J316" s="201"/>
      <c r="K316" s="201">
        <v>30002337</v>
      </c>
      <c r="L316" s="201"/>
      <c r="M316" s="203" t="s">
        <v>73</v>
      </c>
      <c r="N316" s="203" t="s">
        <v>657</v>
      </c>
      <c r="O316" s="201">
        <v>367</v>
      </c>
      <c r="P316" s="201">
        <v>169</v>
      </c>
      <c r="Q316" s="201">
        <v>-18000</v>
      </c>
      <c r="R316" s="201" t="s">
        <v>4436</v>
      </c>
      <c r="S316" s="203" t="s">
        <v>248</v>
      </c>
      <c r="T316" s="199" t="str">
        <f>LEFT(D316,3)</f>
        <v>"Ho</v>
      </c>
      <c r="U316" s="198" t="e">
        <f>IF(SEARCH("RT", T316),1,0)</f>
        <v>#VALUE!</v>
      </c>
      <c r="V316" s="199" t="str">
        <f>LEFT(D316,35)</f>
        <v>"How consistent is the administrati</v>
      </c>
      <c r="W316" s="199" t="e">
        <f>IF(SEARCH("http:", D316),1,0)</f>
        <v>#VALUE!</v>
      </c>
    </row>
    <row r="317" spans="1:24" x14ac:dyDescent="0.2">
      <c r="A317" s="199">
        <v>354</v>
      </c>
      <c r="B317" s="200" t="s">
        <v>4429</v>
      </c>
      <c r="C317" s="201" t="s">
        <v>1773</v>
      </c>
      <c r="D317" s="201" t="s">
        <v>4430</v>
      </c>
      <c r="E317" s="201" t="s">
        <v>4431</v>
      </c>
      <c r="F317" s="202">
        <v>41689.620787036998</v>
      </c>
      <c r="G317" s="201"/>
      <c r="H317" s="201" t="s">
        <v>23</v>
      </c>
      <c r="I317" s="201"/>
      <c r="J317" s="201"/>
      <c r="K317" s="201">
        <v>67037243</v>
      </c>
      <c r="L317" s="201"/>
      <c r="M317" s="203" t="s">
        <v>105</v>
      </c>
      <c r="N317" s="203" t="s">
        <v>3187</v>
      </c>
      <c r="O317" s="201">
        <v>217</v>
      </c>
      <c r="P317" s="201">
        <v>289</v>
      </c>
      <c r="Q317" s="201">
        <v>-21600</v>
      </c>
      <c r="R317" s="201" t="s">
        <v>4432</v>
      </c>
      <c r="S317" s="203" t="s">
        <v>149</v>
      </c>
      <c r="T317" s="199" t="str">
        <f>LEFT(D317,3)</f>
        <v>#oe</v>
      </c>
      <c r="U317" s="198" t="e">
        <f>IF(SEARCH("RT", T317),1,0)</f>
        <v>#VALUE!</v>
      </c>
      <c r="V317" s="199" t="str">
        <f>LEFT(D317,35)</f>
        <v>#oers14 I wonder how many of the to</v>
      </c>
      <c r="W317" s="199" t="e">
        <f>IF(SEARCH("http:", D317),1,0)</f>
        <v>#VALUE!</v>
      </c>
    </row>
    <row r="318" spans="1:24" x14ac:dyDescent="0.2">
      <c r="A318" s="199">
        <v>355</v>
      </c>
      <c r="B318" s="200" t="s">
        <v>4424</v>
      </c>
      <c r="C318" s="201" t="s">
        <v>204</v>
      </c>
      <c r="D318" s="201" t="s">
        <v>4425</v>
      </c>
      <c r="E318" s="201" t="s">
        <v>4426</v>
      </c>
      <c r="F318" s="202">
        <v>41689.621249999997</v>
      </c>
      <c r="G318" s="201"/>
      <c r="H318" s="201" t="s">
        <v>23</v>
      </c>
      <c r="I318" s="201">
        <v>121959456</v>
      </c>
      <c r="J318" s="201" t="s">
        <v>204</v>
      </c>
      <c r="K318" s="201">
        <v>121959456</v>
      </c>
      <c r="L318" s="201" t="s">
        <v>4427</v>
      </c>
      <c r="M318" s="203" t="s">
        <v>24</v>
      </c>
      <c r="N318" s="203" t="s">
        <v>208</v>
      </c>
      <c r="O318" s="201">
        <v>162</v>
      </c>
      <c r="P318" s="201">
        <v>207</v>
      </c>
      <c r="Q318" s="201">
        <v>-18000</v>
      </c>
      <c r="R318" s="201" t="s">
        <v>4428</v>
      </c>
      <c r="S318" s="203" t="s">
        <v>1059</v>
      </c>
      <c r="T318" s="199" t="str">
        <f>LEFT(D318,3)</f>
        <v>...</v>
      </c>
      <c r="U318" s="198" t="e">
        <f>IF(SEARCH("RT", T318),1,0)</f>
        <v>#VALUE!</v>
      </c>
      <c r="V318" s="199" t="str">
        <f>LEFT(D318,35)</f>
        <v>... in his discussion of boys' &amp;amp</v>
      </c>
      <c r="W318" s="199" t="e">
        <f>IF(SEARCH("http:", D318),1,0)</f>
        <v>#VALUE!</v>
      </c>
    </row>
    <row r="319" spans="1:24" x14ac:dyDescent="0.2">
      <c r="A319" s="199">
        <v>356</v>
      </c>
      <c r="B319" s="200" t="s">
        <v>4424</v>
      </c>
      <c r="C319" s="201" t="s">
        <v>204</v>
      </c>
      <c r="D319" s="201" t="s">
        <v>4425</v>
      </c>
      <c r="E319" s="201" t="s">
        <v>4426</v>
      </c>
      <c r="F319" s="202">
        <v>41689.621249999997</v>
      </c>
      <c r="G319" s="201"/>
      <c r="H319" s="201" t="s">
        <v>23</v>
      </c>
      <c r="I319" s="201">
        <v>121959456</v>
      </c>
      <c r="J319" s="201" t="s">
        <v>204</v>
      </c>
      <c r="K319" s="201">
        <v>121959456</v>
      </c>
      <c r="L319" s="201" t="s">
        <v>4427</v>
      </c>
      <c r="M319" s="203" t="s">
        <v>24</v>
      </c>
      <c r="N319" s="203" t="s">
        <v>208</v>
      </c>
      <c r="O319" s="201">
        <v>162</v>
      </c>
      <c r="P319" s="201">
        <v>207</v>
      </c>
      <c r="Q319" s="201">
        <v>-18000</v>
      </c>
      <c r="R319" s="201" t="s">
        <v>4428</v>
      </c>
      <c r="S319" s="203" t="s">
        <v>1059</v>
      </c>
      <c r="T319" s="199" t="str">
        <f>LEFT(D319,3)</f>
        <v>...</v>
      </c>
      <c r="U319" s="198" t="e">
        <f>IF(SEARCH("RT", T319),1,0)</f>
        <v>#VALUE!</v>
      </c>
      <c r="V319" s="199" t="str">
        <f>LEFT(D319,35)</f>
        <v>... in his discussion of boys' &amp;amp</v>
      </c>
      <c r="W319" s="199" t="e">
        <f>IF(SEARCH("http:", D319),1,0)</f>
        <v>#VALUE!</v>
      </c>
    </row>
    <row r="320" spans="1:24" x14ac:dyDescent="0.2">
      <c r="A320" s="199">
        <v>357</v>
      </c>
      <c r="B320" s="200" t="s">
        <v>4419</v>
      </c>
      <c r="C320" s="201" t="s">
        <v>191</v>
      </c>
      <c r="D320" s="201" t="s">
        <v>4420</v>
      </c>
      <c r="E320" s="201" t="s">
        <v>4421</v>
      </c>
      <c r="F320" s="202">
        <v>41689.622199074103</v>
      </c>
      <c r="G320" s="201"/>
      <c r="H320" s="201" t="s">
        <v>23</v>
      </c>
      <c r="I320" s="201"/>
      <c r="J320" s="201"/>
      <c r="K320" s="201">
        <v>544333966</v>
      </c>
      <c r="L320" s="201"/>
      <c r="M320" s="203" t="s">
        <v>45</v>
      </c>
      <c r="N320" s="203" t="s">
        <v>194</v>
      </c>
      <c r="O320" s="201">
        <v>96</v>
      </c>
      <c r="P320" s="201">
        <v>79</v>
      </c>
      <c r="Q320" s="201"/>
      <c r="R320" s="201" t="s">
        <v>4422</v>
      </c>
      <c r="S320" s="203" t="s">
        <v>4423</v>
      </c>
      <c r="T320" s="199" t="str">
        <f>LEFT(D320,3)</f>
        <v xml:space="preserve">RT </v>
      </c>
      <c r="U320" s="198">
        <f>IF(SEARCH("RT", T320),1,0)</f>
        <v>1</v>
      </c>
      <c r="V320" s="199" t="str">
        <f>LEFT(D320,35)</f>
        <v>RT @ACooperKMb: #oers14 I wonder ho</v>
      </c>
      <c r="W320" s="199" t="e">
        <f>IF(SEARCH("http:", D320),1,0)</f>
        <v>#VALUE!</v>
      </c>
    </row>
    <row r="321" spans="1:24" x14ac:dyDescent="0.2">
      <c r="A321" s="199">
        <v>358</v>
      </c>
      <c r="B321" s="200" t="s">
        <v>4414</v>
      </c>
      <c r="C321" s="201" t="s">
        <v>204</v>
      </c>
      <c r="D321" s="201" t="s">
        <v>4415</v>
      </c>
      <c r="E321" s="201" t="s">
        <v>4416</v>
      </c>
      <c r="F321" s="202">
        <v>41689.622349537</v>
      </c>
      <c r="G321" s="201"/>
      <c r="H321" s="201" t="s">
        <v>23</v>
      </c>
      <c r="I321" s="201"/>
      <c r="J321" s="201"/>
      <c r="K321" s="201">
        <v>121959456</v>
      </c>
      <c r="L321" s="201"/>
      <c r="M321" s="203" t="s">
        <v>24</v>
      </c>
      <c r="N321" s="203" t="s">
        <v>208</v>
      </c>
      <c r="O321" s="201">
        <v>162</v>
      </c>
      <c r="P321" s="201">
        <v>207</v>
      </c>
      <c r="Q321" s="201">
        <v>-18000</v>
      </c>
      <c r="R321" s="201" t="s">
        <v>4417</v>
      </c>
      <c r="S321" s="203" t="s">
        <v>4418</v>
      </c>
      <c r="T321" s="199" t="str">
        <f>LEFT(D321,3)</f>
        <v>I t</v>
      </c>
      <c r="U321" s="198" t="e">
        <f>IF(SEARCH("RT", T321),1,0)</f>
        <v>#VALUE!</v>
      </c>
      <c r="V321" s="199" t="str">
        <f>LEFT(D321,35)</f>
        <v xml:space="preserve">I think self-efficacy, motivation, </v>
      </c>
      <c r="W321" s="199" t="e">
        <f>IF(SEARCH("http:", D321),1,0)</f>
        <v>#VALUE!</v>
      </c>
    </row>
    <row r="322" spans="1:24" x14ac:dyDescent="0.2">
      <c r="A322" s="199">
        <v>359</v>
      </c>
      <c r="B322" s="200" t="s">
        <v>4410</v>
      </c>
      <c r="C322" s="201" t="s">
        <v>212</v>
      </c>
      <c r="D322" s="201" t="s">
        <v>4411</v>
      </c>
      <c r="E322" s="201" t="s">
        <v>4412</v>
      </c>
      <c r="F322" s="202">
        <v>41689.622893518499</v>
      </c>
      <c r="G322" s="201"/>
      <c r="H322" s="201" t="s">
        <v>23</v>
      </c>
      <c r="I322" s="201"/>
      <c r="J322" s="201"/>
      <c r="K322" s="201">
        <v>2151052644</v>
      </c>
      <c r="L322" s="201"/>
      <c r="M322" s="203" t="s">
        <v>215</v>
      </c>
      <c r="N322" s="203" t="s">
        <v>216</v>
      </c>
      <c r="O322" s="201">
        <v>17</v>
      </c>
      <c r="P322" s="201">
        <v>40</v>
      </c>
      <c r="Q322" s="201"/>
      <c r="R322" s="201" t="s">
        <v>4413</v>
      </c>
      <c r="S322" s="203" t="s">
        <v>81</v>
      </c>
      <c r="T322" s="199" t="str">
        <f>LEFT(D322,3)</f>
        <v>#OE</v>
      </c>
      <c r="U322" s="198" t="e">
        <f>IF(SEARCH("RT", T322),1,0)</f>
        <v>#VALUE!</v>
      </c>
      <c r="V322" s="199" t="str">
        <f>LEFT(D322,35)</f>
        <v>#OERS14  'Student Efficacy in Test-</v>
      </c>
      <c r="W322" s="199" t="e">
        <f>IF(SEARCH("http:", D322),1,0)</f>
        <v>#VALUE!</v>
      </c>
    </row>
    <row r="323" spans="1:24" x14ac:dyDescent="0.2">
      <c r="A323" s="199">
        <v>360</v>
      </c>
      <c r="B323" s="200" t="s">
        <v>4406</v>
      </c>
      <c r="C323" s="201" t="s">
        <v>1780</v>
      </c>
      <c r="D323" s="201" t="s">
        <v>4407</v>
      </c>
      <c r="E323" s="201" t="s">
        <v>4404</v>
      </c>
      <c r="F323" s="202">
        <v>41689.623298611099</v>
      </c>
      <c r="G323" s="201"/>
      <c r="H323" s="201" t="s">
        <v>23</v>
      </c>
      <c r="I323" s="201"/>
      <c r="J323" s="201"/>
      <c r="K323" s="201">
        <v>881596814</v>
      </c>
      <c r="L323" s="201"/>
      <c r="M323" s="203" t="s">
        <v>215</v>
      </c>
      <c r="N323" s="203" t="s">
        <v>3950</v>
      </c>
      <c r="O323" s="201">
        <v>8</v>
      </c>
      <c r="P323" s="201">
        <v>47</v>
      </c>
      <c r="Q323" s="201">
        <v>-14400</v>
      </c>
      <c r="R323" s="201" t="s">
        <v>4408</v>
      </c>
      <c r="S323" s="203" t="s">
        <v>4409</v>
      </c>
      <c r="T323" s="199" t="str">
        <f>LEFT(D323,3)</f>
        <v>"Ed</v>
      </c>
      <c r="U323" s="198" t="e">
        <f>IF(SEARCH("RT", T323),1,0)</f>
        <v>#VALUE!</v>
      </c>
      <c r="V323" s="199" t="str">
        <f>LEFT(D323,35)</f>
        <v>"Education is the most powerful wea</v>
      </c>
      <c r="W323" s="199" t="e">
        <f>IF(SEARCH("http:", D323),1,0)</f>
        <v>#VALUE!</v>
      </c>
    </row>
    <row r="324" spans="1:24" x14ac:dyDescent="0.2">
      <c r="A324" s="199">
        <v>361</v>
      </c>
      <c r="B324" s="200" t="s">
        <v>4402</v>
      </c>
      <c r="C324" s="201" t="s">
        <v>198</v>
      </c>
      <c r="D324" s="201" t="s">
        <v>4403</v>
      </c>
      <c r="E324" s="201" t="s">
        <v>4404</v>
      </c>
      <c r="F324" s="202">
        <v>41689.623298611099</v>
      </c>
      <c r="G324" s="201"/>
      <c r="H324" s="201" t="s">
        <v>23</v>
      </c>
      <c r="I324" s="201"/>
      <c r="J324" s="201"/>
      <c r="K324" s="201">
        <v>50501959</v>
      </c>
      <c r="L324" s="201"/>
      <c r="M324" s="203" t="s">
        <v>73</v>
      </c>
      <c r="N324" s="203" t="s">
        <v>201</v>
      </c>
      <c r="O324" s="201">
        <v>553</v>
      </c>
      <c r="P324" s="201">
        <v>261</v>
      </c>
      <c r="Q324" s="201">
        <v>-18000</v>
      </c>
      <c r="R324" s="201" t="s">
        <v>4405</v>
      </c>
      <c r="S324" s="203" t="s">
        <v>149</v>
      </c>
      <c r="T324" s="199" t="str">
        <f>LEFT(D324,3)</f>
        <v>#oe</v>
      </c>
      <c r="U324" s="198" t="e">
        <f>IF(SEARCH("RT", T324),1,0)</f>
        <v>#VALUE!</v>
      </c>
      <c r="V324" s="199" t="str">
        <f>LEFT(D324,35)</f>
        <v>#oers14 When students take tests on</v>
      </c>
      <c r="W324" s="199" t="e">
        <f>IF(SEARCH("http:", D324),1,0)</f>
        <v>#VALUE!</v>
      </c>
    </row>
    <row r="325" spans="1:24" x14ac:dyDescent="0.2">
      <c r="A325" s="199">
        <v>362</v>
      </c>
      <c r="B325" s="200" t="s">
        <v>4397</v>
      </c>
      <c r="C325" s="201" t="s">
        <v>654</v>
      </c>
      <c r="D325" s="201" t="s">
        <v>4398</v>
      </c>
      <c r="E325" s="201" t="s">
        <v>4399</v>
      </c>
      <c r="F325" s="202">
        <v>41689.624305555597</v>
      </c>
      <c r="G325" s="201"/>
      <c r="H325" s="201" t="s">
        <v>23</v>
      </c>
      <c r="I325" s="201"/>
      <c r="J325" s="201"/>
      <c r="K325" s="201">
        <v>30002337</v>
      </c>
      <c r="L325" s="201"/>
      <c r="M325" s="203" t="s">
        <v>73</v>
      </c>
      <c r="N325" s="203" t="s">
        <v>657</v>
      </c>
      <c r="O325" s="201">
        <v>368</v>
      </c>
      <c r="P325" s="201">
        <v>169</v>
      </c>
      <c r="Q325" s="201">
        <v>-18000</v>
      </c>
      <c r="R325" s="201" t="s">
        <v>4400</v>
      </c>
      <c r="S325" s="203" t="s">
        <v>4401</v>
      </c>
      <c r="T325" s="199" t="str">
        <f>LEFT(D325,3)</f>
        <v>How</v>
      </c>
      <c r="U325" s="198" t="e">
        <f>IF(SEARCH("RT", T325),1,0)</f>
        <v>#VALUE!</v>
      </c>
      <c r="V325" s="199" t="str">
        <f>LEFT(D325,35)</f>
        <v xml:space="preserve">How many 15 year olds in PISA work </v>
      </c>
      <c r="W325" s="199" t="e">
        <f>IF(SEARCH("http:", D325),1,0)</f>
        <v>#VALUE!</v>
      </c>
    </row>
    <row r="326" spans="1:24" x14ac:dyDescent="0.2">
      <c r="A326" s="199">
        <v>363</v>
      </c>
      <c r="B326" s="200" t="s">
        <v>4393</v>
      </c>
      <c r="C326" s="201" t="s">
        <v>654</v>
      </c>
      <c r="D326" s="201" t="s">
        <v>4394</v>
      </c>
      <c r="E326" s="201" t="s">
        <v>4395</v>
      </c>
      <c r="F326" s="202">
        <v>41689.624618055597</v>
      </c>
      <c r="G326" s="201"/>
      <c r="H326" s="201" t="s">
        <v>23</v>
      </c>
      <c r="I326" s="201"/>
      <c r="J326" s="201"/>
      <c r="K326" s="201">
        <v>30002337</v>
      </c>
      <c r="L326" s="201"/>
      <c r="M326" s="203" t="s">
        <v>73</v>
      </c>
      <c r="N326" s="203" t="s">
        <v>657</v>
      </c>
      <c r="O326" s="201">
        <v>368</v>
      </c>
      <c r="P326" s="201">
        <v>169</v>
      </c>
      <c r="Q326" s="201">
        <v>-18000</v>
      </c>
      <c r="R326" s="201" t="s">
        <v>4396</v>
      </c>
      <c r="S326" s="203" t="s">
        <v>818</v>
      </c>
      <c r="T326" s="199" t="str">
        <f>LEFT(D326,3)</f>
        <v>Stu</v>
      </c>
      <c r="U326" s="198" t="e">
        <f>IF(SEARCH("RT", T326),1,0)</f>
        <v>#VALUE!</v>
      </c>
      <c r="V326" s="199" t="str">
        <f>LEFT(D326,35)</f>
        <v>Student employment is available but</v>
      </c>
      <c r="W326" s="199" t="e">
        <f>IF(SEARCH("http:", D326),1,0)</f>
        <v>#VALUE!</v>
      </c>
    </row>
    <row r="327" spans="1:24" x14ac:dyDescent="0.2">
      <c r="A327" s="199">
        <v>364</v>
      </c>
      <c r="B327" s="200" t="s">
        <v>4388</v>
      </c>
      <c r="C327" s="201" t="s">
        <v>198</v>
      </c>
      <c r="D327" s="201" t="s">
        <v>4389</v>
      </c>
      <c r="E327" s="201" t="s">
        <v>4390</v>
      </c>
      <c r="F327" s="202">
        <v>41689.625173611101</v>
      </c>
      <c r="G327" s="201"/>
      <c r="H327" s="201" t="s">
        <v>23</v>
      </c>
      <c r="I327" s="201"/>
      <c r="J327" s="201"/>
      <c r="K327" s="201">
        <v>50501959</v>
      </c>
      <c r="L327" s="201"/>
      <c r="M327" s="203" t="s">
        <v>73</v>
      </c>
      <c r="N327" s="203" t="s">
        <v>201</v>
      </c>
      <c r="O327" s="201">
        <v>553</v>
      </c>
      <c r="P327" s="201">
        <v>261</v>
      </c>
      <c r="Q327" s="201">
        <v>-18000</v>
      </c>
      <c r="R327" s="201" t="s">
        <v>4391</v>
      </c>
      <c r="S327" s="203" t="s">
        <v>4392</v>
      </c>
      <c r="T327" s="199" t="str">
        <f>LEFT(D327,3)</f>
        <v>#oe</v>
      </c>
      <c r="U327" s="198" t="e">
        <f>IF(SEARCH("RT", T327),1,0)</f>
        <v>#VALUE!</v>
      </c>
      <c r="V327" s="199" t="str">
        <f>LEFT(D327,35)</f>
        <v>#oers14 Students working for pay ca</v>
      </c>
      <c r="W327" s="199">
        <f>IF(SEARCH("http:", D327),1,0)</f>
        <v>1</v>
      </c>
      <c r="X327" s="194" t="str">
        <f>"http:"&amp;MID(D327,FIND("/",D327,8),LEN(D327)+1-FIND("/",D327,8))</f>
        <v>http://t.co/20vmJfKRt6</v>
      </c>
    </row>
    <row r="328" spans="1:24" x14ac:dyDescent="0.2">
      <c r="A328" s="199">
        <v>365</v>
      </c>
      <c r="B328" s="200" t="s">
        <v>4384</v>
      </c>
      <c r="C328" s="201" t="s">
        <v>3684</v>
      </c>
      <c r="D328" s="201" t="s">
        <v>4385</v>
      </c>
      <c r="E328" s="201" t="s">
        <v>4386</v>
      </c>
      <c r="F328" s="202">
        <v>41689.625949074099</v>
      </c>
      <c r="G328" s="201"/>
      <c r="H328" s="201" t="s">
        <v>628</v>
      </c>
      <c r="I328" s="201"/>
      <c r="J328" s="201"/>
      <c r="K328" s="201">
        <v>2188868298</v>
      </c>
      <c r="L328" s="201"/>
      <c r="M328" s="203" t="s">
        <v>3687</v>
      </c>
      <c r="N328" s="203" t="s">
        <v>3688</v>
      </c>
      <c r="O328" s="201">
        <v>236</v>
      </c>
      <c r="P328" s="201">
        <v>405</v>
      </c>
      <c r="Q328" s="201"/>
      <c r="R328" s="201" t="s">
        <v>4387</v>
      </c>
      <c r="S328" s="203" t="s">
        <v>930</v>
      </c>
      <c r="T328" s="199" t="str">
        <f>LEFT(D328,3)</f>
        <v>Cur</v>
      </c>
      <c r="U328" s="198" t="e">
        <f>IF(SEARCH("RT", T328),1,0)</f>
        <v>#VALUE!</v>
      </c>
      <c r="V328" s="199" t="str">
        <f>LEFT(D328,35)</f>
        <v>Currently at the Ontario Educationa</v>
      </c>
      <c r="W328" s="199" t="e">
        <f>IF(SEARCH("http:", D328),1,0)</f>
        <v>#VALUE!</v>
      </c>
    </row>
    <row r="329" spans="1:24" x14ac:dyDescent="0.2">
      <c r="A329" s="199">
        <v>366</v>
      </c>
      <c r="B329" s="200" t="s">
        <v>4380</v>
      </c>
      <c r="C329" s="201" t="s">
        <v>4373</v>
      </c>
      <c r="D329" s="201" t="s">
        <v>4381</v>
      </c>
      <c r="E329" s="201" t="s">
        <v>4382</v>
      </c>
      <c r="F329" s="202">
        <v>41689.629039351799</v>
      </c>
      <c r="G329" s="201"/>
      <c r="H329" s="201" t="s">
        <v>23</v>
      </c>
      <c r="I329" s="201"/>
      <c r="J329" s="201"/>
      <c r="K329" s="201">
        <v>444307849</v>
      </c>
      <c r="L329" s="201"/>
      <c r="M329" s="203" t="s">
        <v>4376</v>
      </c>
      <c r="N329" s="203" t="s">
        <v>4377</v>
      </c>
      <c r="O329" s="201">
        <v>384</v>
      </c>
      <c r="P329" s="201">
        <v>558</v>
      </c>
      <c r="Q329" s="201">
        <v>-21600</v>
      </c>
      <c r="R329" s="201" t="s">
        <v>4383</v>
      </c>
      <c r="S329" s="203" t="s">
        <v>100</v>
      </c>
      <c r="T329" s="199" t="str">
        <f>LEFT(D329,3)</f>
        <v xml:space="preserve">RT </v>
      </c>
      <c r="U329" s="198">
        <f>IF(SEARCH("RT", T329),1,0)</f>
        <v>1</v>
      </c>
      <c r="V329" s="199" t="str">
        <f>LEFT(D329,35)</f>
        <v>RT @OhMissAcosta: 50% of Ontario st</v>
      </c>
      <c r="W329" s="199" t="e">
        <f>IF(SEARCH("http:", D329),1,0)</f>
        <v>#VALUE!</v>
      </c>
    </row>
    <row r="330" spans="1:24" x14ac:dyDescent="0.2">
      <c r="A330" s="199">
        <v>367</v>
      </c>
      <c r="B330" s="200" t="s">
        <v>4372</v>
      </c>
      <c r="C330" s="201" t="s">
        <v>4373</v>
      </c>
      <c r="D330" s="201" t="s">
        <v>4374</v>
      </c>
      <c r="E330" s="201" t="s">
        <v>4375</v>
      </c>
      <c r="F330" s="202">
        <v>41689.629513888904</v>
      </c>
      <c r="G330" s="201"/>
      <c r="H330" s="201" t="s">
        <v>23</v>
      </c>
      <c r="I330" s="201"/>
      <c r="J330" s="201"/>
      <c r="K330" s="201">
        <v>444307849</v>
      </c>
      <c r="L330" s="201"/>
      <c r="M330" s="203" t="s">
        <v>4376</v>
      </c>
      <c r="N330" s="203" t="s">
        <v>4377</v>
      </c>
      <c r="O330" s="201">
        <v>384</v>
      </c>
      <c r="P330" s="201">
        <v>558</v>
      </c>
      <c r="Q330" s="201">
        <v>-21600</v>
      </c>
      <c r="R330" s="201" t="s">
        <v>4378</v>
      </c>
      <c r="S330" s="203" t="s">
        <v>4379</v>
      </c>
      <c r="T330" s="199" t="str">
        <f>LEFT(D330,3)</f>
        <v xml:space="preserve">RT </v>
      </c>
      <c r="U330" s="198">
        <f>IF(SEARCH("RT", T330),1,0)</f>
        <v>1</v>
      </c>
      <c r="V330" s="199" t="str">
        <f>LEFT(D330,35)</f>
        <v>RT @OhMissAcosta: Across countries,</v>
      </c>
      <c r="W330" s="199" t="e">
        <f>IF(SEARCH("http:", D330),1,0)</f>
        <v>#VALUE!</v>
      </c>
    </row>
    <row r="331" spans="1:24" x14ac:dyDescent="0.2">
      <c r="A331" s="199">
        <v>368</v>
      </c>
      <c r="B331" s="200" t="s">
        <v>4368</v>
      </c>
      <c r="C331" s="201" t="s">
        <v>363</v>
      </c>
      <c r="D331" s="201" t="s">
        <v>4369</v>
      </c>
      <c r="E331" s="201" t="s">
        <v>4370</v>
      </c>
      <c r="F331" s="202">
        <v>41689.6296643518</v>
      </c>
      <c r="G331" s="201"/>
      <c r="H331" s="201" t="s">
        <v>23</v>
      </c>
      <c r="I331" s="201"/>
      <c r="J331" s="201"/>
      <c r="K331" s="201">
        <v>513860172</v>
      </c>
      <c r="L331" s="201"/>
      <c r="M331" s="203" t="s">
        <v>105</v>
      </c>
      <c r="N331" s="203" t="s">
        <v>366</v>
      </c>
      <c r="O331" s="201">
        <v>18</v>
      </c>
      <c r="P331" s="201">
        <v>6</v>
      </c>
      <c r="Q331" s="201">
        <v>-18000</v>
      </c>
      <c r="R331" s="201" t="s">
        <v>4371</v>
      </c>
      <c r="S331" s="203" t="s">
        <v>81</v>
      </c>
      <c r="T331" s="199" t="str">
        <f>LEFT(D331,3)</f>
        <v>#OE</v>
      </c>
      <c r="U331" s="198" t="e">
        <f>IF(SEARCH("RT", T331),1,0)</f>
        <v>#VALUE!</v>
      </c>
      <c r="V331" s="199" t="str">
        <f>LEFT(D331,35)</f>
        <v xml:space="preserve">#OERS14 re. Parental expectations: </v>
      </c>
      <c r="W331" s="199" t="e">
        <f>IF(SEARCH("http:", D331),1,0)</f>
        <v>#VALUE!</v>
      </c>
    </row>
    <row r="332" spans="1:24" x14ac:dyDescent="0.2">
      <c r="A332" s="199">
        <v>369</v>
      </c>
      <c r="B332" s="200" t="s">
        <v>4365</v>
      </c>
      <c r="C332" s="201" t="s">
        <v>198</v>
      </c>
      <c r="D332" s="201" t="s">
        <v>2188</v>
      </c>
      <c r="E332" s="201" t="s">
        <v>4366</v>
      </c>
      <c r="F332" s="202">
        <v>41689.630543981497</v>
      </c>
      <c r="G332" s="201"/>
      <c r="H332" s="201" t="s">
        <v>23</v>
      </c>
      <c r="I332" s="201"/>
      <c r="J332" s="201"/>
      <c r="K332" s="201">
        <v>50501959</v>
      </c>
      <c r="L332" s="201"/>
      <c r="M332" s="203" t="s">
        <v>215</v>
      </c>
      <c r="N332" s="203" t="s">
        <v>201</v>
      </c>
      <c r="O332" s="201">
        <v>553</v>
      </c>
      <c r="P332" s="201">
        <v>261</v>
      </c>
      <c r="Q332" s="201">
        <v>-18000</v>
      </c>
      <c r="R332" s="201" t="s">
        <v>4367</v>
      </c>
      <c r="S332" s="203" t="s">
        <v>2138</v>
      </c>
      <c r="T332" s="199" t="str">
        <f>LEFT(D332,3)</f>
        <v xml:space="preserve">RT </v>
      </c>
      <c r="U332" s="198">
        <f>IF(SEARCH("RT", T332),1,0)</f>
        <v>1</v>
      </c>
      <c r="V332" s="199" t="str">
        <f>LEFT(D332,35)</f>
        <v>RT @Anniekidder: #oers14 Students o</v>
      </c>
      <c r="W332" s="199" t="e">
        <f>IF(SEARCH("http:", D332),1,0)</f>
        <v>#VALUE!</v>
      </c>
    </row>
    <row r="333" spans="1:24" x14ac:dyDescent="0.2">
      <c r="A333" s="199">
        <v>370</v>
      </c>
      <c r="B333" s="200" t="s">
        <v>4361</v>
      </c>
      <c r="C333" s="201" t="s">
        <v>198</v>
      </c>
      <c r="D333" s="201" t="s">
        <v>4362</v>
      </c>
      <c r="E333" s="201" t="s">
        <v>4363</v>
      </c>
      <c r="F333" s="202">
        <v>41689.630763888897</v>
      </c>
      <c r="G333" s="201"/>
      <c r="H333" s="201" t="s">
        <v>23</v>
      </c>
      <c r="I333" s="201"/>
      <c r="J333" s="201"/>
      <c r="K333" s="201">
        <v>50501959</v>
      </c>
      <c r="L333" s="201"/>
      <c r="M333" s="203" t="s">
        <v>215</v>
      </c>
      <c r="N333" s="203" t="s">
        <v>201</v>
      </c>
      <c r="O333" s="201">
        <v>553</v>
      </c>
      <c r="P333" s="201">
        <v>261</v>
      </c>
      <c r="Q333" s="201">
        <v>-18000</v>
      </c>
      <c r="R333" s="201" t="s">
        <v>4364</v>
      </c>
      <c r="S333" s="203" t="s">
        <v>2138</v>
      </c>
      <c r="T333" s="199" t="str">
        <f>LEFT(D333,3)</f>
        <v xml:space="preserve">RT </v>
      </c>
      <c r="U333" s="198">
        <f>IF(SEARCH("RT", T333),1,0)</f>
        <v>1</v>
      </c>
      <c r="V333" s="199" t="str">
        <f>LEFT(D333,35)</f>
        <v>RT @Anniekidder: #oers14 percentage</v>
      </c>
      <c r="W333" s="199" t="e">
        <f>IF(SEARCH("http:", D333),1,0)</f>
        <v>#VALUE!</v>
      </c>
    </row>
    <row r="334" spans="1:24" x14ac:dyDescent="0.2">
      <c r="A334" s="199">
        <v>371</v>
      </c>
      <c r="B334" s="200" t="s">
        <v>4358</v>
      </c>
      <c r="C334" s="201" t="s">
        <v>198</v>
      </c>
      <c r="D334" s="201" t="s">
        <v>1934</v>
      </c>
      <c r="E334" s="201" t="s">
        <v>4359</v>
      </c>
      <c r="F334" s="202">
        <v>41689.631041666697</v>
      </c>
      <c r="G334" s="201"/>
      <c r="H334" s="201" t="s">
        <v>23</v>
      </c>
      <c r="I334" s="201"/>
      <c r="J334" s="201"/>
      <c r="K334" s="201">
        <v>50501959</v>
      </c>
      <c r="L334" s="201"/>
      <c r="M334" s="203" t="s">
        <v>215</v>
      </c>
      <c r="N334" s="203" t="s">
        <v>201</v>
      </c>
      <c r="O334" s="201">
        <v>553</v>
      </c>
      <c r="P334" s="201">
        <v>261</v>
      </c>
      <c r="Q334" s="201">
        <v>-18000</v>
      </c>
      <c r="R334" s="201" t="s">
        <v>4360</v>
      </c>
      <c r="S334" s="203" t="s">
        <v>1937</v>
      </c>
      <c r="T334" s="199" t="str">
        <f>LEFT(D334,3)</f>
        <v xml:space="preserve">RT </v>
      </c>
      <c r="U334" s="198">
        <f>IF(SEARCH("RT", T334),1,0)</f>
        <v>1</v>
      </c>
      <c r="V334" s="199" t="str">
        <f>LEFT(D334,35)</f>
        <v>RT @CarolCampbell4: Doris McWhorter</v>
      </c>
      <c r="W334" s="199" t="e">
        <f>IF(SEARCH("http:", D334),1,0)</f>
        <v>#VALUE!</v>
      </c>
    </row>
    <row r="335" spans="1:24" x14ac:dyDescent="0.2">
      <c r="A335" s="199">
        <v>372</v>
      </c>
      <c r="B335" s="200" t="s">
        <v>4351</v>
      </c>
      <c r="C335" s="201" t="s">
        <v>4352</v>
      </c>
      <c r="D335" s="201" t="s">
        <v>4353</v>
      </c>
      <c r="E335" s="201" t="s">
        <v>4354</v>
      </c>
      <c r="F335" s="202">
        <v>41689.6311921296</v>
      </c>
      <c r="G335" s="201"/>
      <c r="H335" s="201" t="s">
        <v>23</v>
      </c>
      <c r="I335" s="201"/>
      <c r="J335" s="201"/>
      <c r="K335" s="201">
        <v>2350801369</v>
      </c>
      <c r="L335" s="201"/>
      <c r="M335" s="203" t="s">
        <v>45</v>
      </c>
      <c r="N335" s="203" t="s">
        <v>4355</v>
      </c>
      <c r="O335" s="201">
        <v>2</v>
      </c>
      <c r="P335" s="201">
        <v>29</v>
      </c>
      <c r="Q335" s="201">
        <v>-14400</v>
      </c>
      <c r="R335" s="201" t="s">
        <v>4356</v>
      </c>
      <c r="S335" s="203" t="s">
        <v>4357</v>
      </c>
      <c r="T335" s="199" t="str">
        <f>LEFT(D335,3)</f>
        <v xml:space="preserve">RT </v>
      </c>
      <c r="U335" s="198">
        <f>IF(SEARCH("RT", T335),1,0)</f>
        <v>1</v>
      </c>
      <c r="V335" s="199" t="str">
        <f>LEFT(D335,35)</f>
        <v>RT @jipraios: I'm eager to hear abo</v>
      </c>
      <c r="W335" s="199" t="e">
        <f>IF(SEARCH("http:", D335),1,0)</f>
        <v>#VALUE!</v>
      </c>
    </row>
    <row r="336" spans="1:24" x14ac:dyDescent="0.2">
      <c r="A336" s="199">
        <v>373</v>
      </c>
      <c r="B336" s="200" t="s">
        <v>4346</v>
      </c>
      <c r="C336" s="201" t="s">
        <v>3684</v>
      </c>
      <c r="D336" s="201" t="s">
        <v>4347</v>
      </c>
      <c r="E336" s="201" t="s">
        <v>4348</v>
      </c>
      <c r="F336" s="202">
        <v>41689.632650462998</v>
      </c>
      <c r="G336" s="201"/>
      <c r="H336" s="201" t="s">
        <v>628</v>
      </c>
      <c r="I336" s="201"/>
      <c r="J336" s="201"/>
      <c r="K336" s="201">
        <v>2188868298</v>
      </c>
      <c r="L336" s="201"/>
      <c r="M336" s="203" t="s">
        <v>3687</v>
      </c>
      <c r="N336" s="203" t="s">
        <v>3688</v>
      </c>
      <c r="O336" s="201">
        <v>236</v>
      </c>
      <c r="P336" s="201">
        <v>405</v>
      </c>
      <c r="Q336" s="201"/>
      <c r="R336" s="201" t="s">
        <v>4349</v>
      </c>
      <c r="S336" s="203" t="s">
        <v>4350</v>
      </c>
      <c r="T336" s="199" t="str">
        <f>LEFT(D336,3)</f>
        <v>Int</v>
      </c>
      <c r="U336" s="198" t="e">
        <f>IF(SEARCH("RT", T336),1,0)</f>
        <v>#VALUE!</v>
      </c>
      <c r="V336" s="199" t="str">
        <f>LEFT(D336,35)</f>
        <v>Interesting to see how Canada's and</v>
      </c>
      <c r="W336" s="199" t="e">
        <f>IF(SEARCH("http:", D336),1,0)</f>
        <v>#VALUE!</v>
      </c>
    </row>
    <row r="337" spans="1:24" x14ac:dyDescent="0.2">
      <c r="A337" s="199">
        <v>374</v>
      </c>
      <c r="B337" s="200" t="s">
        <v>4346</v>
      </c>
      <c r="C337" s="201" t="s">
        <v>3684</v>
      </c>
      <c r="D337" s="201" t="s">
        <v>4347</v>
      </c>
      <c r="E337" s="201" t="s">
        <v>4348</v>
      </c>
      <c r="F337" s="202">
        <v>41689.632650462998</v>
      </c>
      <c r="G337" s="201"/>
      <c r="H337" s="201" t="s">
        <v>628</v>
      </c>
      <c r="I337" s="201"/>
      <c r="J337" s="201"/>
      <c r="K337" s="201">
        <v>2188868298</v>
      </c>
      <c r="L337" s="201"/>
      <c r="M337" s="203" t="s">
        <v>3687</v>
      </c>
      <c r="N337" s="203" t="s">
        <v>3688</v>
      </c>
      <c r="O337" s="201">
        <v>236</v>
      </c>
      <c r="P337" s="201">
        <v>405</v>
      </c>
      <c r="Q337" s="201"/>
      <c r="R337" s="201" t="s">
        <v>4349</v>
      </c>
      <c r="S337" s="203" t="s">
        <v>4350</v>
      </c>
      <c r="T337" s="199" t="str">
        <f>LEFT(D337,3)</f>
        <v>Int</v>
      </c>
      <c r="U337" s="198" t="e">
        <f>IF(SEARCH("RT", T337),1,0)</f>
        <v>#VALUE!</v>
      </c>
      <c r="V337" s="199" t="str">
        <f>LEFT(D337,35)</f>
        <v>Interesting to see how Canada's and</v>
      </c>
      <c r="W337" s="199" t="e">
        <f>IF(SEARCH("http:", D337),1,0)</f>
        <v>#VALUE!</v>
      </c>
    </row>
    <row r="338" spans="1:24" x14ac:dyDescent="0.2">
      <c r="A338" s="199">
        <v>375</v>
      </c>
      <c r="B338" s="200" t="s">
        <v>4343</v>
      </c>
      <c r="C338" s="201" t="s">
        <v>260</v>
      </c>
      <c r="D338" s="201" t="s">
        <v>3995</v>
      </c>
      <c r="E338" s="201" t="s">
        <v>4344</v>
      </c>
      <c r="F338" s="202">
        <v>41689.633344907401</v>
      </c>
      <c r="G338" s="201"/>
      <c r="H338" s="201" t="s">
        <v>23</v>
      </c>
      <c r="I338" s="201"/>
      <c r="J338" s="201"/>
      <c r="K338" s="201">
        <v>40576448</v>
      </c>
      <c r="L338" s="201"/>
      <c r="M338" s="203" t="s">
        <v>85</v>
      </c>
      <c r="N338" s="203" t="s">
        <v>263</v>
      </c>
      <c r="O338" s="201">
        <v>806</v>
      </c>
      <c r="P338" s="201">
        <v>1455</v>
      </c>
      <c r="Q338" s="201">
        <v>-18000</v>
      </c>
      <c r="R338" s="201" t="s">
        <v>4345</v>
      </c>
      <c r="S338" s="203" t="s">
        <v>3998</v>
      </c>
      <c r="T338" s="199" t="str">
        <f>LEFT(D338,3)</f>
        <v xml:space="preserve">RT </v>
      </c>
      <c r="U338" s="198">
        <f>IF(SEARCH("RT", T338),1,0)</f>
        <v>1</v>
      </c>
      <c r="V338" s="199" t="str">
        <f>LEFT(D338,35)</f>
        <v>RT @SamKloetstra: Interesting to se</v>
      </c>
      <c r="W338" s="199" t="e">
        <f>IF(SEARCH("http:", D338),1,0)</f>
        <v>#VALUE!</v>
      </c>
    </row>
    <row r="339" spans="1:24" x14ac:dyDescent="0.2">
      <c r="A339" s="199">
        <v>376</v>
      </c>
      <c r="B339" s="200" t="s">
        <v>4338</v>
      </c>
      <c r="C339" s="201" t="s">
        <v>136</v>
      </c>
      <c r="D339" s="201" t="s">
        <v>4339</v>
      </c>
      <c r="E339" s="201" t="s">
        <v>4340</v>
      </c>
      <c r="F339" s="202">
        <v>41689.633379629602</v>
      </c>
      <c r="G339" s="201"/>
      <c r="H339" s="201" t="s">
        <v>23</v>
      </c>
      <c r="I339" s="201"/>
      <c r="J339" s="201"/>
      <c r="K339" s="201">
        <v>317175652</v>
      </c>
      <c r="L339" s="201"/>
      <c r="M339" s="203" t="s">
        <v>45</v>
      </c>
      <c r="N339" s="203" t="s">
        <v>139</v>
      </c>
      <c r="O339" s="201">
        <v>125</v>
      </c>
      <c r="P339" s="201">
        <v>250</v>
      </c>
      <c r="Q339" s="201">
        <v>-18000</v>
      </c>
      <c r="R339" s="201" t="s">
        <v>4341</v>
      </c>
      <c r="S339" s="203" t="s">
        <v>4342</v>
      </c>
      <c r="T339" s="199" t="str">
        <f>LEFT(D339,3)</f>
        <v>PIS</v>
      </c>
      <c r="U339" s="198" t="e">
        <f>IF(SEARCH("RT", T339),1,0)</f>
        <v>#VALUE!</v>
      </c>
      <c r="V339" s="199" t="str">
        <f>LEFT(D339,35)</f>
        <v>PISA "Let's Read Them a Story": How</v>
      </c>
      <c r="W339" s="199">
        <f>IF(SEARCH("http:", D339),1,0)</f>
        <v>1</v>
      </c>
      <c r="X339" s="194" t="str">
        <f>"http:"&amp;MID(D339,FIND("/",D339,8),LEN(D339)+1-FIND("/",D339,8))</f>
        <v>http://t.co/0fCW14LYLQ … #OERS14</v>
      </c>
    </row>
    <row r="340" spans="1:24" x14ac:dyDescent="0.2">
      <c r="A340" s="199">
        <v>377</v>
      </c>
      <c r="B340" s="200" t="s">
        <v>4334</v>
      </c>
      <c r="C340" s="201" t="s">
        <v>136</v>
      </c>
      <c r="D340" s="201" t="s">
        <v>4335</v>
      </c>
      <c r="E340" s="201" t="s">
        <v>4336</v>
      </c>
      <c r="F340" s="202">
        <v>41689.633634259299</v>
      </c>
      <c r="G340" s="201"/>
      <c r="H340" s="201" t="s">
        <v>23</v>
      </c>
      <c r="I340" s="201"/>
      <c r="J340" s="201"/>
      <c r="K340" s="201">
        <v>317175652</v>
      </c>
      <c r="L340" s="201"/>
      <c r="M340" s="203" t="s">
        <v>45</v>
      </c>
      <c r="N340" s="203" t="s">
        <v>139</v>
      </c>
      <c r="O340" s="201">
        <v>125</v>
      </c>
      <c r="P340" s="201">
        <v>250</v>
      </c>
      <c r="Q340" s="201">
        <v>-18000</v>
      </c>
      <c r="R340" s="201" t="s">
        <v>4337</v>
      </c>
      <c r="S340" s="203" t="s">
        <v>356</v>
      </c>
      <c r="T340" s="199" t="str">
        <f>LEFT(D340,3)</f>
        <v xml:space="preserve">RT </v>
      </c>
      <c r="U340" s="198">
        <f>IF(SEARCH("RT", T340),1,0)</f>
        <v>1</v>
      </c>
      <c r="V340" s="199" t="str">
        <f>LEFT(D340,35)</f>
        <v xml:space="preserve">RT @dberrill: #OERS14 re. Parental </v>
      </c>
      <c r="W340" s="199" t="e">
        <f>IF(SEARCH("http:", D340),1,0)</f>
        <v>#VALUE!</v>
      </c>
    </row>
    <row r="341" spans="1:24" x14ac:dyDescent="0.2">
      <c r="A341" s="199">
        <v>378</v>
      </c>
      <c r="B341" s="200" t="s">
        <v>4329</v>
      </c>
      <c r="C341" s="201" t="s">
        <v>4330</v>
      </c>
      <c r="D341" s="201" t="s">
        <v>4271</v>
      </c>
      <c r="E341" s="201" t="s">
        <v>4331</v>
      </c>
      <c r="F341" s="202">
        <v>41689.633680555598</v>
      </c>
      <c r="G341" s="201"/>
      <c r="H341" s="201" t="s">
        <v>23</v>
      </c>
      <c r="I341" s="201"/>
      <c r="J341" s="201"/>
      <c r="K341" s="201">
        <v>16044177</v>
      </c>
      <c r="L341" s="201"/>
      <c r="M341" s="203" t="s">
        <v>85</v>
      </c>
      <c r="N341" s="203" t="s">
        <v>4332</v>
      </c>
      <c r="O341" s="201">
        <v>1264</v>
      </c>
      <c r="P341" s="201">
        <v>609</v>
      </c>
      <c r="Q341" s="201">
        <v>-18000</v>
      </c>
      <c r="R341" s="201" t="s">
        <v>4333</v>
      </c>
      <c r="S341" s="203" t="s">
        <v>4274</v>
      </c>
      <c r="T341" s="199" t="str">
        <f>LEFT(D341,3)</f>
        <v xml:space="preserve">RT </v>
      </c>
      <c r="U341" s="198">
        <f>IF(SEARCH("RT", T341),1,0)</f>
        <v>1</v>
      </c>
      <c r="V341" s="199" t="str">
        <f>LEFT(D341,35)</f>
        <v xml:space="preserve">RT @OhMissAcosta: PISA "Let's Read </v>
      </c>
      <c r="W341" s="199">
        <f>IF(SEARCH("http:", D341),1,0)</f>
        <v>1</v>
      </c>
      <c r="X341" s="194" t="str">
        <f>"http:"&amp;MID(D341,FIND("/",D341,8),LEN(D341)+1-FIND("/",D341,8))</f>
        <v>http://t.co/0fCW1…</v>
      </c>
    </row>
    <row r="342" spans="1:24" x14ac:dyDescent="0.2">
      <c r="A342" s="199">
        <v>379</v>
      </c>
      <c r="B342" s="200" t="s">
        <v>4324</v>
      </c>
      <c r="C342" s="201" t="s">
        <v>3648</v>
      </c>
      <c r="D342" s="201" t="s">
        <v>4325</v>
      </c>
      <c r="E342" s="201" t="s">
        <v>4326</v>
      </c>
      <c r="F342" s="202">
        <v>41689.633831018502</v>
      </c>
      <c r="G342" s="201" t="s">
        <v>4155</v>
      </c>
      <c r="H342" s="201" t="s">
        <v>23</v>
      </c>
      <c r="I342" s="201"/>
      <c r="J342" s="201"/>
      <c r="K342" s="201">
        <v>106539218</v>
      </c>
      <c r="L342" s="201"/>
      <c r="M342" s="203" t="s">
        <v>63</v>
      </c>
      <c r="N342" s="203" t="s">
        <v>3652</v>
      </c>
      <c r="O342" s="201">
        <v>5703</v>
      </c>
      <c r="P342" s="201">
        <v>154</v>
      </c>
      <c r="Q342" s="201">
        <v>-18000</v>
      </c>
      <c r="R342" s="201" t="s">
        <v>4327</v>
      </c>
      <c r="S342" s="203" t="s">
        <v>4328</v>
      </c>
      <c r="T342" s="199" t="str">
        <f>LEFT(D342,3)</f>
        <v>#oe</v>
      </c>
      <c r="U342" s="198" t="e">
        <f>IF(SEARCH("RT", T342),1,0)</f>
        <v>#VALUE!</v>
      </c>
      <c r="V342" s="199" t="str">
        <f>LEFT(D342,35)</f>
        <v>#oers14 OECD data show no correlati</v>
      </c>
      <c r="W342" s="199" t="e">
        <f>IF(SEARCH("http:", D342),1,0)</f>
        <v>#VALUE!</v>
      </c>
    </row>
    <row r="343" spans="1:24" x14ac:dyDescent="0.2">
      <c r="A343" s="199">
        <v>380</v>
      </c>
      <c r="B343" s="200" t="s">
        <v>4318</v>
      </c>
      <c r="C343" s="201" t="s">
        <v>71</v>
      </c>
      <c r="D343" s="201" t="s">
        <v>4319</v>
      </c>
      <c r="E343" s="201" t="s">
        <v>4320</v>
      </c>
      <c r="F343" s="202">
        <v>41689.633900462999</v>
      </c>
      <c r="G343" s="201"/>
      <c r="H343" s="201" t="s">
        <v>23</v>
      </c>
      <c r="I343" s="201">
        <v>264675398</v>
      </c>
      <c r="J343" s="201" t="s">
        <v>3891</v>
      </c>
      <c r="K343" s="201">
        <v>203543496</v>
      </c>
      <c r="L343" s="201" t="s">
        <v>4321</v>
      </c>
      <c r="M343" s="203" t="s">
        <v>85</v>
      </c>
      <c r="N343" s="203" t="s">
        <v>86</v>
      </c>
      <c r="O343" s="201">
        <v>390</v>
      </c>
      <c r="P343" s="201">
        <v>533</v>
      </c>
      <c r="Q343" s="201">
        <v>-28800</v>
      </c>
      <c r="R343" s="201" t="s">
        <v>4322</v>
      </c>
      <c r="S343" s="203" t="s">
        <v>4323</v>
      </c>
      <c r="T343" s="199" t="str">
        <f>LEFT(D343,3)</f>
        <v>@ji</v>
      </c>
      <c r="U343" s="198" t="e">
        <f>IF(SEARCH("RT", T343),1,0)</f>
        <v>#VALUE!</v>
      </c>
      <c r="V343" s="199" t="str">
        <f>LEFT(D343,35)</f>
        <v xml:space="preserve">@jipraios agreed! especially given </v>
      </c>
      <c r="W343" s="199" t="e">
        <f>IF(SEARCH("http:", D343),1,0)</f>
        <v>#VALUE!</v>
      </c>
    </row>
    <row r="344" spans="1:24" x14ac:dyDescent="0.2">
      <c r="A344" s="199">
        <v>381</v>
      </c>
      <c r="B344" s="200" t="s">
        <v>4318</v>
      </c>
      <c r="C344" s="201" t="s">
        <v>71</v>
      </c>
      <c r="D344" s="201" t="s">
        <v>4319</v>
      </c>
      <c r="E344" s="201" t="s">
        <v>4320</v>
      </c>
      <c r="F344" s="202">
        <v>41689.633900462999</v>
      </c>
      <c r="G344" s="201"/>
      <c r="H344" s="201" t="s">
        <v>23</v>
      </c>
      <c r="I344" s="201">
        <v>264675398</v>
      </c>
      <c r="J344" s="201" t="s">
        <v>3891</v>
      </c>
      <c r="K344" s="201">
        <v>203543496</v>
      </c>
      <c r="L344" s="201" t="s">
        <v>4321</v>
      </c>
      <c r="M344" s="203" t="s">
        <v>85</v>
      </c>
      <c r="N344" s="203" t="s">
        <v>86</v>
      </c>
      <c r="O344" s="201">
        <v>390</v>
      </c>
      <c r="P344" s="201">
        <v>533</v>
      </c>
      <c r="Q344" s="201">
        <v>-28800</v>
      </c>
      <c r="R344" s="201" t="s">
        <v>4322</v>
      </c>
      <c r="S344" s="203" t="s">
        <v>4323</v>
      </c>
      <c r="T344" s="199" t="str">
        <f>LEFT(D344,3)</f>
        <v>@ji</v>
      </c>
      <c r="U344" s="198" t="e">
        <f>IF(SEARCH("RT", T344),1,0)</f>
        <v>#VALUE!</v>
      </c>
      <c r="V344" s="199" t="str">
        <f>LEFT(D344,35)</f>
        <v xml:space="preserve">@jipraios agreed! especially given </v>
      </c>
      <c r="W344" s="199" t="e">
        <f>IF(SEARCH("http:", D344),1,0)</f>
        <v>#VALUE!</v>
      </c>
    </row>
    <row r="345" spans="1:24" x14ac:dyDescent="0.2">
      <c r="A345" s="199">
        <v>382</v>
      </c>
      <c r="B345" s="200" t="s">
        <v>4316</v>
      </c>
      <c r="C345" s="201" t="s">
        <v>71</v>
      </c>
      <c r="D345" s="201" t="s">
        <v>2782</v>
      </c>
      <c r="E345" s="201" t="s">
        <v>4314</v>
      </c>
      <c r="F345" s="202">
        <v>41689.633969907401</v>
      </c>
      <c r="G345" s="201"/>
      <c r="H345" s="201" t="s">
        <v>23</v>
      </c>
      <c r="I345" s="201"/>
      <c r="J345" s="201"/>
      <c r="K345" s="201">
        <v>203543496</v>
      </c>
      <c r="L345" s="201"/>
      <c r="M345" s="203" t="s">
        <v>85</v>
      </c>
      <c r="N345" s="203" t="s">
        <v>86</v>
      </c>
      <c r="O345" s="201">
        <v>390</v>
      </c>
      <c r="P345" s="201">
        <v>533</v>
      </c>
      <c r="Q345" s="201">
        <v>-28800</v>
      </c>
      <c r="R345" s="201" t="s">
        <v>4317</v>
      </c>
      <c r="S345" s="203" t="s">
        <v>2786</v>
      </c>
      <c r="T345" s="199" t="str">
        <f>LEFT(D345,3)</f>
        <v xml:space="preserve">RT </v>
      </c>
      <c r="U345" s="198">
        <f>IF(SEARCH("RT", T345),1,0)</f>
        <v>1</v>
      </c>
      <c r="V345" s="199" t="str">
        <f>LEFT(D345,35)</f>
        <v xml:space="preserve">RT @Anniekidder: #oers14 OECD data </v>
      </c>
      <c r="W345" s="199" t="e">
        <f>IF(SEARCH("http:", D345),1,0)</f>
        <v>#VALUE!</v>
      </c>
    </row>
    <row r="346" spans="1:24" x14ac:dyDescent="0.2">
      <c r="A346" s="199">
        <v>383</v>
      </c>
      <c r="B346" s="200" t="s">
        <v>4313</v>
      </c>
      <c r="C346" s="201" t="s">
        <v>260</v>
      </c>
      <c r="D346" s="201" t="s">
        <v>2782</v>
      </c>
      <c r="E346" s="201" t="s">
        <v>4314</v>
      </c>
      <c r="F346" s="202">
        <v>41689.633969907401</v>
      </c>
      <c r="G346" s="201"/>
      <c r="H346" s="201" t="s">
        <v>23</v>
      </c>
      <c r="I346" s="201"/>
      <c r="J346" s="201"/>
      <c r="K346" s="201">
        <v>40576448</v>
      </c>
      <c r="L346" s="201"/>
      <c r="M346" s="203" t="s">
        <v>85</v>
      </c>
      <c r="N346" s="203" t="s">
        <v>263</v>
      </c>
      <c r="O346" s="201">
        <v>806</v>
      </c>
      <c r="P346" s="201">
        <v>1455</v>
      </c>
      <c r="Q346" s="201">
        <v>-18000</v>
      </c>
      <c r="R346" s="201" t="s">
        <v>4315</v>
      </c>
      <c r="S346" s="203" t="s">
        <v>2786</v>
      </c>
      <c r="T346" s="199" t="str">
        <f>LEFT(D346,3)</f>
        <v xml:space="preserve">RT </v>
      </c>
      <c r="U346" s="198">
        <f>IF(SEARCH("RT", T346),1,0)</f>
        <v>1</v>
      </c>
      <c r="V346" s="199" t="str">
        <f>LEFT(D346,35)</f>
        <v xml:space="preserve">RT @Anniekidder: #oers14 OECD data </v>
      </c>
      <c r="W346" s="199" t="e">
        <f>IF(SEARCH("http:", D346),1,0)</f>
        <v>#VALUE!</v>
      </c>
    </row>
    <row r="347" spans="1:24" x14ac:dyDescent="0.2">
      <c r="A347" s="199">
        <v>384</v>
      </c>
      <c r="B347" s="200" t="s">
        <v>4308</v>
      </c>
      <c r="C347" s="201" t="s">
        <v>4309</v>
      </c>
      <c r="D347" s="201" t="s">
        <v>2782</v>
      </c>
      <c r="E347" s="201" t="s">
        <v>4310</v>
      </c>
      <c r="F347" s="202">
        <v>41689.634097222202</v>
      </c>
      <c r="G347" s="201"/>
      <c r="H347" s="201" t="s">
        <v>23</v>
      </c>
      <c r="I347" s="201"/>
      <c r="J347" s="201"/>
      <c r="K347" s="201">
        <v>870972031</v>
      </c>
      <c r="L347" s="201"/>
      <c r="M347" s="203" t="s">
        <v>105</v>
      </c>
      <c r="N347" s="203" t="s">
        <v>4311</v>
      </c>
      <c r="O347" s="201">
        <v>134</v>
      </c>
      <c r="P347" s="201">
        <v>205</v>
      </c>
      <c r="Q347" s="201"/>
      <c r="R347" s="201" t="s">
        <v>4312</v>
      </c>
      <c r="S347" s="203" t="s">
        <v>2786</v>
      </c>
      <c r="T347" s="199" t="str">
        <f>LEFT(D347,3)</f>
        <v xml:space="preserve">RT </v>
      </c>
      <c r="U347" s="198">
        <f>IF(SEARCH("RT", T347),1,0)</f>
        <v>1</v>
      </c>
      <c r="V347" s="199" t="str">
        <f>LEFT(D347,35)</f>
        <v xml:space="preserve">RT @Anniekidder: #oers14 OECD data </v>
      </c>
      <c r="W347" s="199" t="e">
        <f>IF(SEARCH("http:", D347),1,0)</f>
        <v>#VALUE!</v>
      </c>
    </row>
    <row r="348" spans="1:24" x14ac:dyDescent="0.2">
      <c r="A348" s="199">
        <v>385</v>
      </c>
      <c r="B348" s="200" t="s">
        <v>4305</v>
      </c>
      <c r="C348" s="201" t="s">
        <v>3684</v>
      </c>
      <c r="D348" s="201" t="s">
        <v>2782</v>
      </c>
      <c r="E348" s="201" t="s">
        <v>4306</v>
      </c>
      <c r="F348" s="202">
        <v>41689.634201388901</v>
      </c>
      <c r="G348" s="201"/>
      <c r="H348" s="201" t="s">
        <v>628</v>
      </c>
      <c r="I348" s="201"/>
      <c r="J348" s="201"/>
      <c r="K348" s="201">
        <v>2188868298</v>
      </c>
      <c r="L348" s="201"/>
      <c r="M348" s="203" t="s">
        <v>3687</v>
      </c>
      <c r="N348" s="203" t="s">
        <v>3688</v>
      </c>
      <c r="O348" s="201">
        <v>236</v>
      </c>
      <c r="P348" s="201">
        <v>405</v>
      </c>
      <c r="Q348" s="201"/>
      <c r="R348" s="201" t="s">
        <v>4307</v>
      </c>
      <c r="S348" s="203" t="s">
        <v>2786</v>
      </c>
      <c r="T348" s="199" t="str">
        <f>LEFT(D348,3)</f>
        <v xml:space="preserve">RT </v>
      </c>
      <c r="U348" s="198">
        <f>IF(SEARCH("RT", T348),1,0)</f>
        <v>1</v>
      </c>
      <c r="V348" s="199" t="str">
        <f>LEFT(D348,35)</f>
        <v xml:space="preserve">RT @Anniekidder: #oers14 OECD data </v>
      </c>
      <c r="W348" s="199" t="e">
        <f>IF(SEARCH("http:", D348),1,0)</f>
        <v>#VALUE!</v>
      </c>
    </row>
    <row r="349" spans="1:24" x14ac:dyDescent="0.2">
      <c r="A349" s="199">
        <v>386</v>
      </c>
      <c r="B349" s="200" t="s">
        <v>4300</v>
      </c>
      <c r="C349" s="201" t="s">
        <v>654</v>
      </c>
      <c r="D349" s="201" t="s">
        <v>4301</v>
      </c>
      <c r="E349" s="201" t="s">
        <v>4302</v>
      </c>
      <c r="F349" s="202">
        <v>41689.6346990741</v>
      </c>
      <c r="G349" s="201"/>
      <c r="H349" s="201" t="s">
        <v>23</v>
      </c>
      <c r="I349" s="201"/>
      <c r="J349" s="201"/>
      <c r="K349" s="201">
        <v>30002337</v>
      </c>
      <c r="L349" s="201"/>
      <c r="M349" s="203" t="s">
        <v>73</v>
      </c>
      <c r="N349" s="203" t="s">
        <v>657</v>
      </c>
      <c r="O349" s="201">
        <v>368</v>
      </c>
      <c r="P349" s="201">
        <v>169</v>
      </c>
      <c r="Q349" s="201">
        <v>-18000</v>
      </c>
      <c r="R349" s="201" t="s">
        <v>4303</v>
      </c>
      <c r="S349" s="203" t="s">
        <v>4304</v>
      </c>
      <c r="T349" s="199" t="str">
        <f>LEFT(D349,3)</f>
        <v>See</v>
      </c>
      <c r="U349" s="198" t="e">
        <f>IF(SEARCH("RT", T349),1,0)</f>
        <v>#VALUE!</v>
      </c>
      <c r="V349" s="199" t="str">
        <f>LEFT(D349,35)</f>
        <v>See here for access to the 2012 PIS</v>
      </c>
      <c r="W349" s="199">
        <f>IF(SEARCH("http:", D349),1,0)</f>
        <v>1</v>
      </c>
      <c r="X349" s="194" t="str">
        <f>"http:"&amp;MID(D349,FIND("/",D349,8),LEN(D349)+1-FIND("/",D349,8))</f>
        <v>http://t.co/3JEr7mU1DO #OERS14</v>
      </c>
    </row>
    <row r="350" spans="1:24" x14ac:dyDescent="0.2">
      <c r="A350" s="199">
        <v>387</v>
      </c>
      <c r="B350" s="200" t="s">
        <v>4297</v>
      </c>
      <c r="C350" s="201" t="s">
        <v>825</v>
      </c>
      <c r="D350" s="201" t="s">
        <v>91</v>
      </c>
      <c r="E350" s="201" t="s">
        <v>4298</v>
      </c>
      <c r="F350" s="202">
        <v>41689.634733796302</v>
      </c>
      <c r="G350" s="201"/>
      <c r="H350" s="201" t="s">
        <v>23</v>
      </c>
      <c r="I350" s="201"/>
      <c r="J350" s="201"/>
      <c r="K350" s="201">
        <v>199013017</v>
      </c>
      <c r="L350" s="201"/>
      <c r="M350" s="203" t="s">
        <v>105</v>
      </c>
      <c r="N350" s="203" t="s">
        <v>827</v>
      </c>
      <c r="O350" s="201">
        <v>260</v>
      </c>
      <c r="P350" s="201">
        <v>484</v>
      </c>
      <c r="Q350" s="201">
        <v>-18000</v>
      </c>
      <c r="R350" s="201" t="s">
        <v>4299</v>
      </c>
      <c r="S350" s="203" t="s">
        <v>95</v>
      </c>
      <c r="T350" s="199" t="str">
        <f>LEFT(D350,3)</f>
        <v xml:space="preserve">RT </v>
      </c>
      <c r="U350" s="198">
        <f>IF(SEARCH("RT", T350),1,0)</f>
        <v>1</v>
      </c>
      <c r="V350" s="199" t="str">
        <f>LEFT(D350,35)</f>
        <v>RT @drcathybruce: #OERS14 Student e</v>
      </c>
      <c r="W350" s="199" t="e">
        <f>IF(SEARCH("http:", D350),1,0)</f>
        <v>#VALUE!</v>
      </c>
    </row>
    <row r="351" spans="1:24" x14ac:dyDescent="0.2">
      <c r="A351" s="199">
        <v>388</v>
      </c>
      <c r="B351" s="200" t="s">
        <v>4294</v>
      </c>
      <c r="C351" s="201" t="s">
        <v>2094</v>
      </c>
      <c r="D351" s="201" t="s">
        <v>2782</v>
      </c>
      <c r="E351" s="201" t="s">
        <v>4295</v>
      </c>
      <c r="F351" s="202">
        <v>41689.634803240697</v>
      </c>
      <c r="G351" s="201"/>
      <c r="H351" s="201" t="s">
        <v>23</v>
      </c>
      <c r="I351" s="201"/>
      <c r="J351" s="201"/>
      <c r="K351" s="201">
        <v>334849970</v>
      </c>
      <c r="L351" s="201"/>
      <c r="M351" s="203" t="s">
        <v>45</v>
      </c>
      <c r="N351" s="203" t="s">
        <v>2097</v>
      </c>
      <c r="O351" s="201">
        <v>1129</v>
      </c>
      <c r="P351" s="201">
        <v>1200</v>
      </c>
      <c r="Q351" s="201">
        <v>-18000</v>
      </c>
      <c r="R351" s="201" t="s">
        <v>4296</v>
      </c>
      <c r="S351" s="203" t="s">
        <v>2786</v>
      </c>
      <c r="T351" s="199" t="str">
        <f>LEFT(D351,3)</f>
        <v xml:space="preserve">RT </v>
      </c>
      <c r="U351" s="198">
        <f>IF(SEARCH("RT", T351),1,0)</f>
        <v>1</v>
      </c>
      <c r="V351" s="199" t="str">
        <f>LEFT(D351,35)</f>
        <v xml:space="preserve">RT @Anniekidder: #oers14 OECD data </v>
      </c>
      <c r="W351" s="199" t="e">
        <f>IF(SEARCH("http:", D351),1,0)</f>
        <v>#VALUE!</v>
      </c>
    </row>
    <row r="352" spans="1:24" x14ac:dyDescent="0.2">
      <c r="A352" s="199">
        <v>389</v>
      </c>
      <c r="B352" s="200" t="s">
        <v>4290</v>
      </c>
      <c r="C352" s="201" t="s">
        <v>363</v>
      </c>
      <c r="D352" s="201" t="s">
        <v>4291</v>
      </c>
      <c r="E352" s="201" t="s">
        <v>4292</v>
      </c>
      <c r="F352" s="202">
        <v>41689.635636574101</v>
      </c>
      <c r="G352" s="201"/>
      <c r="H352" s="201" t="s">
        <v>23</v>
      </c>
      <c r="I352" s="201"/>
      <c r="J352" s="201"/>
      <c r="K352" s="201">
        <v>513860172</v>
      </c>
      <c r="L352" s="201"/>
      <c r="M352" s="203" t="s">
        <v>105</v>
      </c>
      <c r="N352" s="203" t="s">
        <v>366</v>
      </c>
      <c r="O352" s="201">
        <v>18</v>
      </c>
      <c r="P352" s="201">
        <v>6</v>
      </c>
      <c r="Q352" s="201">
        <v>-18000</v>
      </c>
      <c r="R352" s="201" t="s">
        <v>4293</v>
      </c>
      <c r="S352" s="203" t="s">
        <v>81</v>
      </c>
      <c r="T352" s="199" t="str">
        <f>LEFT(D352,3)</f>
        <v>#OE</v>
      </c>
      <c r="U352" s="198" t="e">
        <f>IF(SEARCH("RT", T352),1,0)</f>
        <v>#VALUE!</v>
      </c>
      <c r="V352" s="199" t="str">
        <f>LEFT(D352,35)</f>
        <v>#OERS14 Avvisati- much wider perfor</v>
      </c>
      <c r="W352" s="199" t="e">
        <f>IF(SEARCH("http:", D352),1,0)</f>
        <v>#VALUE!</v>
      </c>
    </row>
    <row r="353" spans="1:24" x14ac:dyDescent="0.2">
      <c r="A353" s="199">
        <v>390</v>
      </c>
      <c r="B353" s="200" t="s">
        <v>4287</v>
      </c>
      <c r="C353" s="201" t="s">
        <v>102</v>
      </c>
      <c r="D353" s="201" t="s">
        <v>91</v>
      </c>
      <c r="E353" s="201" t="s">
        <v>4288</v>
      </c>
      <c r="F353" s="202">
        <v>41689.635671296302</v>
      </c>
      <c r="G353" s="201"/>
      <c r="H353" s="201" t="s">
        <v>23</v>
      </c>
      <c r="I353" s="201"/>
      <c r="J353" s="201"/>
      <c r="K353" s="201">
        <v>1175598865</v>
      </c>
      <c r="L353" s="201"/>
      <c r="M353" s="203" t="s">
        <v>215</v>
      </c>
      <c r="N353" s="203" t="s">
        <v>106</v>
      </c>
      <c r="O353" s="201">
        <v>13</v>
      </c>
      <c r="P353" s="201">
        <v>20</v>
      </c>
      <c r="Q353" s="201"/>
      <c r="R353" s="201" t="s">
        <v>4289</v>
      </c>
      <c r="S353" s="203" t="s">
        <v>95</v>
      </c>
      <c r="T353" s="199" t="str">
        <f>LEFT(D353,3)</f>
        <v xml:space="preserve">RT </v>
      </c>
      <c r="U353" s="198">
        <f>IF(SEARCH("RT", T353),1,0)</f>
        <v>1</v>
      </c>
      <c r="V353" s="199" t="str">
        <f>LEFT(D353,35)</f>
        <v>RT @drcathybruce: #OERS14 Student e</v>
      </c>
      <c r="W353" s="199" t="e">
        <f>IF(SEARCH("http:", D353),1,0)</f>
        <v>#VALUE!</v>
      </c>
    </row>
    <row r="354" spans="1:24" x14ac:dyDescent="0.2">
      <c r="A354" s="199">
        <v>391</v>
      </c>
      <c r="B354" s="200" t="s">
        <v>4281</v>
      </c>
      <c r="C354" s="201" t="s">
        <v>4282</v>
      </c>
      <c r="D354" s="201" t="s">
        <v>4283</v>
      </c>
      <c r="E354" s="201" t="s">
        <v>4284</v>
      </c>
      <c r="F354" s="202">
        <v>41689.636701388903</v>
      </c>
      <c r="G354" s="201"/>
      <c r="H354" s="201" t="s">
        <v>23</v>
      </c>
      <c r="I354" s="201"/>
      <c r="J354" s="201"/>
      <c r="K354" s="201">
        <v>2152682711</v>
      </c>
      <c r="L354" s="201"/>
      <c r="M354" s="203" t="s">
        <v>215</v>
      </c>
      <c r="N354" s="203" t="s">
        <v>4285</v>
      </c>
      <c r="O354" s="201">
        <v>13</v>
      </c>
      <c r="P354" s="201">
        <v>54</v>
      </c>
      <c r="Q354" s="201"/>
      <c r="R354" s="201" t="s">
        <v>4286</v>
      </c>
      <c r="S354" s="203" t="s">
        <v>149</v>
      </c>
      <c r="T354" s="199" t="str">
        <f>LEFT(D354,3)</f>
        <v>#oe</v>
      </c>
      <c r="U354" s="198" t="e">
        <f>IF(SEARCH("RT", T354),1,0)</f>
        <v>#VALUE!</v>
      </c>
      <c r="V354" s="199" t="str">
        <f>LEFT(D354,35)</f>
        <v>#oers14</v>
      </c>
      <c r="W354" s="199" t="e">
        <f>IF(SEARCH("http:", D354),1,0)</f>
        <v>#VALUE!</v>
      </c>
    </row>
    <row r="355" spans="1:24" ht="25.5" x14ac:dyDescent="0.2">
      <c r="A355" s="199">
        <v>392</v>
      </c>
      <c r="B355" s="200" t="s">
        <v>4278</v>
      </c>
      <c r="C355" s="201" t="s">
        <v>1661</v>
      </c>
      <c r="D355" s="201" t="s">
        <v>2088</v>
      </c>
      <c r="E355" s="201" t="s">
        <v>4279</v>
      </c>
      <c r="F355" s="202">
        <v>41689.637129629598</v>
      </c>
      <c r="G355" s="201"/>
      <c r="H355" s="201" t="s">
        <v>23</v>
      </c>
      <c r="I355" s="201"/>
      <c r="J355" s="201"/>
      <c r="K355" s="201">
        <v>1855623037</v>
      </c>
      <c r="L355" s="201"/>
      <c r="M355" s="203" t="s">
        <v>215</v>
      </c>
      <c r="N355" s="203" t="s">
        <v>1664</v>
      </c>
      <c r="O355" s="201">
        <v>21</v>
      </c>
      <c r="P355" s="201">
        <v>40</v>
      </c>
      <c r="Q355" s="201"/>
      <c r="R355" s="201" t="s">
        <v>4280</v>
      </c>
      <c r="S355" s="203" t="s">
        <v>2092</v>
      </c>
      <c r="T355" s="199" t="str">
        <f>LEFT(D355,3)</f>
        <v xml:space="preserve">RT </v>
      </c>
      <c r="U355" s="198">
        <f>IF(SEARCH("RT", T355),1,0)</f>
        <v>1</v>
      </c>
      <c r="V355" s="199" t="str">
        <f>LEFT(D355,35)</f>
        <v>RT @ResearchChat: EQAO Research Bul</v>
      </c>
      <c r="W355" s="199">
        <f>IF(SEARCH("http:", D355),1,0)</f>
        <v>1</v>
      </c>
      <c r="X355" s="194" t="str">
        <f>"http:"&amp;MID(D355,FIND("/",D355,8),LEN(D355)+1-FIND("/",D355,8))</f>
        <v>http://t.co/QulEU2Sz1l #OERS14 #ResearchChat</v>
      </c>
    </row>
    <row r="356" spans="1:24" x14ac:dyDescent="0.2">
      <c r="A356" s="199">
        <v>393</v>
      </c>
      <c r="B356" s="200" t="s">
        <v>4275</v>
      </c>
      <c r="C356" s="201" t="s">
        <v>1661</v>
      </c>
      <c r="D356" s="201" t="s">
        <v>91</v>
      </c>
      <c r="E356" s="201" t="s">
        <v>4276</v>
      </c>
      <c r="F356" s="202">
        <v>41689.637592592597</v>
      </c>
      <c r="G356" s="201"/>
      <c r="H356" s="201" t="s">
        <v>23</v>
      </c>
      <c r="I356" s="201"/>
      <c r="J356" s="201"/>
      <c r="K356" s="201">
        <v>1855623037</v>
      </c>
      <c r="L356" s="201"/>
      <c r="M356" s="203" t="s">
        <v>215</v>
      </c>
      <c r="N356" s="203" t="s">
        <v>1664</v>
      </c>
      <c r="O356" s="201">
        <v>21</v>
      </c>
      <c r="P356" s="201">
        <v>40</v>
      </c>
      <c r="Q356" s="201"/>
      <c r="R356" s="201" t="s">
        <v>4277</v>
      </c>
      <c r="S356" s="203" t="s">
        <v>95</v>
      </c>
      <c r="T356" s="199" t="str">
        <f>LEFT(D356,3)</f>
        <v xml:space="preserve">RT </v>
      </c>
      <c r="U356" s="198">
        <f>IF(SEARCH("RT", T356),1,0)</f>
        <v>1</v>
      </c>
      <c r="V356" s="199" t="str">
        <f>LEFT(D356,35)</f>
        <v>RT @drcathybruce: #OERS14 Student e</v>
      </c>
      <c r="W356" s="199" t="e">
        <f>IF(SEARCH("http:", D356),1,0)</f>
        <v>#VALUE!</v>
      </c>
    </row>
    <row r="357" spans="1:24" x14ac:dyDescent="0.2">
      <c r="A357" s="199">
        <v>394</v>
      </c>
      <c r="B357" s="200" t="s">
        <v>4270</v>
      </c>
      <c r="C357" s="201" t="s">
        <v>102</v>
      </c>
      <c r="D357" s="201" t="s">
        <v>4271</v>
      </c>
      <c r="E357" s="201" t="s">
        <v>4272</v>
      </c>
      <c r="F357" s="202">
        <v>41689.639074074097</v>
      </c>
      <c r="G357" s="201"/>
      <c r="H357" s="201" t="s">
        <v>23</v>
      </c>
      <c r="I357" s="201"/>
      <c r="J357" s="201"/>
      <c r="K357" s="201">
        <v>1175598865</v>
      </c>
      <c r="L357" s="201"/>
      <c r="M357" s="203" t="s">
        <v>215</v>
      </c>
      <c r="N357" s="203" t="s">
        <v>106</v>
      </c>
      <c r="O357" s="201">
        <v>13</v>
      </c>
      <c r="P357" s="201">
        <v>20</v>
      </c>
      <c r="Q357" s="201"/>
      <c r="R357" s="201" t="s">
        <v>4273</v>
      </c>
      <c r="S357" s="203" t="s">
        <v>4274</v>
      </c>
      <c r="T357" s="199" t="str">
        <f>LEFT(D357,3)</f>
        <v xml:space="preserve">RT </v>
      </c>
      <c r="U357" s="198">
        <f>IF(SEARCH("RT", T357),1,0)</f>
        <v>1</v>
      </c>
      <c r="V357" s="199" t="str">
        <f>LEFT(D357,35)</f>
        <v xml:space="preserve">RT @OhMissAcosta: PISA "Let's Read </v>
      </c>
      <c r="W357" s="199">
        <f>IF(SEARCH("http:", D357),1,0)</f>
        <v>1</v>
      </c>
      <c r="X357" s="194" t="str">
        <f>"http:"&amp;MID(D357,FIND("/",D357,8),LEN(D357)+1-FIND("/",D357,8))</f>
        <v>http://t.co/0fCW1…</v>
      </c>
    </row>
    <row r="358" spans="1:24" x14ac:dyDescent="0.2">
      <c r="A358" s="199">
        <v>395</v>
      </c>
      <c r="B358" s="200" t="s">
        <v>4267</v>
      </c>
      <c r="C358" s="201" t="s">
        <v>102</v>
      </c>
      <c r="D358" s="201" t="s">
        <v>2782</v>
      </c>
      <c r="E358" s="201" t="s">
        <v>4268</v>
      </c>
      <c r="F358" s="202">
        <v>41689.639594907399</v>
      </c>
      <c r="G358" s="201"/>
      <c r="H358" s="201" t="s">
        <v>23</v>
      </c>
      <c r="I358" s="201"/>
      <c r="J358" s="201"/>
      <c r="K358" s="201">
        <v>1175598865</v>
      </c>
      <c r="L358" s="201"/>
      <c r="M358" s="203" t="s">
        <v>105</v>
      </c>
      <c r="N358" s="203" t="s">
        <v>106</v>
      </c>
      <c r="O358" s="201">
        <v>13</v>
      </c>
      <c r="P358" s="201">
        <v>20</v>
      </c>
      <c r="Q358" s="201"/>
      <c r="R358" s="201" t="s">
        <v>4269</v>
      </c>
      <c r="S358" s="203" t="s">
        <v>2786</v>
      </c>
      <c r="T358" s="199" t="str">
        <f>LEFT(D358,3)</f>
        <v xml:space="preserve">RT </v>
      </c>
      <c r="U358" s="198">
        <f>IF(SEARCH("RT", T358),1,0)</f>
        <v>1</v>
      </c>
      <c r="V358" s="199" t="str">
        <f>LEFT(D358,35)</f>
        <v xml:space="preserve">RT @Anniekidder: #oers14 OECD data </v>
      </c>
      <c r="W358" s="199" t="e">
        <f>IF(SEARCH("http:", D358),1,0)</f>
        <v>#VALUE!</v>
      </c>
    </row>
    <row r="359" spans="1:24" x14ac:dyDescent="0.2">
      <c r="A359" s="199">
        <v>396</v>
      </c>
      <c r="B359" s="200" t="s">
        <v>4262</v>
      </c>
      <c r="C359" s="201" t="s">
        <v>3684</v>
      </c>
      <c r="D359" s="201" t="s">
        <v>4263</v>
      </c>
      <c r="E359" s="201" t="s">
        <v>4264</v>
      </c>
      <c r="F359" s="202">
        <v>41689.649189814802</v>
      </c>
      <c r="G359" s="201"/>
      <c r="H359" s="201" t="s">
        <v>628</v>
      </c>
      <c r="I359" s="201"/>
      <c r="J359" s="201"/>
      <c r="K359" s="201">
        <v>2188868298</v>
      </c>
      <c r="L359" s="201"/>
      <c r="M359" s="203" t="s">
        <v>3687</v>
      </c>
      <c r="N359" s="203" t="s">
        <v>3688</v>
      </c>
      <c r="O359" s="201">
        <v>236</v>
      </c>
      <c r="P359" s="201">
        <v>405</v>
      </c>
      <c r="Q359" s="201"/>
      <c r="R359" s="201" t="s">
        <v>4265</v>
      </c>
      <c r="S359" s="203" t="s">
        <v>4266</v>
      </c>
      <c r="T359" s="199" t="str">
        <f>LEFT(D359,3)</f>
        <v>Hey</v>
      </c>
      <c r="U359" s="198" t="e">
        <f>IF(SEARCH("RT", T359),1,0)</f>
        <v>#VALUE!</v>
      </c>
      <c r="V359" s="199" t="str">
        <f>LEFT(D359,35)</f>
        <v>Hey @MSAC_ON look what I found at t</v>
      </c>
      <c r="W359" s="199">
        <f>IF(SEARCH("http:", D359),1,0)</f>
        <v>1</v>
      </c>
      <c r="X359" s="194" t="str">
        <f>"http:"&amp;MID(D359,FIND("/",D359,8),LEN(D359)+1-FIND("/",D359,8))</f>
        <v>http://t.co/Gk9OMHonkn</v>
      </c>
    </row>
    <row r="360" spans="1:24" x14ac:dyDescent="0.2">
      <c r="A360" s="199">
        <v>397</v>
      </c>
      <c r="B360" s="200" t="s">
        <v>4255</v>
      </c>
      <c r="C360" s="201" t="s">
        <v>4256</v>
      </c>
      <c r="D360" s="201" t="s">
        <v>4257</v>
      </c>
      <c r="E360" s="201" t="s">
        <v>4258</v>
      </c>
      <c r="F360" s="202">
        <v>41689.649722222202</v>
      </c>
      <c r="G360" s="201"/>
      <c r="H360" s="201" t="s">
        <v>23</v>
      </c>
      <c r="I360" s="201"/>
      <c r="J360" s="201"/>
      <c r="K360" s="201">
        <v>468311342</v>
      </c>
      <c r="L360" s="201"/>
      <c r="M360" s="203" t="s">
        <v>3687</v>
      </c>
      <c r="N360" s="203" t="s">
        <v>4259</v>
      </c>
      <c r="O360" s="201">
        <v>187</v>
      </c>
      <c r="P360" s="201">
        <v>162</v>
      </c>
      <c r="Q360" s="201">
        <v>-36000</v>
      </c>
      <c r="R360" s="201" t="s">
        <v>4260</v>
      </c>
      <c r="S360" s="203" t="s">
        <v>4261</v>
      </c>
      <c r="T360" s="199" t="str">
        <f>LEFT(D360,3)</f>
        <v xml:space="preserve">RT </v>
      </c>
      <c r="U360" s="198">
        <f>IF(SEARCH("RT", T360),1,0)</f>
        <v>1</v>
      </c>
      <c r="V360" s="199" t="str">
        <f>LEFT(D360,35)</f>
        <v>RT @SamKloetstra: Hey @MSAC_ON look</v>
      </c>
      <c r="W360" s="199">
        <f>IF(SEARCH("http:", D360),1,0)</f>
        <v>1</v>
      </c>
      <c r="X360" s="194" t="str">
        <f>"http:"&amp;MID(D360,FIND("/",D360,8),LEN(D360)+1-FIND("/",D360,8))</f>
        <v>http://t.co/Gk9OMHonkn</v>
      </c>
    </row>
    <row r="361" spans="1:24" x14ac:dyDescent="0.2">
      <c r="A361" s="199">
        <v>398</v>
      </c>
      <c r="B361" s="200" t="s">
        <v>4246</v>
      </c>
      <c r="C361" s="201" t="s">
        <v>4247</v>
      </c>
      <c r="D361" s="201" t="s">
        <v>4248</v>
      </c>
      <c r="E361" s="201" t="s">
        <v>4249</v>
      </c>
      <c r="F361" s="202">
        <v>41689.652083333298</v>
      </c>
      <c r="G361" s="201"/>
      <c r="H361" s="201" t="s">
        <v>23</v>
      </c>
      <c r="I361" s="201">
        <v>106539218</v>
      </c>
      <c r="J361" s="201" t="s">
        <v>3648</v>
      </c>
      <c r="K361" s="201">
        <v>17716413</v>
      </c>
      <c r="L361" s="201" t="s">
        <v>4250</v>
      </c>
      <c r="M361" s="203" t="s">
        <v>4251</v>
      </c>
      <c r="N361" s="203" t="s">
        <v>4252</v>
      </c>
      <c r="O361" s="201">
        <v>1742</v>
      </c>
      <c r="P361" s="201">
        <v>651</v>
      </c>
      <c r="Q361" s="201">
        <v>-21600</v>
      </c>
      <c r="R361" s="201" t="s">
        <v>4253</v>
      </c>
      <c r="S361" s="203" t="s">
        <v>4254</v>
      </c>
      <c r="T361" s="199" t="str">
        <f>LEFT(D361,3)</f>
        <v>Let</v>
      </c>
      <c r="U361" s="198" t="e">
        <f>IF(SEARCH("RT", T361),1,0)</f>
        <v>#VALUE!</v>
      </c>
      <c r="V361" s="199" t="str">
        <f>LEFT(D361,35)</f>
        <v>Let's make it the highest! “@Anniek</v>
      </c>
      <c r="W361" s="199" t="e">
        <f>IF(SEARCH("http:", D361),1,0)</f>
        <v>#VALUE!</v>
      </c>
    </row>
    <row r="362" spans="1:24" x14ac:dyDescent="0.2">
      <c r="A362" s="199">
        <v>399</v>
      </c>
      <c r="B362" s="200" t="s">
        <v>4242</v>
      </c>
      <c r="C362" s="201" t="s">
        <v>71</v>
      </c>
      <c r="D362" s="201" t="s">
        <v>4243</v>
      </c>
      <c r="E362" s="201" t="s">
        <v>4244</v>
      </c>
      <c r="F362" s="202">
        <v>41689.656493055598</v>
      </c>
      <c r="G362" s="201"/>
      <c r="H362" s="201" t="s">
        <v>23</v>
      </c>
      <c r="I362" s="201"/>
      <c r="J362" s="201"/>
      <c r="K362" s="201">
        <v>203543496</v>
      </c>
      <c r="L362" s="201"/>
      <c r="M362" s="203" t="s">
        <v>85</v>
      </c>
      <c r="N362" s="203" t="s">
        <v>86</v>
      </c>
      <c r="O362" s="201">
        <v>390</v>
      </c>
      <c r="P362" s="201">
        <v>533</v>
      </c>
      <c r="Q362" s="201">
        <v>-28800</v>
      </c>
      <c r="R362" s="201" t="s">
        <v>4245</v>
      </c>
      <c r="S362" s="203" t="s">
        <v>1033</v>
      </c>
      <c r="T362" s="199" t="str">
        <f>LEFT(D362,3)</f>
        <v>Onl</v>
      </c>
      <c r="U362" s="198" t="e">
        <f>IF(SEARCH("RT", T362),1,0)</f>
        <v>#VALUE!</v>
      </c>
      <c r="V362" s="199" t="str">
        <f>LEFT(D362,35)</f>
        <v>Online collaboration and security f</v>
      </c>
      <c r="W362" s="199" t="e">
        <f>IF(SEARCH("http:", D362),1,0)</f>
        <v>#VALUE!</v>
      </c>
    </row>
    <row r="363" spans="1:24" x14ac:dyDescent="0.2">
      <c r="A363" s="199">
        <v>400</v>
      </c>
      <c r="B363" s="200" t="s">
        <v>4233</v>
      </c>
      <c r="C363" s="201" t="s">
        <v>4234</v>
      </c>
      <c r="D363" s="201" t="s">
        <v>4235</v>
      </c>
      <c r="E363" s="201" t="s">
        <v>4236</v>
      </c>
      <c r="F363" s="202">
        <v>41689.656539351898</v>
      </c>
      <c r="G363" s="201"/>
      <c r="H363" s="201" t="s">
        <v>4237</v>
      </c>
      <c r="I363" s="201">
        <v>119390281</v>
      </c>
      <c r="J363" s="201" t="s">
        <v>4238</v>
      </c>
      <c r="K363" s="201">
        <v>594582021</v>
      </c>
      <c r="L363" s="201"/>
      <c r="M363" s="203" t="s">
        <v>45</v>
      </c>
      <c r="N363" s="203" t="s">
        <v>4239</v>
      </c>
      <c r="O363" s="201">
        <v>138</v>
      </c>
      <c r="P363" s="201">
        <v>336</v>
      </c>
      <c r="Q363" s="201"/>
      <c r="R363" s="201" t="s">
        <v>4240</v>
      </c>
      <c r="S363" s="203" t="s">
        <v>4241</v>
      </c>
      <c r="T363" s="199" t="str">
        <f>LEFT(D363,3)</f>
        <v>@at</v>
      </c>
      <c r="U363" s="198" t="e">
        <f>IF(SEARCH("RT", T363),1,0)</f>
        <v>#VALUE!</v>
      </c>
      <c r="V363" s="199" t="str">
        <f>LEFT(D363,35)</f>
        <v>@atarkowski PS: You can see @acka47</v>
      </c>
      <c r="W363" s="199" t="e">
        <f>IF(SEARCH("http:", D363),1,0)</f>
        <v>#VALUE!</v>
      </c>
    </row>
    <row r="364" spans="1:24" x14ac:dyDescent="0.2">
      <c r="A364" s="199">
        <v>401</v>
      </c>
      <c r="B364" s="200" t="s">
        <v>4226</v>
      </c>
      <c r="C364" s="201" t="s">
        <v>4227</v>
      </c>
      <c r="D364" s="201" t="s">
        <v>4228</v>
      </c>
      <c r="E364" s="201" t="s">
        <v>4229</v>
      </c>
      <c r="F364" s="202">
        <v>41689.657314814802</v>
      </c>
      <c r="G364" s="201"/>
      <c r="H364" s="201" t="s">
        <v>23</v>
      </c>
      <c r="I364" s="201"/>
      <c r="J364" s="201"/>
      <c r="K364" s="201">
        <v>508912345</v>
      </c>
      <c r="L364" s="201"/>
      <c r="M364" s="203" t="s">
        <v>45</v>
      </c>
      <c r="N364" s="203" t="s">
        <v>4230</v>
      </c>
      <c r="O364" s="201">
        <v>323</v>
      </c>
      <c r="P364" s="201">
        <v>993</v>
      </c>
      <c r="Q364" s="201">
        <v>-18000</v>
      </c>
      <c r="R364" s="201" t="s">
        <v>4231</v>
      </c>
      <c r="S364" s="203" t="s">
        <v>4232</v>
      </c>
      <c r="T364" s="199" t="str">
        <f>LEFT(D364,3)</f>
        <v xml:space="preserve">RT </v>
      </c>
      <c r="U364" s="198">
        <f>IF(SEARCH("RT", T364),1,0)</f>
        <v>1</v>
      </c>
      <c r="V364" s="199" t="str">
        <f>LEFT(D364,35)</f>
        <v>RT @jmuellertate: #oers14 collabora</v>
      </c>
      <c r="W364" s="199" t="e">
        <f>IF(SEARCH("http:", D364),1,0)</f>
        <v>#VALUE!</v>
      </c>
    </row>
    <row r="365" spans="1:24" x14ac:dyDescent="0.2">
      <c r="A365" s="199">
        <v>402</v>
      </c>
      <c r="B365" s="200" t="s">
        <v>4221</v>
      </c>
      <c r="C365" s="201" t="s">
        <v>71</v>
      </c>
      <c r="D365" s="201" t="s">
        <v>4222</v>
      </c>
      <c r="E365" s="201" t="s">
        <v>4223</v>
      </c>
      <c r="F365" s="202">
        <v>41689.658217592601</v>
      </c>
      <c r="G365" s="201"/>
      <c r="H365" s="201" t="s">
        <v>23</v>
      </c>
      <c r="I365" s="201"/>
      <c r="J365" s="201"/>
      <c r="K365" s="201">
        <v>203543496</v>
      </c>
      <c r="L365" s="201"/>
      <c r="M365" s="203" t="s">
        <v>4224</v>
      </c>
      <c r="N365" s="203" t="s">
        <v>86</v>
      </c>
      <c r="O365" s="201">
        <v>390</v>
      </c>
      <c r="P365" s="201">
        <v>533</v>
      </c>
      <c r="Q365" s="201">
        <v>-28800</v>
      </c>
      <c r="R365" s="201" t="s">
        <v>4225</v>
      </c>
      <c r="S365" s="203" t="s">
        <v>874</v>
      </c>
      <c r="T365" s="199" t="str">
        <f>LEFT(D365,3)</f>
        <v>I a</v>
      </c>
      <c r="U365" s="198" t="e">
        <f>IF(SEARCH("RT", T365),1,0)</f>
        <v>#VALUE!</v>
      </c>
      <c r="V365" s="199" t="str">
        <f>LEFT(D365,35)</f>
        <v>I am at the #OERS14 conference toda</v>
      </c>
      <c r="W365" s="199" t="e">
        <f>IF(SEARCH("http:", D365),1,0)</f>
        <v>#VALUE!</v>
      </c>
    </row>
    <row r="366" spans="1:24" x14ac:dyDescent="0.2">
      <c r="A366" s="199">
        <v>403</v>
      </c>
      <c r="B366" s="200" t="s">
        <v>4216</v>
      </c>
      <c r="C366" s="201" t="s">
        <v>71</v>
      </c>
      <c r="D366" s="201" t="s">
        <v>4217</v>
      </c>
      <c r="E366" s="201" t="s">
        <v>4218</v>
      </c>
      <c r="F366" s="202">
        <v>41689.658622685201</v>
      </c>
      <c r="G366" s="201"/>
      <c r="H366" s="201" t="s">
        <v>23</v>
      </c>
      <c r="I366" s="201">
        <v>129585627</v>
      </c>
      <c r="J366" s="201" t="s">
        <v>424</v>
      </c>
      <c r="K366" s="201">
        <v>203543496</v>
      </c>
      <c r="L366" s="201"/>
      <c r="M366" s="203" t="s">
        <v>45</v>
      </c>
      <c r="N366" s="203" t="s">
        <v>86</v>
      </c>
      <c r="O366" s="201">
        <v>390</v>
      </c>
      <c r="P366" s="201">
        <v>533</v>
      </c>
      <c r="Q366" s="201">
        <v>-28800</v>
      </c>
      <c r="R366" s="201" t="s">
        <v>4219</v>
      </c>
      <c r="S366" s="203" t="s">
        <v>4220</v>
      </c>
      <c r="T366" s="199" t="str">
        <f>LEFT(D366,3)</f>
        <v>@Sh</v>
      </c>
      <c r="U366" s="198" t="e">
        <f>IF(SEARCH("RT", T366),1,0)</f>
        <v>#VALUE!</v>
      </c>
      <c r="V366" s="199" t="str">
        <f>LEFT(D366,35)</f>
        <v>@ShastaCH pleasure meeting with you</v>
      </c>
      <c r="W366" s="199" t="e">
        <f>IF(SEARCH("http:", D366),1,0)</f>
        <v>#VALUE!</v>
      </c>
    </row>
    <row r="367" spans="1:24" x14ac:dyDescent="0.2">
      <c r="A367" s="199">
        <v>404</v>
      </c>
      <c r="B367" s="200" t="s">
        <v>4211</v>
      </c>
      <c r="C367" s="201" t="s">
        <v>29</v>
      </c>
      <c r="D367" s="201" t="s">
        <v>4212</v>
      </c>
      <c r="E367" s="201" t="s">
        <v>4213</v>
      </c>
      <c r="F367" s="202">
        <v>41689.660972222198</v>
      </c>
      <c r="G367" s="201"/>
      <c r="H367" s="201" t="s">
        <v>23</v>
      </c>
      <c r="I367" s="201"/>
      <c r="J367" s="201"/>
      <c r="K367" s="201">
        <v>1020257364</v>
      </c>
      <c r="L367" s="201"/>
      <c r="M367" s="203" t="s">
        <v>24</v>
      </c>
      <c r="N367" s="203" t="s">
        <v>32</v>
      </c>
      <c r="O367" s="201">
        <v>198</v>
      </c>
      <c r="P367" s="201">
        <v>247</v>
      </c>
      <c r="Q367" s="201">
        <v>-18000</v>
      </c>
      <c r="R367" s="201" t="s">
        <v>4214</v>
      </c>
      <c r="S367" s="203" t="s">
        <v>4215</v>
      </c>
      <c r="T367" s="199" t="str">
        <f>LEFT(D367,3)</f>
        <v>Lea</v>
      </c>
      <c r="U367" s="198" t="e">
        <f>IF(SEARCH("RT", T367),1,0)</f>
        <v>#VALUE!</v>
      </c>
      <c r="V367" s="199" t="str">
        <f>LEFT(D367,35)</f>
        <v>Learn how to make a knowledge mobil</v>
      </c>
      <c r="W367" s="199" t="e">
        <f>IF(SEARCH("http:", D367),1,0)</f>
        <v>#VALUE!</v>
      </c>
    </row>
    <row r="368" spans="1:24" x14ac:dyDescent="0.2">
      <c r="A368" s="199">
        <v>405</v>
      </c>
      <c r="B368" s="200" t="s">
        <v>4211</v>
      </c>
      <c r="C368" s="201" t="s">
        <v>29</v>
      </c>
      <c r="D368" s="201" t="s">
        <v>4212</v>
      </c>
      <c r="E368" s="201" t="s">
        <v>4213</v>
      </c>
      <c r="F368" s="202">
        <v>41689.660972222198</v>
      </c>
      <c r="G368" s="201"/>
      <c r="H368" s="201" t="s">
        <v>23</v>
      </c>
      <c r="I368" s="201"/>
      <c r="J368" s="201"/>
      <c r="K368" s="201">
        <v>1020257364</v>
      </c>
      <c r="L368" s="201"/>
      <c r="M368" s="203" t="s">
        <v>24</v>
      </c>
      <c r="N368" s="203" t="s">
        <v>32</v>
      </c>
      <c r="O368" s="201">
        <v>198</v>
      </c>
      <c r="P368" s="201">
        <v>247</v>
      </c>
      <c r="Q368" s="201">
        <v>-18000</v>
      </c>
      <c r="R368" s="201" t="s">
        <v>4214</v>
      </c>
      <c r="S368" s="203" t="s">
        <v>4215</v>
      </c>
      <c r="T368" s="199" t="str">
        <f>LEFT(D368,3)</f>
        <v>Lea</v>
      </c>
      <c r="U368" s="198" t="e">
        <f>IF(SEARCH("RT", T368),1,0)</f>
        <v>#VALUE!</v>
      </c>
      <c r="V368" s="199" t="str">
        <f>LEFT(D368,35)</f>
        <v>Learn how to make a knowledge mobil</v>
      </c>
      <c r="W368" s="199" t="e">
        <f>IF(SEARCH("http:", D368),1,0)</f>
        <v>#VALUE!</v>
      </c>
    </row>
    <row r="369" spans="1:24" x14ac:dyDescent="0.2">
      <c r="A369" s="199">
        <v>406</v>
      </c>
      <c r="B369" s="200" t="s">
        <v>4206</v>
      </c>
      <c r="C369" s="201" t="s">
        <v>136</v>
      </c>
      <c r="D369" s="201" t="s">
        <v>4207</v>
      </c>
      <c r="E369" s="201" t="s">
        <v>4208</v>
      </c>
      <c r="F369" s="202">
        <v>41689.661087963003</v>
      </c>
      <c r="G369" s="201"/>
      <c r="H369" s="201" t="s">
        <v>23</v>
      </c>
      <c r="I369" s="201"/>
      <c r="J369" s="201"/>
      <c r="K369" s="201">
        <v>317175652</v>
      </c>
      <c r="L369" s="201"/>
      <c r="M369" s="203" t="s">
        <v>45</v>
      </c>
      <c r="N369" s="203" t="s">
        <v>139</v>
      </c>
      <c r="O369" s="201">
        <v>125</v>
      </c>
      <c r="P369" s="201">
        <v>250</v>
      </c>
      <c r="Q369" s="201">
        <v>-18000</v>
      </c>
      <c r="R369" s="201" t="s">
        <v>4209</v>
      </c>
      <c r="S369" s="203" t="s">
        <v>4210</v>
      </c>
      <c r="T369" s="199" t="str">
        <f>LEFT(D369,3)</f>
        <v>"Wh</v>
      </c>
      <c r="U369" s="198" t="e">
        <f>IF(SEARCH("RT", T369),1,0)</f>
        <v>#VALUE!</v>
      </c>
      <c r="V369" s="199" t="str">
        <f>LEFT(D369,35)</f>
        <v>"Why are we here?" A little #OERS14</v>
      </c>
      <c r="W369" s="199" t="e">
        <f>IF(SEARCH("http:", D369),1,0)</f>
        <v>#VALUE!</v>
      </c>
    </row>
    <row r="370" spans="1:24" ht="25.5" x14ac:dyDescent="0.2">
      <c r="A370" s="199">
        <v>407</v>
      </c>
      <c r="B370" s="200" t="s">
        <v>4173</v>
      </c>
      <c r="C370" s="201" t="s">
        <v>654</v>
      </c>
      <c r="D370" s="201" t="s">
        <v>4202</v>
      </c>
      <c r="E370" s="201" t="s">
        <v>4203</v>
      </c>
      <c r="F370" s="202">
        <v>41689.661886574097</v>
      </c>
      <c r="G370" s="201"/>
      <c r="H370" s="201" t="s">
        <v>23</v>
      </c>
      <c r="I370" s="201"/>
      <c r="J370" s="201"/>
      <c r="K370" s="201">
        <v>30002337</v>
      </c>
      <c r="L370" s="201"/>
      <c r="M370" s="203" t="s">
        <v>73</v>
      </c>
      <c r="N370" s="203" t="s">
        <v>657</v>
      </c>
      <c r="O370" s="201">
        <v>368</v>
      </c>
      <c r="P370" s="201">
        <v>169</v>
      </c>
      <c r="Q370" s="201">
        <v>-18000</v>
      </c>
      <c r="R370" s="201" t="s">
        <v>4204</v>
      </c>
      <c r="S370" s="203" t="s">
        <v>4205</v>
      </c>
      <c r="T370" s="199" t="str">
        <f>LEFT(D370,3)</f>
        <v xml:space="preserve">As </v>
      </c>
      <c r="U370" s="198" t="e">
        <f>IF(SEARCH("RT", T370),1,0)</f>
        <v>#VALUE!</v>
      </c>
      <c r="V370" s="199" t="str">
        <f>LEFT(D370,35)</f>
        <v xml:space="preserve">As of the break this morning there </v>
      </c>
      <c r="W370" s="199">
        <f>IF(SEARCH("http:", D370),1,0)</f>
        <v>1</v>
      </c>
      <c r="X370" s="194" t="str">
        <f>"http:"&amp;MID(D370,FIND("/",D370,8),LEN(D370)+1-FIND("/",D370,8))</f>
        <v>http://t.co/0vOI9BYwfw  #OERS14 #ResearchChat</v>
      </c>
    </row>
    <row r="371" spans="1:24" x14ac:dyDescent="0.2">
      <c r="A371" s="199">
        <v>408</v>
      </c>
      <c r="B371" s="200" t="s">
        <v>4199</v>
      </c>
      <c r="C371" s="201" t="s">
        <v>68</v>
      </c>
      <c r="D371" s="201" t="s">
        <v>4166</v>
      </c>
      <c r="E371" s="201" t="s">
        <v>4200</v>
      </c>
      <c r="F371" s="202">
        <v>41689.6621759259</v>
      </c>
      <c r="G371" s="201"/>
      <c r="H371" s="201" t="s">
        <v>23</v>
      </c>
      <c r="I371" s="201"/>
      <c r="J371" s="201"/>
      <c r="K371" s="201">
        <v>17095178</v>
      </c>
      <c r="L371" s="201"/>
      <c r="M371" s="203" t="s">
        <v>85</v>
      </c>
      <c r="N371" s="203" t="s">
        <v>74</v>
      </c>
      <c r="O371" s="201">
        <v>298</v>
      </c>
      <c r="P371" s="201">
        <v>272</v>
      </c>
      <c r="Q371" s="201">
        <v>-18000</v>
      </c>
      <c r="R371" s="201" t="s">
        <v>4201</v>
      </c>
      <c r="S371" s="203" t="s">
        <v>4169</v>
      </c>
      <c r="T371" s="199" t="str">
        <f>LEFT(D371,3)</f>
        <v xml:space="preserve">RT </v>
      </c>
      <c r="U371" s="198">
        <f>IF(SEARCH("RT", T371),1,0)</f>
        <v>1</v>
      </c>
      <c r="V371" s="199" t="str">
        <f>LEFT(D371,35)</f>
        <v>RT @ResearchChat: As of the break t</v>
      </c>
      <c r="W371" s="199">
        <f>IF(SEARCH("http:", D371),1,0)</f>
        <v>1</v>
      </c>
      <c r="X371" s="194" t="str">
        <f>"http:"&amp;MID(D371,FIND("/",D371,8),LEN(D371)+1-FIND("/",D371,8))</f>
        <v>http://t.co/0vOI9BYwfw  #OERS14 …</v>
      </c>
    </row>
    <row r="372" spans="1:24" x14ac:dyDescent="0.2">
      <c r="A372" s="199">
        <v>409</v>
      </c>
      <c r="B372" s="200" t="s">
        <v>4192</v>
      </c>
      <c r="C372" s="201" t="s">
        <v>4193</v>
      </c>
      <c r="D372" s="201" t="s">
        <v>4194</v>
      </c>
      <c r="E372" s="201" t="s">
        <v>4195</v>
      </c>
      <c r="F372" s="202">
        <v>41689.663101851802</v>
      </c>
      <c r="G372" s="201"/>
      <c r="H372" s="201" t="s">
        <v>23</v>
      </c>
      <c r="I372" s="201"/>
      <c r="J372" s="201"/>
      <c r="K372" s="201">
        <v>70004259</v>
      </c>
      <c r="L372" s="201"/>
      <c r="M372" s="203" t="s">
        <v>105</v>
      </c>
      <c r="N372" s="203" t="s">
        <v>4196</v>
      </c>
      <c r="O372" s="201">
        <v>55</v>
      </c>
      <c r="P372" s="201">
        <v>76</v>
      </c>
      <c r="Q372" s="201">
        <v>-18000</v>
      </c>
      <c r="R372" s="201" t="s">
        <v>4197</v>
      </c>
      <c r="S372" s="203" t="s">
        <v>4198</v>
      </c>
      <c r="T372" s="199" t="str">
        <f>LEFT(D372,3)</f>
        <v xml:space="preserve">RT </v>
      </c>
      <c r="U372" s="198">
        <f>IF(SEARCH("RT", T372),1,0)</f>
        <v>1</v>
      </c>
      <c r="V372" s="199" t="str">
        <f>LEFT(D372,35)</f>
        <v xml:space="preserve">RT @Anniekidder: #oers14 OECD says </v>
      </c>
      <c r="W372" s="199" t="e">
        <f>IF(SEARCH("http:", D372),1,0)</f>
        <v>#VALUE!</v>
      </c>
    </row>
    <row r="373" spans="1:24" x14ac:dyDescent="0.2">
      <c r="A373" s="199">
        <v>410</v>
      </c>
      <c r="B373" s="200" t="s">
        <v>4188</v>
      </c>
      <c r="C373" s="201" t="s">
        <v>1780</v>
      </c>
      <c r="D373" s="201" t="s">
        <v>4189</v>
      </c>
      <c r="E373" s="201" t="s">
        <v>4190</v>
      </c>
      <c r="F373" s="202">
        <v>41689.663958333302</v>
      </c>
      <c r="G373" s="201"/>
      <c r="H373" s="201" t="s">
        <v>23</v>
      </c>
      <c r="I373" s="201"/>
      <c r="J373" s="201"/>
      <c r="K373" s="201">
        <v>881596814</v>
      </c>
      <c r="L373" s="201"/>
      <c r="M373" s="203" t="s">
        <v>215</v>
      </c>
      <c r="N373" s="203" t="s">
        <v>3950</v>
      </c>
      <c r="O373" s="201">
        <v>8</v>
      </c>
      <c r="P373" s="201">
        <v>54</v>
      </c>
      <c r="Q373" s="201">
        <v>-14400</v>
      </c>
      <c r="R373" s="201" t="s">
        <v>4191</v>
      </c>
      <c r="S373" s="203" t="s">
        <v>2990</v>
      </c>
      <c r="T373" s="199" t="str">
        <f>LEFT(D373,3)</f>
        <v>Spo</v>
      </c>
      <c r="U373" s="198" t="e">
        <f>IF(SEARCH("RT", T373),1,0)</f>
        <v>#VALUE!</v>
      </c>
      <c r="V373" s="199" t="str">
        <f>LEFT(D373,35)</f>
        <v>Spot on
"Kids can't learn unless th</v>
      </c>
      <c r="W373" s="199" t="e">
        <f>IF(SEARCH("http:", D373),1,0)</f>
        <v>#VALUE!</v>
      </c>
    </row>
    <row r="374" spans="1:24" x14ac:dyDescent="0.2">
      <c r="A374" s="199">
        <v>411</v>
      </c>
      <c r="B374" s="200" t="s">
        <v>4184</v>
      </c>
      <c r="C374" s="201" t="s">
        <v>198</v>
      </c>
      <c r="D374" s="201" t="s">
        <v>4185</v>
      </c>
      <c r="E374" s="201" t="s">
        <v>4186</v>
      </c>
      <c r="F374" s="202">
        <v>41689.664224537002</v>
      </c>
      <c r="G374" s="201"/>
      <c r="H374" s="201" t="s">
        <v>23</v>
      </c>
      <c r="I374" s="201"/>
      <c r="J374" s="201"/>
      <c r="K374" s="201">
        <v>50501959</v>
      </c>
      <c r="L374" s="201"/>
      <c r="M374" s="203" t="s">
        <v>73</v>
      </c>
      <c r="N374" s="203" t="s">
        <v>201</v>
      </c>
      <c r="O374" s="201">
        <v>554</v>
      </c>
      <c r="P374" s="201">
        <v>261</v>
      </c>
      <c r="Q374" s="201">
        <v>-18000</v>
      </c>
      <c r="R374" s="201" t="s">
        <v>4187</v>
      </c>
      <c r="S374" s="203" t="s">
        <v>149</v>
      </c>
      <c r="T374" s="199" t="str">
        <f>LEFT(D374,3)</f>
        <v>#oe</v>
      </c>
      <c r="U374" s="198" t="e">
        <f>IF(SEARCH("RT", T374),1,0)</f>
        <v>#VALUE!</v>
      </c>
      <c r="V374" s="199" t="str">
        <f>LEFT(D374,35)</f>
        <v>#oers14 Dr. Ferguson from Sick Kids</v>
      </c>
      <c r="W374" s="199" t="e">
        <f>IF(SEARCH("http:", D374),1,0)</f>
        <v>#VALUE!</v>
      </c>
    </row>
    <row r="375" spans="1:24" x14ac:dyDescent="0.2">
      <c r="A375" s="199">
        <v>412</v>
      </c>
      <c r="B375" s="200" t="s">
        <v>4181</v>
      </c>
      <c r="C375" s="201" t="s">
        <v>1461</v>
      </c>
      <c r="D375" s="201" t="s">
        <v>91</v>
      </c>
      <c r="E375" s="201" t="s">
        <v>4182</v>
      </c>
      <c r="F375" s="202">
        <v>41689.664340277799</v>
      </c>
      <c r="G375" s="201"/>
      <c r="H375" s="201" t="s">
        <v>23</v>
      </c>
      <c r="I375" s="201"/>
      <c r="J375" s="201"/>
      <c r="K375" s="201">
        <v>1604709252</v>
      </c>
      <c r="L375" s="201"/>
      <c r="M375" s="203" t="s">
        <v>215</v>
      </c>
      <c r="N375" s="203" t="s">
        <v>1463</v>
      </c>
      <c r="O375" s="201">
        <v>372</v>
      </c>
      <c r="P375" s="201">
        <v>577</v>
      </c>
      <c r="Q375" s="201"/>
      <c r="R375" s="201" t="s">
        <v>4183</v>
      </c>
      <c r="S375" s="203" t="s">
        <v>95</v>
      </c>
      <c r="T375" s="199" t="str">
        <f>LEFT(D375,3)</f>
        <v xml:space="preserve">RT </v>
      </c>
      <c r="U375" s="198">
        <f>IF(SEARCH("RT", T375),1,0)</f>
        <v>1</v>
      </c>
      <c r="V375" s="199" t="str">
        <f>LEFT(D375,35)</f>
        <v>RT @drcathybruce: #OERS14 Student e</v>
      </c>
      <c r="W375" s="199" t="e">
        <f>IF(SEARCH("http:", D375),1,0)</f>
        <v>#VALUE!</v>
      </c>
    </row>
    <row r="376" spans="1:24" x14ac:dyDescent="0.2">
      <c r="A376" s="199">
        <v>413</v>
      </c>
      <c r="B376" s="200" t="s">
        <v>4176</v>
      </c>
      <c r="C376" s="201" t="s">
        <v>68</v>
      </c>
      <c r="D376" s="201" t="s">
        <v>4177</v>
      </c>
      <c r="E376" s="201" t="s">
        <v>4178</v>
      </c>
      <c r="F376" s="202">
        <v>41689.664583333302</v>
      </c>
      <c r="G376" s="201"/>
      <c r="H376" s="201" t="s">
        <v>23</v>
      </c>
      <c r="I376" s="201"/>
      <c r="J376" s="201"/>
      <c r="K376" s="201">
        <v>17095178</v>
      </c>
      <c r="L376" s="201"/>
      <c r="M376" s="203" t="s">
        <v>85</v>
      </c>
      <c r="N376" s="203" t="s">
        <v>74</v>
      </c>
      <c r="O376" s="201">
        <v>298</v>
      </c>
      <c r="P376" s="201">
        <v>272</v>
      </c>
      <c r="Q376" s="201">
        <v>-18000</v>
      </c>
      <c r="R376" s="201" t="s">
        <v>4179</v>
      </c>
      <c r="S376" s="203" t="s">
        <v>4180</v>
      </c>
      <c r="T376" s="199" t="str">
        <f>LEFT(D376,3)</f>
        <v>Bru</v>
      </c>
      <c r="U376" s="198" t="e">
        <f>IF(SEARCH("RT", T376),1,0)</f>
        <v>#VALUE!</v>
      </c>
      <c r="V376" s="199" t="str">
        <f>LEFT(D376,35)</f>
        <v>Bruce Ferguson
Educators are respon</v>
      </c>
      <c r="W376" s="199" t="e">
        <f>IF(SEARCH("http:", D376),1,0)</f>
        <v>#VALUE!</v>
      </c>
    </row>
    <row r="377" spans="1:24" x14ac:dyDescent="0.2">
      <c r="A377" s="199">
        <v>414</v>
      </c>
      <c r="B377" s="200" t="s">
        <v>4170</v>
      </c>
      <c r="C377" s="201" t="s">
        <v>212</v>
      </c>
      <c r="D377" s="201" t="s">
        <v>4171</v>
      </c>
      <c r="E377" s="201" t="s">
        <v>4172</v>
      </c>
      <c r="F377" s="202">
        <v>41689.664675925902</v>
      </c>
      <c r="G377" s="201"/>
      <c r="H377" s="201" t="s">
        <v>23</v>
      </c>
      <c r="I377" s="201">
        <v>30002337</v>
      </c>
      <c r="J377" s="201" t="s">
        <v>654</v>
      </c>
      <c r="K377" s="201">
        <v>2151052644</v>
      </c>
      <c r="L377" s="201" t="s">
        <v>4173</v>
      </c>
      <c r="M377" s="203" t="s">
        <v>215</v>
      </c>
      <c r="N377" s="203" t="s">
        <v>216</v>
      </c>
      <c r="O377" s="201">
        <v>17</v>
      </c>
      <c r="P377" s="201">
        <v>40</v>
      </c>
      <c r="Q377" s="201"/>
      <c r="R377" s="201" t="s">
        <v>4174</v>
      </c>
      <c r="S377" s="203" t="s">
        <v>4175</v>
      </c>
      <c r="T377" s="199" t="str">
        <f>LEFT(D377,3)</f>
        <v>@Re</v>
      </c>
      <c r="U377" s="198" t="e">
        <f>IF(SEARCH("RT", T377),1,0)</f>
        <v>#VALUE!</v>
      </c>
      <c r="V377" s="199" t="str">
        <f>LEFT(D377,35)</f>
        <v>@ResearchChat Thanks Chris.  How di</v>
      </c>
      <c r="W377" s="199" t="e">
        <f>IF(SEARCH("http:", D377),1,0)</f>
        <v>#VALUE!</v>
      </c>
    </row>
    <row r="378" spans="1:24" x14ac:dyDescent="0.2">
      <c r="A378" s="199">
        <v>415</v>
      </c>
      <c r="B378" s="200" t="s">
        <v>4165</v>
      </c>
      <c r="C378" s="201" t="s">
        <v>1773</v>
      </c>
      <c r="D378" s="201" t="s">
        <v>4166</v>
      </c>
      <c r="E378" s="201" t="s">
        <v>4167</v>
      </c>
      <c r="F378" s="202">
        <v>41689.665381944404</v>
      </c>
      <c r="G378" s="201"/>
      <c r="H378" s="201" t="s">
        <v>23</v>
      </c>
      <c r="I378" s="201"/>
      <c r="J378" s="201"/>
      <c r="K378" s="201">
        <v>67037243</v>
      </c>
      <c r="L378" s="201"/>
      <c r="M378" s="203" t="s">
        <v>105</v>
      </c>
      <c r="N378" s="203" t="s">
        <v>3187</v>
      </c>
      <c r="O378" s="201">
        <v>219</v>
      </c>
      <c r="P378" s="201">
        <v>290</v>
      </c>
      <c r="Q378" s="201">
        <v>-21600</v>
      </c>
      <c r="R378" s="201" t="s">
        <v>4168</v>
      </c>
      <c r="S378" s="203" t="s">
        <v>4169</v>
      </c>
      <c r="T378" s="199" t="str">
        <f>LEFT(D378,3)</f>
        <v xml:space="preserve">RT </v>
      </c>
      <c r="U378" s="198">
        <f>IF(SEARCH("RT", T378),1,0)</f>
        <v>1</v>
      </c>
      <c r="V378" s="199" t="str">
        <f>LEFT(D378,35)</f>
        <v>RT @ResearchChat: As of the break t</v>
      </c>
      <c r="W378" s="199">
        <f>IF(SEARCH("http:", D378),1,0)</f>
        <v>1</v>
      </c>
      <c r="X378" s="194" t="str">
        <f>"http:"&amp;MID(D378,FIND("/",D378,8),LEN(D378)+1-FIND("/",D378,8))</f>
        <v>http://t.co/0vOI9BYwfw  #OERS14 …</v>
      </c>
    </row>
    <row r="379" spans="1:24" x14ac:dyDescent="0.2">
      <c r="A379" s="199">
        <v>416</v>
      </c>
      <c r="B379" s="200" t="s">
        <v>4160</v>
      </c>
      <c r="C379" s="201" t="s">
        <v>654</v>
      </c>
      <c r="D379" s="201" t="s">
        <v>4161</v>
      </c>
      <c r="E379" s="201" t="s">
        <v>4162</v>
      </c>
      <c r="F379" s="202">
        <v>41689.665555555599</v>
      </c>
      <c r="G379" s="201"/>
      <c r="H379" s="201" t="s">
        <v>23</v>
      </c>
      <c r="I379" s="201"/>
      <c r="J379" s="201"/>
      <c r="K379" s="201">
        <v>30002337</v>
      </c>
      <c r="L379" s="201"/>
      <c r="M379" s="203" t="s">
        <v>73</v>
      </c>
      <c r="N379" s="203" t="s">
        <v>657</v>
      </c>
      <c r="O379" s="201">
        <v>368</v>
      </c>
      <c r="P379" s="201">
        <v>169</v>
      </c>
      <c r="Q379" s="201">
        <v>-18000</v>
      </c>
      <c r="R379" s="201" t="s">
        <v>4163</v>
      </c>
      <c r="S379" s="203" t="s">
        <v>4164</v>
      </c>
      <c r="T379" s="199" t="str">
        <f>LEFT(D379,3)</f>
        <v>Bru</v>
      </c>
      <c r="U379" s="198" t="e">
        <f>IF(SEARCH("RT", T379),1,0)</f>
        <v>#VALUE!</v>
      </c>
      <c r="V379" s="199" t="str">
        <f>LEFT(D379,35)</f>
        <v>Bruce Ferguson: We tend to value th</v>
      </c>
      <c r="W379" s="199" t="e">
        <f>IF(SEARCH("http:", D379),1,0)</f>
        <v>#VALUE!</v>
      </c>
    </row>
    <row r="380" spans="1:24" x14ac:dyDescent="0.2">
      <c r="A380" s="199">
        <v>417</v>
      </c>
      <c r="B380" s="200" t="s">
        <v>4157</v>
      </c>
      <c r="C380" s="201" t="s">
        <v>4129</v>
      </c>
      <c r="D380" s="201" t="s">
        <v>2782</v>
      </c>
      <c r="E380" s="201" t="s">
        <v>4158</v>
      </c>
      <c r="F380" s="202">
        <v>41689.666145833296</v>
      </c>
      <c r="G380" s="201"/>
      <c r="H380" s="201" t="s">
        <v>23</v>
      </c>
      <c r="I380" s="201"/>
      <c r="J380" s="201"/>
      <c r="K380" s="201">
        <v>37935496</v>
      </c>
      <c r="L380" s="201"/>
      <c r="M380" s="203" t="s">
        <v>85</v>
      </c>
      <c r="N380" s="203" t="s">
        <v>4132</v>
      </c>
      <c r="O380" s="201">
        <v>3601</v>
      </c>
      <c r="P380" s="201">
        <v>2333</v>
      </c>
      <c r="Q380" s="201">
        <v>-18000</v>
      </c>
      <c r="R380" s="201" t="s">
        <v>4159</v>
      </c>
      <c r="S380" s="203" t="s">
        <v>2786</v>
      </c>
      <c r="T380" s="199" t="str">
        <f>LEFT(D380,3)</f>
        <v xml:space="preserve">RT </v>
      </c>
      <c r="U380" s="198">
        <f>IF(SEARCH("RT", T380),1,0)</f>
        <v>1</v>
      </c>
      <c r="V380" s="199" t="str">
        <f>LEFT(D380,35)</f>
        <v xml:space="preserve">RT @Anniekidder: #oers14 OECD data </v>
      </c>
      <c r="W380" s="199" t="e">
        <f>IF(SEARCH("http:", D380),1,0)</f>
        <v>#VALUE!</v>
      </c>
    </row>
    <row r="381" spans="1:24" x14ac:dyDescent="0.2">
      <c r="A381" s="199">
        <v>418</v>
      </c>
      <c r="B381" s="200" t="s">
        <v>4101</v>
      </c>
      <c r="C381" s="201" t="s">
        <v>3648</v>
      </c>
      <c r="D381" s="201" t="s">
        <v>4153</v>
      </c>
      <c r="E381" s="201" t="s">
        <v>4154</v>
      </c>
      <c r="F381" s="202">
        <v>41689.666157407402</v>
      </c>
      <c r="G381" s="201" t="s">
        <v>4155</v>
      </c>
      <c r="H381" s="201" t="s">
        <v>23</v>
      </c>
      <c r="I381" s="201"/>
      <c r="J381" s="201"/>
      <c r="K381" s="201">
        <v>106539218</v>
      </c>
      <c r="L381" s="201"/>
      <c r="M381" s="203" t="s">
        <v>63</v>
      </c>
      <c r="N381" s="203" t="s">
        <v>3652</v>
      </c>
      <c r="O381" s="201">
        <v>5704</v>
      </c>
      <c r="P381" s="201">
        <v>154</v>
      </c>
      <c r="Q381" s="201">
        <v>-18000</v>
      </c>
      <c r="R381" s="201" t="s">
        <v>4156</v>
      </c>
      <c r="S381" s="203" t="s">
        <v>149</v>
      </c>
      <c r="T381" s="199" t="str">
        <f>LEFT(D381,3)</f>
        <v>#oe</v>
      </c>
      <c r="U381" s="198" t="e">
        <f>IF(SEARCH("RT", T381),1,0)</f>
        <v>#VALUE!</v>
      </c>
      <c r="V381" s="199" t="str">
        <f>LEFT(D381,35)</f>
        <v>#oers14 Dr. Bruce Ferguson says "ou</v>
      </c>
      <c r="W381" s="199" t="e">
        <f>IF(SEARCH("http:", D381),1,0)</f>
        <v>#VALUE!</v>
      </c>
    </row>
    <row r="382" spans="1:24" x14ac:dyDescent="0.2">
      <c r="A382" s="199">
        <v>419</v>
      </c>
      <c r="B382" s="200" t="s">
        <v>4148</v>
      </c>
      <c r="C382" s="201" t="s">
        <v>1176</v>
      </c>
      <c r="D382" s="201" t="s">
        <v>4149</v>
      </c>
      <c r="E382" s="201" t="s">
        <v>4150</v>
      </c>
      <c r="F382" s="202">
        <v>41689.666261574101</v>
      </c>
      <c r="G382" s="201"/>
      <c r="H382" s="201" t="s">
        <v>23</v>
      </c>
      <c r="I382" s="201"/>
      <c r="J382" s="201"/>
      <c r="K382" s="201">
        <v>84337876</v>
      </c>
      <c r="L382" s="201"/>
      <c r="M382" s="203" t="s">
        <v>215</v>
      </c>
      <c r="N382" s="203" t="s">
        <v>1205</v>
      </c>
      <c r="O382" s="201">
        <v>182</v>
      </c>
      <c r="P382" s="201">
        <v>329</v>
      </c>
      <c r="Q382" s="201">
        <v>-18000</v>
      </c>
      <c r="R382" s="201" t="s">
        <v>4151</v>
      </c>
      <c r="S382" s="203" t="s">
        <v>4152</v>
      </c>
      <c r="T382" s="199" t="str">
        <f>LEFT(D382,3)</f>
        <v>Bru</v>
      </c>
      <c r="U382" s="198" t="e">
        <f>IF(SEARCH("RT", T382),1,0)</f>
        <v>#VALUE!</v>
      </c>
      <c r="V382" s="199" t="str">
        <f>LEFT(D382,35)</f>
        <v>Bruce Ferguson, Sick Kids: Our clas</v>
      </c>
      <c r="W382" s="199" t="e">
        <f>IF(SEARCH("http:", D382),1,0)</f>
        <v>#VALUE!</v>
      </c>
    </row>
    <row r="383" spans="1:24" x14ac:dyDescent="0.2">
      <c r="A383" s="199">
        <v>420</v>
      </c>
      <c r="B383" s="200" t="s">
        <v>4145</v>
      </c>
      <c r="C383" s="201" t="s">
        <v>4129</v>
      </c>
      <c r="D383" s="201" t="s">
        <v>2134</v>
      </c>
      <c r="E383" s="201" t="s">
        <v>4146</v>
      </c>
      <c r="F383" s="202">
        <v>41689.666273148199</v>
      </c>
      <c r="G383" s="201"/>
      <c r="H383" s="201" t="s">
        <v>23</v>
      </c>
      <c r="I383" s="201"/>
      <c r="J383" s="201"/>
      <c r="K383" s="201">
        <v>37935496</v>
      </c>
      <c r="L383" s="201"/>
      <c r="M383" s="203" t="s">
        <v>85</v>
      </c>
      <c r="N383" s="203" t="s">
        <v>4132</v>
      </c>
      <c r="O383" s="201">
        <v>3601</v>
      </c>
      <c r="P383" s="201">
        <v>2333</v>
      </c>
      <c r="Q383" s="201">
        <v>-18000</v>
      </c>
      <c r="R383" s="201" t="s">
        <v>4147</v>
      </c>
      <c r="S383" s="203" t="s">
        <v>2138</v>
      </c>
      <c r="T383" s="199" t="str">
        <f>LEFT(D383,3)</f>
        <v xml:space="preserve">RT </v>
      </c>
      <c r="U383" s="198">
        <f>IF(SEARCH("RT", T383),1,0)</f>
        <v>1</v>
      </c>
      <c r="V383" s="199" t="str">
        <f>LEFT(D383,35)</f>
        <v xml:space="preserve">RT @Anniekidder: #oers14 Dr. Bruce </v>
      </c>
      <c r="W383" s="199" t="e">
        <f>IF(SEARCH("http:", D383),1,0)</f>
        <v>#VALUE!</v>
      </c>
    </row>
    <row r="384" spans="1:24" x14ac:dyDescent="0.2">
      <c r="A384" s="199">
        <v>421</v>
      </c>
      <c r="B384" s="200" t="s">
        <v>4140</v>
      </c>
      <c r="C384" s="201" t="s">
        <v>29</v>
      </c>
      <c r="D384" s="201" t="s">
        <v>4141</v>
      </c>
      <c r="E384" s="201" t="s">
        <v>4142</v>
      </c>
      <c r="F384" s="202">
        <v>41689.666909722197</v>
      </c>
      <c r="G384" s="201"/>
      <c r="H384" s="201" t="s">
        <v>23</v>
      </c>
      <c r="I384" s="201"/>
      <c r="J384" s="201"/>
      <c r="K384" s="201">
        <v>1020257364</v>
      </c>
      <c r="L384" s="201"/>
      <c r="M384" s="203" t="s">
        <v>24</v>
      </c>
      <c r="N384" s="203" t="s">
        <v>32</v>
      </c>
      <c r="O384" s="201">
        <v>198</v>
      </c>
      <c r="P384" s="201">
        <v>247</v>
      </c>
      <c r="Q384" s="201">
        <v>-18000</v>
      </c>
      <c r="R384" s="201" t="s">
        <v>4143</v>
      </c>
      <c r="S384" s="203" t="s">
        <v>4144</v>
      </c>
      <c r="T384" s="199" t="str">
        <f>LEFT(D384,3)</f>
        <v>KNA</v>
      </c>
      <c r="U384" s="198" t="e">
        <f>IF(SEARCH("RT", T384),1,0)</f>
        <v>#VALUE!</v>
      </c>
      <c r="V384" s="199" t="str">
        <f>LEFT(D384,35)</f>
        <v>KNAER plenary talk by @DrKatinaPoll</v>
      </c>
      <c r="W384" s="199" t="e">
        <f>IF(SEARCH("http:", D384),1,0)</f>
        <v>#VALUE!</v>
      </c>
    </row>
    <row r="385" spans="1:24" x14ac:dyDescent="0.2">
      <c r="A385" s="199">
        <v>422</v>
      </c>
      <c r="B385" s="200" t="s">
        <v>4135</v>
      </c>
      <c r="C385" s="201" t="s">
        <v>4129</v>
      </c>
      <c r="D385" s="201" t="s">
        <v>4136</v>
      </c>
      <c r="E385" s="201" t="s">
        <v>4137</v>
      </c>
      <c r="F385" s="202">
        <v>41689.666956018496</v>
      </c>
      <c r="G385" s="201"/>
      <c r="H385" s="201" t="s">
        <v>23</v>
      </c>
      <c r="I385" s="201"/>
      <c r="J385" s="201"/>
      <c r="K385" s="201">
        <v>37935496</v>
      </c>
      <c r="L385" s="201"/>
      <c r="M385" s="203" t="s">
        <v>85</v>
      </c>
      <c r="N385" s="203" t="s">
        <v>4132</v>
      </c>
      <c r="O385" s="201">
        <v>3601</v>
      </c>
      <c r="P385" s="201">
        <v>2333</v>
      </c>
      <c r="Q385" s="201">
        <v>-18000</v>
      </c>
      <c r="R385" s="201" t="s">
        <v>4138</v>
      </c>
      <c r="S385" s="203" t="s">
        <v>4139</v>
      </c>
      <c r="T385" s="199" t="str">
        <f>LEFT(D385,3)</f>
        <v xml:space="preserve">RT </v>
      </c>
      <c r="U385" s="198">
        <f>IF(SEARCH("RT", T385),1,0)</f>
        <v>1</v>
      </c>
      <c r="V385" s="199" t="str">
        <f>LEFT(D385,35)</f>
        <v>RT @shelleylaskin: Reading to child</v>
      </c>
      <c r="W385" s="199" t="e">
        <f>IF(SEARCH("http:", D385),1,0)</f>
        <v>#VALUE!</v>
      </c>
    </row>
    <row r="386" spans="1:24" x14ac:dyDescent="0.2">
      <c r="A386" s="199">
        <v>423</v>
      </c>
      <c r="B386" s="200" t="s">
        <v>4128</v>
      </c>
      <c r="C386" s="201" t="s">
        <v>4129</v>
      </c>
      <c r="D386" s="201" t="s">
        <v>4130</v>
      </c>
      <c r="E386" s="201" t="s">
        <v>4131</v>
      </c>
      <c r="F386" s="202">
        <v>41689.667337963001</v>
      </c>
      <c r="G386" s="201"/>
      <c r="H386" s="201" t="s">
        <v>23</v>
      </c>
      <c r="I386" s="201"/>
      <c r="J386" s="201"/>
      <c r="K386" s="201">
        <v>37935496</v>
      </c>
      <c r="L386" s="201"/>
      <c r="M386" s="203" t="s">
        <v>85</v>
      </c>
      <c r="N386" s="203" t="s">
        <v>4132</v>
      </c>
      <c r="O386" s="201">
        <v>3601</v>
      </c>
      <c r="P386" s="201">
        <v>2333</v>
      </c>
      <c r="Q386" s="201">
        <v>-18000</v>
      </c>
      <c r="R386" s="201" t="s">
        <v>4133</v>
      </c>
      <c r="S386" s="203" t="s">
        <v>4134</v>
      </c>
      <c r="T386" s="199" t="str">
        <f>LEFT(D386,3)</f>
        <v xml:space="preserve">RT </v>
      </c>
      <c r="U386" s="198">
        <f>IF(SEARCH("RT", T386),1,0)</f>
        <v>1</v>
      </c>
      <c r="V386" s="199" t="str">
        <f>LEFT(D386,35)</f>
        <v>RT @candymcewan: Bruce Ferguson, Si</v>
      </c>
      <c r="W386" s="199" t="e">
        <f>IF(SEARCH("http:", D386),1,0)</f>
        <v>#VALUE!</v>
      </c>
    </row>
    <row r="387" spans="1:24" x14ac:dyDescent="0.2">
      <c r="A387" s="199">
        <v>424</v>
      </c>
      <c r="B387" s="200" t="s">
        <v>4125</v>
      </c>
      <c r="C387" s="201" t="s">
        <v>71</v>
      </c>
      <c r="D387" s="201" t="s">
        <v>3513</v>
      </c>
      <c r="E387" s="201" t="s">
        <v>4126</v>
      </c>
      <c r="F387" s="202">
        <v>41689.667500000003</v>
      </c>
      <c r="G387" s="201"/>
      <c r="H387" s="201" t="s">
        <v>23</v>
      </c>
      <c r="I387" s="201"/>
      <c r="J387" s="201"/>
      <c r="K387" s="201">
        <v>203543496</v>
      </c>
      <c r="L387" s="201"/>
      <c r="M387" s="203" t="s">
        <v>45</v>
      </c>
      <c r="N387" s="203" t="s">
        <v>86</v>
      </c>
      <c r="O387" s="201">
        <v>390</v>
      </c>
      <c r="P387" s="201">
        <v>533</v>
      </c>
      <c r="Q387" s="201">
        <v>-28800</v>
      </c>
      <c r="R387" s="201" t="s">
        <v>4127</v>
      </c>
      <c r="S387" s="203" t="s">
        <v>3516</v>
      </c>
      <c r="T387" s="199" t="str">
        <f>LEFT(D387,3)</f>
        <v xml:space="preserve">RT </v>
      </c>
      <c r="U387" s="198">
        <f>IF(SEARCH("RT", T387),1,0)</f>
        <v>1</v>
      </c>
      <c r="V387" s="199" t="str">
        <f>LEFT(D387,35)</f>
        <v>RT @adrossis: Bruce Ferguson
Educat</v>
      </c>
      <c r="W387" s="199" t="e">
        <f>IF(SEARCH("http:", D387),1,0)</f>
        <v>#VALUE!</v>
      </c>
    </row>
    <row r="388" spans="1:24" x14ac:dyDescent="0.2">
      <c r="A388" s="199">
        <v>425</v>
      </c>
      <c r="B388" s="200" t="s">
        <v>4121</v>
      </c>
      <c r="C388" s="201" t="s">
        <v>845</v>
      </c>
      <c r="D388" s="201" t="s">
        <v>4122</v>
      </c>
      <c r="E388" s="201" t="s">
        <v>4123</v>
      </c>
      <c r="F388" s="202">
        <v>41689.667604166701</v>
      </c>
      <c r="G388" s="201"/>
      <c r="H388" s="201" t="s">
        <v>23</v>
      </c>
      <c r="I388" s="201"/>
      <c r="J388" s="201"/>
      <c r="K388" s="201">
        <v>40351425</v>
      </c>
      <c r="L388" s="201"/>
      <c r="M388" s="203" t="s">
        <v>105</v>
      </c>
      <c r="N388" s="203" t="s">
        <v>850</v>
      </c>
      <c r="O388" s="201">
        <v>250</v>
      </c>
      <c r="P388" s="201">
        <v>366</v>
      </c>
      <c r="Q388" s="201">
        <v>-18000</v>
      </c>
      <c r="R388" s="201" t="s">
        <v>4124</v>
      </c>
      <c r="S388" s="203" t="s">
        <v>149</v>
      </c>
      <c r="T388" s="199" t="str">
        <f>LEFT(D388,3)</f>
        <v>#oe</v>
      </c>
      <c r="U388" s="198" t="e">
        <f>IF(SEARCH("RT", T388),1,0)</f>
        <v>#VALUE!</v>
      </c>
      <c r="V388" s="199" t="str">
        <f>LEFT(D388,35)</f>
        <v>#oers14 Schools give us the opportu</v>
      </c>
      <c r="W388" s="199" t="e">
        <f>IF(SEARCH("http:", D388),1,0)</f>
        <v>#VALUE!</v>
      </c>
    </row>
    <row r="389" spans="1:24" x14ac:dyDescent="0.2">
      <c r="A389" s="199">
        <v>426</v>
      </c>
      <c r="B389" s="200" t="s">
        <v>4117</v>
      </c>
      <c r="C389" s="201" t="s">
        <v>136</v>
      </c>
      <c r="D389" s="201" t="s">
        <v>4118</v>
      </c>
      <c r="E389" s="201" t="s">
        <v>4119</v>
      </c>
      <c r="F389" s="202">
        <v>41689.667708333298</v>
      </c>
      <c r="G389" s="201"/>
      <c r="H389" s="201" t="s">
        <v>23</v>
      </c>
      <c r="I389" s="201"/>
      <c r="J389" s="201"/>
      <c r="K389" s="201">
        <v>317175652</v>
      </c>
      <c r="L389" s="201"/>
      <c r="M389" s="203" t="s">
        <v>45</v>
      </c>
      <c r="N389" s="203" t="s">
        <v>139</v>
      </c>
      <c r="O389" s="201">
        <v>125</v>
      </c>
      <c r="P389" s="201">
        <v>250</v>
      </c>
      <c r="Q389" s="201">
        <v>-18000</v>
      </c>
      <c r="R389" s="201" t="s">
        <v>4120</v>
      </c>
      <c r="S389" s="203" t="s">
        <v>225</v>
      </c>
      <c r="T389" s="199" t="str">
        <f>LEFT(D389,3)</f>
        <v>"Es</v>
      </c>
      <c r="U389" s="198" t="e">
        <f>IF(SEARCH("RT", T389),1,0)</f>
        <v>#VALUE!</v>
      </c>
      <c r="V389" s="199" t="str">
        <f>LEFT(D389,35)</f>
        <v>"Essential task: Measuring well-bei</v>
      </c>
      <c r="W389" s="199" t="e">
        <f>IF(SEARCH("http:", D389),1,0)</f>
        <v>#VALUE!</v>
      </c>
    </row>
    <row r="390" spans="1:24" x14ac:dyDescent="0.2">
      <c r="A390" s="199">
        <v>427</v>
      </c>
      <c r="B390" s="200" t="s">
        <v>4112</v>
      </c>
      <c r="C390" s="201" t="s">
        <v>136</v>
      </c>
      <c r="D390" s="201" t="s">
        <v>4113</v>
      </c>
      <c r="E390" s="201" t="s">
        <v>4114</v>
      </c>
      <c r="F390" s="202">
        <v>41689.668148148201</v>
      </c>
      <c r="G390" s="201"/>
      <c r="H390" s="201" t="s">
        <v>23</v>
      </c>
      <c r="I390" s="201"/>
      <c r="J390" s="201"/>
      <c r="K390" s="201">
        <v>317175652</v>
      </c>
      <c r="L390" s="201"/>
      <c r="M390" s="203" t="s">
        <v>45</v>
      </c>
      <c r="N390" s="203" t="s">
        <v>139</v>
      </c>
      <c r="O390" s="201">
        <v>125</v>
      </c>
      <c r="P390" s="201">
        <v>250</v>
      </c>
      <c r="Q390" s="201">
        <v>-18000</v>
      </c>
      <c r="R390" s="201" t="s">
        <v>4115</v>
      </c>
      <c r="S390" s="203" t="s">
        <v>4116</v>
      </c>
      <c r="T390" s="199" t="str">
        <f>LEFT(D390,3)</f>
        <v xml:space="preserve">RT </v>
      </c>
      <c r="U390" s="198">
        <f>IF(SEARCH("RT", T390),1,0)</f>
        <v>1</v>
      </c>
      <c r="V390" s="199" t="str">
        <f>LEFT(D390,35)</f>
        <v>RT @ResearchChat: Bruce Ferguson: W</v>
      </c>
      <c r="W390" s="199" t="e">
        <f>IF(SEARCH("http:", D390),1,0)</f>
        <v>#VALUE!</v>
      </c>
    </row>
    <row r="391" spans="1:24" x14ac:dyDescent="0.2">
      <c r="A391" s="199">
        <v>428</v>
      </c>
      <c r="B391" s="200" t="s">
        <v>4108</v>
      </c>
      <c r="C391" s="201" t="s">
        <v>363</v>
      </c>
      <c r="D391" s="201" t="s">
        <v>4109</v>
      </c>
      <c r="E391" s="201" t="s">
        <v>4110</v>
      </c>
      <c r="F391" s="202">
        <v>41689.668796296297</v>
      </c>
      <c r="G391" s="201"/>
      <c r="H391" s="201" t="s">
        <v>23</v>
      </c>
      <c r="I391" s="201"/>
      <c r="J391" s="201"/>
      <c r="K391" s="201">
        <v>513860172</v>
      </c>
      <c r="L391" s="201"/>
      <c r="M391" s="203" t="s">
        <v>105</v>
      </c>
      <c r="N391" s="203" t="s">
        <v>366</v>
      </c>
      <c r="O391" s="201">
        <v>18</v>
      </c>
      <c r="P391" s="201">
        <v>6</v>
      </c>
      <c r="Q391" s="201">
        <v>-18000</v>
      </c>
      <c r="R391" s="201" t="s">
        <v>4111</v>
      </c>
      <c r="S391" s="203" t="s">
        <v>81</v>
      </c>
      <c r="T391" s="199" t="str">
        <f>LEFT(D391,3)</f>
        <v>#OE</v>
      </c>
      <c r="U391" s="198" t="e">
        <f>IF(SEARCH("RT", T391),1,0)</f>
        <v>#VALUE!</v>
      </c>
      <c r="V391" s="199" t="str">
        <f>LEFT(D391,35)</f>
        <v>#OERS14 Nice to see continual atten</v>
      </c>
      <c r="W391" s="199" t="e">
        <f>IF(SEARCH("http:", D391),1,0)</f>
        <v>#VALUE!</v>
      </c>
    </row>
    <row r="392" spans="1:24" x14ac:dyDescent="0.2">
      <c r="A392" s="199">
        <v>429</v>
      </c>
      <c r="B392" s="200" t="s">
        <v>4104</v>
      </c>
      <c r="C392" s="201" t="s">
        <v>1780</v>
      </c>
      <c r="D392" s="201" t="s">
        <v>4105</v>
      </c>
      <c r="E392" s="201" t="s">
        <v>4106</v>
      </c>
      <c r="F392" s="202">
        <v>41689.669224537</v>
      </c>
      <c r="G392" s="201"/>
      <c r="H392" s="201" t="s">
        <v>23</v>
      </c>
      <c r="I392" s="201"/>
      <c r="J392" s="201"/>
      <c r="K392" s="201">
        <v>881596814</v>
      </c>
      <c r="L392" s="201"/>
      <c r="M392" s="203" t="s">
        <v>215</v>
      </c>
      <c r="N392" s="203" t="s">
        <v>3950</v>
      </c>
      <c r="O392" s="201">
        <v>8</v>
      </c>
      <c r="P392" s="201">
        <v>54</v>
      </c>
      <c r="Q392" s="201">
        <v>-14400</v>
      </c>
      <c r="R392" s="201" t="s">
        <v>4107</v>
      </c>
      <c r="S392" s="203" t="s">
        <v>218</v>
      </c>
      <c r="T392" s="199" t="str">
        <f>LEFT(D392,3)</f>
        <v>Mea</v>
      </c>
      <c r="U392" s="198" t="e">
        <f>IF(SEARCH("RT", T392),1,0)</f>
        <v>#VALUE!</v>
      </c>
      <c r="V392" s="199" t="str">
        <f>LEFT(D392,35)</f>
        <v>Measuring well-being as well as aca</v>
      </c>
      <c r="W392" s="199" t="e">
        <f>IF(SEARCH("http:", D392),1,0)</f>
        <v>#VALUE!</v>
      </c>
    </row>
    <row r="393" spans="1:24" ht="25.5" x14ac:dyDescent="0.2">
      <c r="A393" s="199">
        <v>430</v>
      </c>
      <c r="B393" s="200" t="s">
        <v>4098</v>
      </c>
      <c r="C393" s="201" t="s">
        <v>654</v>
      </c>
      <c r="D393" s="201" t="s">
        <v>4099</v>
      </c>
      <c r="E393" s="201" t="s">
        <v>4100</v>
      </c>
      <c r="F393" s="202">
        <v>41689.669305555602</v>
      </c>
      <c r="G393" s="201"/>
      <c r="H393" s="201" t="s">
        <v>23</v>
      </c>
      <c r="I393" s="201">
        <v>106539218</v>
      </c>
      <c r="J393" s="201" t="s">
        <v>3648</v>
      </c>
      <c r="K393" s="201">
        <v>30002337</v>
      </c>
      <c r="L393" s="201" t="s">
        <v>4101</v>
      </c>
      <c r="M393" s="203" t="s">
        <v>73</v>
      </c>
      <c r="N393" s="203" t="s">
        <v>657</v>
      </c>
      <c r="O393" s="201">
        <v>368</v>
      </c>
      <c r="P393" s="201">
        <v>169</v>
      </c>
      <c r="Q393" s="201">
        <v>-18000</v>
      </c>
      <c r="R393" s="201" t="s">
        <v>4102</v>
      </c>
      <c r="S393" s="203" t="s">
        <v>4103</v>
      </c>
      <c r="T393" s="199" t="str">
        <f>LEFT(D393,3)</f>
        <v>Lin</v>
      </c>
      <c r="U393" s="198" t="e">
        <f>IF(SEARCH("RT", T393),1,0)</f>
        <v>#VALUE!</v>
      </c>
      <c r="V393" s="199" t="str">
        <f>LEFT(D393,35)</f>
        <v>Link to People for Education's "Mea</v>
      </c>
      <c r="W393" s="199">
        <f>IF(SEARCH("http:", D393),1,0)</f>
        <v>1</v>
      </c>
      <c r="X393" s="194" t="str">
        <f>"http:"&amp;MID(D393,FIND("/",D393,8),LEN(D393)+1-FIND("/",D393,8))</f>
        <v>http://t.co/FuW90QYehd #OERS14 #ResearchChat</v>
      </c>
    </row>
    <row r="394" spans="1:24" x14ac:dyDescent="0.2">
      <c r="A394" s="199">
        <v>431</v>
      </c>
      <c r="B394" s="200" t="s">
        <v>4094</v>
      </c>
      <c r="C394" s="201" t="s">
        <v>845</v>
      </c>
      <c r="D394" s="201" t="s">
        <v>4095</v>
      </c>
      <c r="E394" s="201" t="s">
        <v>4096</v>
      </c>
      <c r="F394" s="202">
        <v>41689.669328703698</v>
      </c>
      <c r="G394" s="201"/>
      <c r="H394" s="201" t="s">
        <v>23</v>
      </c>
      <c r="I394" s="201"/>
      <c r="J394" s="201"/>
      <c r="K394" s="201">
        <v>40351425</v>
      </c>
      <c r="L394" s="201"/>
      <c r="M394" s="203" t="s">
        <v>105</v>
      </c>
      <c r="N394" s="203" t="s">
        <v>850</v>
      </c>
      <c r="O394" s="201">
        <v>250</v>
      </c>
      <c r="P394" s="201">
        <v>366</v>
      </c>
      <c r="Q394" s="201">
        <v>-18000</v>
      </c>
      <c r="R394" s="201" t="s">
        <v>4097</v>
      </c>
      <c r="S394" s="203" t="s">
        <v>149</v>
      </c>
      <c r="T394" s="199" t="str">
        <f>LEFT(D394,3)</f>
        <v>#oe</v>
      </c>
      <c r="U394" s="198" t="e">
        <f>IF(SEARCH("RT", T394),1,0)</f>
        <v>#VALUE!</v>
      </c>
      <c r="V394" s="199" t="str">
        <f>LEFT(D394,35)</f>
        <v xml:space="preserve">#oers14 need indicators to measure </v>
      </c>
      <c r="W394" s="199" t="e">
        <f>IF(SEARCH("http:", D394),1,0)</f>
        <v>#VALUE!</v>
      </c>
    </row>
    <row r="395" spans="1:24" x14ac:dyDescent="0.2">
      <c r="A395" s="199">
        <v>432</v>
      </c>
      <c r="B395" s="200" t="s">
        <v>4089</v>
      </c>
      <c r="C395" s="201" t="s">
        <v>68</v>
      </c>
      <c r="D395" s="201" t="s">
        <v>4090</v>
      </c>
      <c r="E395" s="201" t="s">
        <v>4091</v>
      </c>
      <c r="F395" s="202">
        <v>41689.670277777797</v>
      </c>
      <c r="G395" s="201"/>
      <c r="H395" s="201" t="s">
        <v>23</v>
      </c>
      <c r="I395" s="201">
        <v>300645437</v>
      </c>
      <c r="J395" s="201" t="s">
        <v>42</v>
      </c>
      <c r="K395" s="201">
        <v>17095178</v>
      </c>
      <c r="L395" s="201"/>
      <c r="M395" s="203" t="s">
        <v>85</v>
      </c>
      <c r="N395" s="203" t="s">
        <v>74</v>
      </c>
      <c r="O395" s="201">
        <v>298</v>
      </c>
      <c r="P395" s="201">
        <v>273</v>
      </c>
      <c r="Q395" s="201">
        <v>-18000</v>
      </c>
      <c r="R395" s="201" t="s">
        <v>4092</v>
      </c>
      <c r="S395" s="203" t="s">
        <v>4093</v>
      </c>
      <c r="T395" s="199" t="str">
        <f>LEFT(D395,3)</f>
        <v>@Ca</v>
      </c>
      <c r="U395" s="198" t="e">
        <f>IF(SEARCH("RT", T395),1,0)</f>
        <v>#VALUE!</v>
      </c>
      <c r="V395" s="199" t="str">
        <f>LEFT(D395,35)</f>
        <v>@CarolCampbell4 speaks at #OERS14</v>
      </c>
      <c r="W395" s="199" t="e">
        <f>IF(SEARCH("http:", D395),1,0)</f>
        <v>#VALUE!</v>
      </c>
    </row>
    <row r="396" spans="1:24" x14ac:dyDescent="0.2">
      <c r="A396" s="199">
        <v>433</v>
      </c>
      <c r="B396" s="200" t="s">
        <v>4089</v>
      </c>
      <c r="C396" s="201" t="s">
        <v>68</v>
      </c>
      <c r="D396" s="201" t="s">
        <v>4090</v>
      </c>
      <c r="E396" s="201" t="s">
        <v>4091</v>
      </c>
      <c r="F396" s="202">
        <v>41689.670277777797</v>
      </c>
      <c r="G396" s="201"/>
      <c r="H396" s="201" t="s">
        <v>23</v>
      </c>
      <c r="I396" s="201">
        <v>300645437</v>
      </c>
      <c r="J396" s="201" t="s">
        <v>42</v>
      </c>
      <c r="K396" s="201">
        <v>17095178</v>
      </c>
      <c r="L396" s="201"/>
      <c r="M396" s="203" t="s">
        <v>85</v>
      </c>
      <c r="N396" s="203" t="s">
        <v>74</v>
      </c>
      <c r="O396" s="201">
        <v>298</v>
      </c>
      <c r="P396" s="201">
        <v>273</v>
      </c>
      <c r="Q396" s="201">
        <v>-18000</v>
      </c>
      <c r="R396" s="201" t="s">
        <v>4092</v>
      </c>
      <c r="S396" s="203" t="s">
        <v>4093</v>
      </c>
      <c r="T396" s="199" t="str">
        <f>LEFT(D396,3)</f>
        <v>@Ca</v>
      </c>
      <c r="U396" s="198" t="e">
        <f>IF(SEARCH("RT", T396),1,0)</f>
        <v>#VALUE!</v>
      </c>
      <c r="V396" s="199" t="str">
        <f>LEFT(D396,35)</f>
        <v>@CarolCampbell4 speaks at #OERS14</v>
      </c>
      <c r="W396" s="199" t="e">
        <f>IF(SEARCH("http:", D396),1,0)</f>
        <v>#VALUE!</v>
      </c>
    </row>
    <row r="397" spans="1:24" x14ac:dyDescent="0.2">
      <c r="A397" s="199">
        <v>434</v>
      </c>
      <c r="B397" s="200" t="s">
        <v>4084</v>
      </c>
      <c r="C397" s="201" t="s">
        <v>29</v>
      </c>
      <c r="D397" s="201" t="s">
        <v>4085</v>
      </c>
      <c r="E397" s="201" t="s">
        <v>4086</v>
      </c>
      <c r="F397" s="202">
        <v>41689.670324074097</v>
      </c>
      <c r="G397" s="201"/>
      <c r="H397" s="201" t="s">
        <v>23</v>
      </c>
      <c r="I397" s="201"/>
      <c r="J397" s="201"/>
      <c r="K397" s="201">
        <v>1020257364</v>
      </c>
      <c r="L397" s="201"/>
      <c r="M397" s="203" t="s">
        <v>24</v>
      </c>
      <c r="N397" s="203" t="s">
        <v>32</v>
      </c>
      <c r="O397" s="201">
        <v>200</v>
      </c>
      <c r="P397" s="201">
        <v>248</v>
      </c>
      <c r="Q397" s="201">
        <v>-18000</v>
      </c>
      <c r="R397" s="201" t="s">
        <v>4087</v>
      </c>
      <c r="S397" s="203" t="s">
        <v>4088</v>
      </c>
      <c r="T397" s="199" t="str">
        <f>LEFT(D397,3)</f>
        <v>#OE</v>
      </c>
      <c r="U397" s="198" t="e">
        <f>IF(SEARCH("RT", T397),1,0)</f>
        <v>#VALUE!</v>
      </c>
      <c r="V397" s="199" t="str">
        <f>LEFT(D397,35)</f>
        <v>#OERS14 KNAER plenary talk @DrKatin</v>
      </c>
      <c r="W397" s="199">
        <f>IF(SEARCH("http:", D397),1,0)</f>
        <v>1</v>
      </c>
      <c r="X397" s="194" t="str">
        <f>"http:"&amp;MID(D397,FIND("/",D397,8),LEN(D397)+1-FIND("/",D397,8))</f>
        <v>http://t.co/IuRFqXJiDX</v>
      </c>
    </row>
    <row r="398" spans="1:24" x14ac:dyDescent="0.2">
      <c r="A398" s="199">
        <v>435</v>
      </c>
      <c r="B398" s="200" t="s">
        <v>1758</v>
      </c>
      <c r="C398" s="201" t="s">
        <v>654</v>
      </c>
      <c r="D398" s="201" t="s">
        <v>4080</v>
      </c>
      <c r="E398" s="201" t="s">
        <v>4081</v>
      </c>
      <c r="F398" s="202">
        <v>41689.671354166698</v>
      </c>
      <c r="G398" s="201"/>
      <c r="H398" s="201" t="s">
        <v>23</v>
      </c>
      <c r="I398" s="201"/>
      <c r="J398" s="201"/>
      <c r="K398" s="201">
        <v>30002337</v>
      </c>
      <c r="L398" s="201"/>
      <c r="M398" s="203" t="s">
        <v>73</v>
      </c>
      <c r="N398" s="203" t="s">
        <v>657</v>
      </c>
      <c r="O398" s="201">
        <v>368</v>
      </c>
      <c r="P398" s="201">
        <v>169</v>
      </c>
      <c r="Q398" s="201">
        <v>-18000</v>
      </c>
      <c r="R398" s="201" t="s">
        <v>4082</v>
      </c>
      <c r="S398" s="203" t="s">
        <v>4083</v>
      </c>
      <c r="T398" s="199" t="str">
        <f>LEFT(D398,3)</f>
        <v>KNA</v>
      </c>
      <c r="U398" s="198" t="e">
        <f>IF(SEARCH("RT", T398),1,0)</f>
        <v>#VALUE!</v>
      </c>
      <c r="V398" s="199" t="str">
        <f>LEFT(D398,35)</f>
        <v>KNAER online: http://t.co/XwySdaifi</v>
      </c>
      <c r="W398" s="199">
        <f>IF(SEARCH("http:", D398),1,0)</f>
        <v>1</v>
      </c>
      <c r="X398" s="194" t="str">
        <f>"http:"&amp;MID(D398,FIND("/",D398,8),LEN(D398)+1-FIND("/",D398,8))</f>
        <v>http://t.co/XwySdaifii #OERS14</v>
      </c>
    </row>
    <row r="399" spans="1:24" x14ac:dyDescent="0.2">
      <c r="A399" s="199">
        <v>436</v>
      </c>
      <c r="B399" s="200" t="s">
        <v>4075</v>
      </c>
      <c r="C399" s="201" t="s">
        <v>136</v>
      </c>
      <c r="D399" s="201" t="s">
        <v>4076</v>
      </c>
      <c r="E399" s="201" t="s">
        <v>4077</v>
      </c>
      <c r="F399" s="202">
        <v>41689.671435185199</v>
      </c>
      <c r="G399" s="201"/>
      <c r="H399" s="201" t="s">
        <v>23</v>
      </c>
      <c r="I399" s="201">
        <v>1020257364</v>
      </c>
      <c r="J399" s="201" t="s">
        <v>29</v>
      </c>
      <c r="K399" s="201">
        <v>317175652</v>
      </c>
      <c r="L399" s="201"/>
      <c r="M399" s="203" t="s">
        <v>45</v>
      </c>
      <c r="N399" s="203" t="s">
        <v>139</v>
      </c>
      <c r="O399" s="201">
        <v>125</v>
      </c>
      <c r="P399" s="201">
        <v>251</v>
      </c>
      <c r="Q399" s="201">
        <v>-18000</v>
      </c>
      <c r="R399" s="201" t="s">
        <v>4078</v>
      </c>
      <c r="S399" s="203" t="s">
        <v>4079</v>
      </c>
      <c r="T399" s="199" t="str">
        <f>LEFT(D399,3)</f>
        <v>@KN</v>
      </c>
      <c r="U399" s="198" t="e">
        <f>IF(SEARCH("RT", T399),1,0)</f>
        <v>#VALUE!</v>
      </c>
      <c r="V399" s="199" t="str">
        <f>LEFT(D399,35)</f>
        <v>@KNAER_RECRAE facilitates the devel</v>
      </c>
      <c r="W399" s="199">
        <f>IF(SEARCH("http:", D399),1,0)</f>
        <v>1</v>
      </c>
      <c r="X399" s="194" t="str">
        <f>"http:"&amp;MID(D399,FIND("/",D399,8),LEN(D399)+1-FIND("/",D399,8))</f>
        <v>http://t.co/MS5x9hxiGF #OERS14</v>
      </c>
    </row>
    <row r="400" spans="1:24" x14ac:dyDescent="0.2">
      <c r="A400" s="199">
        <v>437</v>
      </c>
      <c r="B400" s="200" t="s">
        <v>4071</v>
      </c>
      <c r="C400" s="201" t="s">
        <v>363</v>
      </c>
      <c r="D400" s="201" t="s">
        <v>4072</v>
      </c>
      <c r="E400" s="201" t="s">
        <v>4073</v>
      </c>
      <c r="F400" s="202">
        <v>41689.6720138889</v>
      </c>
      <c r="G400" s="201"/>
      <c r="H400" s="201" t="s">
        <v>23</v>
      </c>
      <c r="I400" s="201"/>
      <c r="J400" s="201"/>
      <c r="K400" s="201">
        <v>513860172</v>
      </c>
      <c r="L400" s="201"/>
      <c r="M400" s="203" t="s">
        <v>105</v>
      </c>
      <c r="N400" s="203" t="s">
        <v>366</v>
      </c>
      <c r="O400" s="201">
        <v>18</v>
      </c>
      <c r="P400" s="201">
        <v>6</v>
      </c>
      <c r="Q400" s="201">
        <v>-18000</v>
      </c>
      <c r="R400" s="201" t="s">
        <v>4074</v>
      </c>
      <c r="S400" s="203" t="s">
        <v>81</v>
      </c>
      <c r="T400" s="199" t="str">
        <f>LEFT(D400,3)</f>
        <v>#OE</v>
      </c>
      <c r="U400" s="198" t="e">
        <f>IF(SEARCH("RT", T400),1,0)</f>
        <v>#VALUE!</v>
      </c>
      <c r="V400" s="199" t="str">
        <f>LEFT(D400,35)</f>
        <v>#OERS14 re. indicators and measures</v>
      </c>
      <c r="W400" s="199" t="e">
        <f>IF(SEARCH("http:", D400),1,0)</f>
        <v>#VALUE!</v>
      </c>
    </row>
    <row r="401" spans="1:24" x14ac:dyDescent="0.2">
      <c r="A401" s="199">
        <v>438</v>
      </c>
      <c r="B401" s="200" t="s">
        <v>4068</v>
      </c>
      <c r="C401" s="201" t="s">
        <v>260</v>
      </c>
      <c r="D401" s="201" t="s">
        <v>1808</v>
      </c>
      <c r="E401" s="201" t="s">
        <v>4069</v>
      </c>
      <c r="F401" s="202">
        <v>41689.672025462998</v>
      </c>
      <c r="G401" s="201"/>
      <c r="H401" s="201" t="s">
        <v>23</v>
      </c>
      <c r="I401" s="201"/>
      <c r="J401" s="201"/>
      <c r="K401" s="201">
        <v>40576448</v>
      </c>
      <c r="L401" s="201"/>
      <c r="M401" s="203" t="s">
        <v>85</v>
      </c>
      <c r="N401" s="203" t="s">
        <v>263</v>
      </c>
      <c r="O401" s="201">
        <v>806</v>
      </c>
      <c r="P401" s="201">
        <v>1455</v>
      </c>
      <c r="Q401" s="201">
        <v>-18000</v>
      </c>
      <c r="R401" s="201" t="s">
        <v>4070</v>
      </c>
      <c r="S401" s="203" t="s">
        <v>1811</v>
      </c>
      <c r="T401" s="199" t="str">
        <f>LEFT(D401,3)</f>
        <v xml:space="preserve">RT </v>
      </c>
      <c r="U401" s="198">
        <f>IF(SEARCH("RT", T401),1,0)</f>
        <v>1</v>
      </c>
      <c r="V401" s="199" t="str">
        <f>LEFT(D401,35)</f>
        <v>RT @ResearchChat: KNAER online: htt</v>
      </c>
      <c r="W401" s="199">
        <f>IF(SEARCH("http:", D401),1,0)</f>
        <v>1</v>
      </c>
      <c r="X401" s="194" t="str">
        <f>"http:"&amp;MID(D401,FIND("/",D401,8),LEN(D401)+1-FIND("/",D401,8))</f>
        <v>http://t.co/XwySdaifii #OERS14</v>
      </c>
    </row>
    <row r="402" spans="1:24" x14ac:dyDescent="0.2">
      <c r="A402" s="199">
        <v>439</v>
      </c>
      <c r="B402" s="200" t="s">
        <v>4065</v>
      </c>
      <c r="C402" s="201" t="s">
        <v>29</v>
      </c>
      <c r="D402" s="201" t="s">
        <v>3766</v>
      </c>
      <c r="E402" s="201" t="s">
        <v>4066</v>
      </c>
      <c r="F402" s="202">
        <v>41689.672060185199</v>
      </c>
      <c r="G402" s="201"/>
      <c r="H402" s="201" t="s">
        <v>23</v>
      </c>
      <c r="I402" s="201"/>
      <c r="J402" s="201"/>
      <c r="K402" s="201">
        <v>1020257364</v>
      </c>
      <c r="L402" s="201"/>
      <c r="M402" s="203" t="s">
        <v>24</v>
      </c>
      <c r="N402" s="203" t="s">
        <v>32</v>
      </c>
      <c r="O402" s="201">
        <v>200</v>
      </c>
      <c r="P402" s="201">
        <v>248</v>
      </c>
      <c r="Q402" s="201">
        <v>-18000</v>
      </c>
      <c r="R402" s="201" t="s">
        <v>4067</v>
      </c>
      <c r="S402" s="203" t="s">
        <v>3769</v>
      </c>
      <c r="T402" s="199" t="str">
        <f>LEFT(D402,3)</f>
        <v xml:space="preserve">RT </v>
      </c>
      <c r="U402" s="198">
        <f>IF(SEARCH("RT", T402),1,0)</f>
        <v>1</v>
      </c>
      <c r="V402" s="199" t="str">
        <f>LEFT(D402,35)</f>
        <v>RT @OhMissAcosta: @KNAER_RECRAE fac</v>
      </c>
      <c r="W402" s="199">
        <f>IF(SEARCH("http:", D402),1,0)</f>
        <v>1</v>
      </c>
      <c r="X402" s="194" t="str">
        <f>"http:"&amp;MID(D402,FIND("/",D402,8),LEN(D402)+1-FIND("/",D402,8))</f>
        <v>http://t.co…</v>
      </c>
    </row>
    <row r="403" spans="1:24" x14ac:dyDescent="0.2">
      <c r="A403" s="199">
        <v>440</v>
      </c>
      <c r="B403" s="200" t="s">
        <v>4062</v>
      </c>
      <c r="C403" s="201" t="s">
        <v>29</v>
      </c>
      <c r="D403" s="201" t="s">
        <v>1808</v>
      </c>
      <c r="E403" s="201" t="s">
        <v>4063</v>
      </c>
      <c r="F403" s="202">
        <v>41689.672129629602</v>
      </c>
      <c r="G403" s="201"/>
      <c r="H403" s="201" t="s">
        <v>23</v>
      </c>
      <c r="I403" s="201"/>
      <c r="J403" s="201"/>
      <c r="K403" s="201">
        <v>1020257364</v>
      </c>
      <c r="L403" s="201"/>
      <c r="M403" s="203" t="s">
        <v>24</v>
      </c>
      <c r="N403" s="203" t="s">
        <v>32</v>
      </c>
      <c r="O403" s="201">
        <v>202</v>
      </c>
      <c r="P403" s="201">
        <v>258</v>
      </c>
      <c r="Q403" s="201">
        <v>-18000</v>
      </c>
      <c r="R403" s="201" t="s">
        <v>4064</v>
      </c>
      <c r="S403" s="203" t="s">
        <v>1811</v>
      </c>
      <c r="T403" s="199" t="str">
        <f>LEFT(D403,3)</f>
        <v xml:space="preserve">RT </v>
      </c>
      <c r="U403" s="198">
        <f>IF(SEARCH("RT", T403),1,0)</f>
        <v>1</v>
      </c>
      <c r="V403" s="199" t="str">
        <f>LEFT(D403,35)</f>
        <v>RT @ResearchChat: KNAER online: htt</v>
      </c>
      <c r="W403" s="199">
        <f>IF(SEARCH("http:", D403),1,0)</f>
        <v>1</v>
      </c>
      <c r="X403" s="194" t="str">
        <f>"http:"&amp;MID(D403,FIND("/",D403,8),LEN(D403)+1-FIND("/",D403,8))</f>
        <v>http://t.co/XwySdaifii #OERS14</v>
      </c>
    </row>
    <row r="404" spans="1:24" x14ac:dyDescent="0.2">
      <c r="A404" s="199">
        <v>441</v>
      </c>
      <c r="B404" s="200" t="s">
        <v>4062</v>
      </c>
      <c r="C404" s="201" t="s">
        <v>29</v>
      </c>
      <c r="D404" s="201" t="s">
        <v>1808</v>
      </c>
      <c r="E404" s="201" t="s">
        <v>4063</v>
      </c>
      <c r="F404" s="202">
        <v>41689.672129629602</v>
      </c>
      <c r="G404" s="201"/>
      <c r="H404" s="201" t="s">
        <v>23</v>
      </c>
      <c r="I404" s="201"/>
      <c r="J404" s="201"/>
      <c r="K404" s="201">
        <v>1020257364</v>
      </c>
      <c r="L404" s="201"/>
      <c r="M404" s="203" t="s">
        <v>24</v>
      </c>
      <c r="N404" s="203" t="s">
        <v>32</v>
      </c>
      <c r="O404" s="201">
        <v>202</v>
      </c>
      <c r="P404" s="201">
        <v>258</v>
      </c>
      <c r="Q404" s="201">
        <v>-18000</v>
      </c>
      <c r="R404" s="201" t="s">
        <v>4064</v>
      </c>
      <c r="S404" s="203" t="s">
        <v>1811</v>
      </c>
      <c r="T404" s="199" t="str">
        <f>LEFT(D404,3)</f>
        <v xml:space="preserve">RT </v>
      </c>
      <c r="U404" s="198">
        <f>IF(SEARCH("RT", T404),1,0)</f>
        <v>1</v>
      </c>
      <c r="V404" s="199" t="str">
        <f>LEFT(D404,35)</f>
        <v>RT @ResearchChat: KNAER online: htt</v>
      </c>
      <c r="W404" s="199">
        <f>IF(SEARCH("http:", D404),1,0)</f>
        <v>1</v>
      </c>
      <c r="X404" s="194" t="str">
        <f>"http:"&amp;MID(D404,FIND("/",D404,8),LEN(D404)+1-FIND("/",D404,8))</f>
        <v>http://t.co/XwySdaifii #OERS14</v>
      </c>
    </row>
    <row r="405" spans="1:24" x14ac:dyDescent="0.2">
      <c r="A405" s="199">
        <v>442</v>
      </c>
      <c r="B405" s="200" t="s">
        <v>4059</v>
      </c>
      <c r="C405" s="201" t="s">
        <v>260</v>
      </c>
      <c r="D405" s="201" t="s">
        <v>1855</v>
      </c>
      <c r="E405" s="201" t="s">
        <v>4060</v>
      </c>
      <c r="F405" s="202">
        <v>41689.672291666699</v>
      </c>
      <c r="G405" s="201"/>
      <c r="H405" s="201" t="s">
        <v>23</v>
      </c>
      <c r="I405" s="201"/>
      <c r="J405" s="201"/>
      <c r="K405" s="201">
        <v>40576448</v>
      </c>
      <c r="L405" s="201"/>
      <c r="M405" s="203" t="s">
        <v>85</v>
      </c>
      <c r="N405" s="203" t="s">
        <v>263</v>
      </c>
      <c r="O405" s="201">
        <v>806</v>
      </c>
      <c r="P405" s="201">
        <v>1455</v>
      </c>
      <c r="Q405" s="201">
        <v>-18000</v>
      </c>
      <c r="R405" s="201" t="s">
        <v>4061</v>
      </c>
      <c r="S405" s="203" t="s">
        <v>1858</v>
      </c>
      <c r="T405" s="199" t="str">
        <f>LEFT(D405,3)</f>
        <v xml:space="preserve">RT </v>
      </c>
      <c r="U405" s="198">
        <f>IF(SEARCH("RT", T405),1,0)</f>
        <v>1</v>
      </c>
      <c r="V405" s="199" t="str">
        <f>LEFT(D405,35)</f>
        <v>RT @KNAER_RECRAE: #OERS14 KNAER ple</v>
      </c>
      <c r="W405" s="199">
        <f>IF(SEARCH("http:", D405),1,0)</f>
        <v>1</v>
      </c>
      <c r="X405" s="194" t="str">
        <f>"http:"&amp;MID(D405,FIND("/",D405,8),LEN(D405)+1-FIND("/",D405,8))</f>
        <v>http://t.co/IuRFqXJiDX</v>
      </c>
    </row>
    <row r="406" spans="1:24" x14ac:dyDescent="0.2">
      <c r="A406" s="199">
        <v>443</v>
      </c>
      <c r="B406" s="200" t="s">
        <v>4056</v>
      </c>
      <c r="C406" s="201" t="s">
        <v>3371</v>
      </c>
      <c r="D406" s="201" t="s">
        <v>2782</v>
      </c>
      <c r="E406" s="201" t="s">
        <v>4057</v>
      </c>
      <c r="F406" s="202">
        <v>41689.672986111102</v>
      </c>
      <c r="G406" s="201"/>
      <c r="H406" s="201" t="s">
        <v>23</v>
      </c>
      <c r="I406" s="201"/>
      <c r="J406" s="201"/>
      <c r="K406" s="201">
        <v>109298879</v>
      </c>
      <c r="L406" s="201"/>
      <c r="M406" s="203" t="s">
        <v>45</v>
      </c>
      <c r="N406" s="203" t="s">
        <v>3374</v>
      </c>
      <c r="O406" s="201">
        <v>801</v>
      </c>
      <c r="P406" s="201">
        <v>439</v>
      </c>
      <c r="Q406" s="201">
        <v>-21600</v>
      </c>
      <c r="R406" s="201" t="s">
        <v>4058</v>
      </c>
      <c r="S406" s="203" t="s">
        <v>2786</v>
      </c>
      <c r="T406" s="199" t="str">
        <f>LEFT(D406,3)</f>
        <v xml:space="preserve">RT </v>
      </c>
      <c r="U406" s="198">
        <f>IF(SEARCH("RT", T406),1,0)</f>
        <v>1</v>
      </c>
      <c r="V406" s="199" t="str">
        <f>LEFT(D406,35)</f>
        <v xml:space="preserve">RT @Anniekidder: #oers14 OECD data </v>
      </c>
      <c r="W406" s="199" t="e">
        <f>IF(SEARCH("http:", D406),1,0)</f>
        <v>#VALUE!</v>
      </c>
    </row>
    <row r="407" spans="1:24" x14ac:dyDescent="0.2">
      <c r="A407" s="199">
        <v>444</v>
      </c>
      <c r="B407" s="200" t="s">
        <v>3945</v>
      </c>
      <c r="C407" s="201" t="s">
        <v>29</v>
      </c>
      <c r="D407" s="201" t="s">
        <v>4052</v>
      </c>
      <c r="E407" s="201" t="s">
        <v>4053</v>
      </c>
      <c r="F407" s="202">
        <v>41689.673460648199</v>
      </c>
      <c r="G407" s="201"/>
      <c r="H407" s="201" t="s">
        <v>23</v>
      </c>
      <c r="I407" s="201"/>
      <c r="J407" s="201"/>
      <c r="K407" s="201">
        <v>1020257364</v>
      </c>
      <c r="L407" s="201"/>
      <c r="M407" s="203" t="s">
        <v>24</v>
      </c>
      <c r="N407" s="203" t="s">
        <v>32</v>
      </c>
      <c r="O407" s="201">
        <v>202</v>
      </c>
      <c r="P407" s="201">
        <v>258</v>
      </c>
      <c r="Q407" s="201">
        <v>-18000</v>
      </c>
      <c r="R407" s="201" t="s">
        <v>4054</v>
      </c>
      <c r="S407" s="203" t="s">
        <v>4055</v>
      </c>
      <c r="T407" s="199" t="str">
        <f>LEFT(D407,3)</f>
        <v>Loo</v>
      </c>
      <c r="U407" s="198" t="e">
        <f>IF(SEARCH("RT", T407),1,0)</f>
        <v>#VALUE!</v>
      </c>
      <c r="V407" s="199" t="str">
        <f>LEFT(D407,35)</f>
        <v>Look at our partnerships! @DrKatina</v>
      </c>
      <c r="W407" s="199">
        <f>IF(SEARCH("http:", D407),1,0)</f>
        <v>1</v>
      </c>
      <c r="X407" s="194" t="str">
        <f>"http:"&amp;MID(D407,FIND("/",D407,8),LEN(D407)+1-FIND("/",D407,8))</f>
        <v>http://t.co/v8Gq4djTs8</v>
      </c>
    </row>
    <row r="408" spans="1:24" x14ac:dyDescent="0.2">
      <c r="A408" s="199">
        <v>445</v>
      </c>
      <c r="B408" s="200" t="s">
        <v>4048</v>
      </c>
      <c r="C408" s="201" t="s">
        <v>269</v>
      </c>
      <c r="D408" s="201" t="s">
        <v>4049</v>
      </c>
      <c r="E408" s="201" t="s">
        <v>4050</v>
      </c>
      <c r="F408" s="202">
        <v>41689.673587963</v>
      </c>
      <c r="G408" s="201"/>
      <c r="H408" s="201" t="s">
        <v>23</v>
      </c>
      <c r="I408" s="201"/>
      <c r="J408" s="201"/>
      <c r="K408" s="201">
        <v>298888460</v>
      </c>
      <c r="L408" s="201"/>
      <c r="M408" s="203" t="s">
        <v>38</v>
      </c>
      <c r="N408" s="203" t="s">
        <v>302</v>
      </c>
      <c r="O408" s="201">
        <v>86</v>
      </c>
      <c r="P408" s="201">
        <v>125</v>
      </c>
      <c r="Q408" s="201">
        <v>-18000</v>
      </c>
      <c r="R408" s="201" t="s">
        <v>4051</v>
      </c>
      <c r="S408" s="203" t="s">
        <v>2876</v>
      </c>
      <c r="T408" s="199" t="str">
        <f>LEFT(D408,3)</f>
        <v xml:space="preserve">We </v>
      </c>
      <c r="U408" s="198" t="e">
        <f>IF(SEARCH("RT", T408),1,0)</f>
        <v>#VALUE!</v>
      </c>
      <c r="V408" s="199" t="str">
        <f>LEFT(D408,35)</f>
        <v>We must focus on student well-being</v>
      </c>
      <c r="W408" s="199" t="e">
        <f>IF(SEARCH("http:", D408),1,0)</f>
        <v>#VALUE!</v>
      </c>
    </row>
    <row r="409" spans="1:24" x14ac:dyDescent="0.2">
      <c r="A409" s="199">
        <v>446</v>
      </c>
      <c r="B409" s="200" t="s">
        <v>4045</v>
      </c>
      <c r="C409" s="201" t="s">
        <v>2157</v>
      </c>
      <c r="D409" s="201" t="s">
        <v>1855</v>
      </c>
      <c r="E409" s="201" t="s">
        <v>4046</v>
      </c>
      <c r="F409" s="202">
        <v>41689.673726851899</v>
      </c>
      <c r="G409" s="201"/>
      <c r="H409" s="201" t="s">
        <v>23</v>
      </c>
      <c r="I409" s="201"/>
      <c r="J409" s="201"/>
      <c r="K409" s="201">
        <v>466897873</v>
      </c>
      <c r="L409" s="201"/>
      <c r="M409" s="203" t="s">
        <v>63</v>
      </c>
      <c r="N409" s="203" t="s">
        <v>2258</v>
      </c>
      <c r="O409" s="201">
        <v>59</v>
      </c>
      <c r="P409" s="201">
        <v>128</v>
      </c>
      <c r="Q409" s="201">
        <v>-21600</v>
      </c>
      <c r="R409" s="201" t="s">
        <v>4047</v>
      </c>
      <c r="S409" s="203" t="s">
        <v>1858</v>
      </c>
      <c r="T409" s="199" t="str">
        <f>LEFT(D409,3)</f>
        <v xml:space="preserve">RT </v>
      </c>
      <c r="U409" s="198">
        <f>IF(SEARCH("RT", T409),1,0)</f>
        <v>1</v>
      </c>
      <c r="V409" s="199" t="str">
        <f>LEFT(D409,35)</f>
        <v>RT @KNAER_RECRAE: #OERS14 KNAER ple</v>
      </c>
      <c r="W409" s="199">
        <f>IF(SEARCH("http:", D409),1,0)</f>
        <v>1</v>
      </c>
      <c r="X409" s="194" t="str">
        <f>"http:"&amp;MID(D409,FIND("/",D409,8),LEN(D409)+1-FIND("/",D409,8))</f>
        <v>http://t.co/IuRFqXJiDX</v>
      </c>
    </row>
    <row r="410" spans="1:24" x14ac:dyDescent="0.2">
      <c r="A410" s="199">
        <v>447</v>
      </c>
      <c r="B410" s="200" t="s">
        <v>4040</v>
      </c>
      <c r="C410" s="201" t="s">
        <v>4041</v>
      </c>
      <c r="D410" s="201" t="s">
        <v>2134</v>
      </c>
      <c r="E410" s="201" t="s">
        <v>4042</v>
      </c>
      <c r="F410" s="202">
        <v>41689.6739930556</v>
      </c>
      <c r="G410" s="201"/>
      <c r="H410" s="201" t="s">
        <v>23</v>
      </c>
      <c r="I410" s="201"/>
      <c r="J410" s="201"/>
      <c r="K410" s="201">
        <v>191549788</v>
      </c>
      <c r="L410" s="201"/>
      <c r="M410" s="203" t="s">
        <v>38</v>
      </c>
      <c r="N410" s="203" t="s">
        <v>4043</v>
      </c>
      <c r="O410" s="201">
        <v>437</v>
      </c>
      <c r="P410" s="201">
        <v>383</v>
      </c>
      <c r="Q410" s="201">
        <v>-18000</v>
      </c>
      <c r="R410" s="201" t="s">
        <v>4044</v>
      </c>
      <c r="S410" s="203" t="s">
        <v>2138</v>
      </c>
      <c r="T410" s="199" t="str">
        <f>LEFT(D410,3)</f>
        <v xml:space="preserve">RT </v>
      </c>
      <c r="U410" s="198">
        <f>IF(SEARCH("RT", T410),1,0)</f>
        <v>1</v>
      </c>
      <c r="V410" s="199" t="str">
        <f>LEFT(D410,35)</f>
        <v xml:space="preserve">RT @Anniekidder: #oers14 Dr. Bruce </v>
      </c>
      <c r="W410" s="199" t="e">
        <f>IF(SEARCH("http:", D410),1,0)</f>
        <v>#VALUE!</v>
      </c>
    </row>
    <row r="411" spans="1:24" x14ac:dyDescent="0.2">
      <c r="A411" s="199">
        <v>448</v>
      </c>
      <c r="B411" s="200" t="s">
        <v>4035</v>
      </c>
      <c r="C411" s="201" t="s">
        <v>3920</v>
      </c>
      <c r="D411" s="201" t="s">
        <v>4036</v>
      </c>
      <c r="E411" s="201" t="s">
        <v>4037</v>
      </c>
      <c r="F411" s="202">
        <v>41689.674178240697</v>
      </c>
      <c r="G411" s="201"/>
      <c r="H411" s="201" t="s">
        <v>23</v>
      </c>
      <c r="I411" s="201"/>
      <c r="J411" s="201"/>
      <c r="K411" s="201">
        <v>886967161</v>
      </c>
      <c r="L411" s="201"/>
      <c r="M411" s="203" t="s">
        <v>215</v>
      </c>
      <c r="N411" s="203" t="s">
        <v>3922</v>
      </c>
      <c r="O411" s="201">
        <v>233</v>
      </c>
      <c r="P411" s="201">
        <v>387</v>
      </c>
      <c r="Q411" s="201">
        <v>-14400</v>
      </c>
      <c r="R411" s="201" t="s">
        <v>4038</v>
      </c>
      <c r="S411" s="203" t="s">
        <v>4039</v>
      </c>
      <c r="T411" s="199" t="str">
        <f>LEFT(D411,3)</f>
        <v>Mea</v>
      </c>
      <c r="U411" s="198" t="e">
        <f>IF(SEARCH("RT", T411),1,0)</f>
        <v>#VALUE!</v>
      </c>
      <c r="V411" s="199" t="str">
        <f>LEFT(D411,35)</f>
        <v>Measuring student well-being as wel</v>
      </c>
      <c r="W411" s="199" t="e">
        <f>IF(SEARCH("http:", D411),1,0)</f>
        <v>#VALUE!</v>
      </c>
    </row>
    <row r="412" spans="1:24" x14ac:dyDescent="0.2">
      <c r="A412" s="199">
        <v>449</v>
      </c>
      <c r="B412" s="200" t="s">
        <v>4031</v>
      </c>
      <c r="C412" s="201" t="s">
        <v>29</v>
      </c>
      <c r="D412" s="201" t="s">
        <v>4032</v>
      </c>
      <c r="E412" s="201" t="s">
        <v>4033</v>
      </c>
      <c r="F412" s="202">
        <v>41689.674479166701</v>
      </c>
      <c r="G412" s="201"/>
      <c r="H412" s="201" t="s">
        <v>23</v>
      </c>
      <c r="I412" s="201"/>
      <c r="J412" s="201"/>
      <c r="K412" s="201">
        <v>1020257364</v>
      </c>
      <c r="L412" s="201"/>
      <c r="M412" s="203" t="s">
        <v>24</v>
      </c>
      <c r="N412" s="203" t="s">
        <v>32</v>
      </c>
      <c r="O412" s="201">
        <v>202</v>
      </c>
      <c r="P412" s="201">
        <v>258</v>
      </c>
      <c r="Q412" s="201">
        <v>-18000</v>
      </c>
      <c r="R412" s="201" t="s">
        <v>4034</v>
      </c>
      <c r="S412" s="203" t="s">
        <v>356</v>
      </c>
      <c r="T412" s="199" t="str">
        <f>LEFT(D412,3)</f>
        <v xml:space="preserve">RT </v>
      </c>
      <c r="U412" s="198">
        <f>IF(SEARCH("RT", T412),1,0)</f>
        <v>1</v>
      </c>
      <c r="V412" s="199" t="str">
        <f>LEFT(D412,35)</f>
        <v>RT @dberrill: #OERS14 re. indicator</v>
      </c>
      <c r="W412" s="199" t="e">
        <f>IF(SEARCH("http:", D412),1,0)</f>
        <v>#VALUE!</v>
      </c>
    </row>
    <row r="413" spans="1:24" x14ac:dyDescent="0.2">
      <c r="A413" s="199">
        <v>450</v>
      </c>
      <c r="B413" s="200" t="s">
        <v>4028</v>
      </c>
      <c r="C413" s="201" t="s">
        <v>1585</v>
      </c>
      <c r="D413" s="201" t="s">
        <v>1860</v>
      </c>
      <c r="E413" s="201" t="s">
        <v>4029</v>
      </c>
      <c r="F413" s="202">
        <v>41689.674733796302</v>
      </c>
      <c r="G413" s="201"/>
      <c r="H413" s="201" t="s">
        <v>23</v>
      </c>
      <c r="I413" s="201"/>
      <c r="J413" s="201"/>
      <c r="K413" s="201">
        <v>154564397</v>
      </c>
      <c r="L413" s="201"/>
      <c r="M413" s="203" t="s">
        <v>45</v>
      </c>
      <c r="N413" s="203" t="s">
        <v>1588</v>
      </c>
      <c r="O413" s="201">
        <v>1211</v>
      </c>
      <c r="P413" s="201">
        <v>2000</v>
      </c>
      <c r="Q413" s="201">
        <v>-18000</v>
      </c>
      <c r="R413" s="201" t="s">
        <v>4030</v>
      </c>
      <c r="S413" s="203" t="s">
        <v>2533</v>
      </c>
      <c r="T413" s="199" t="str">
        <f>LEFT(D413,3)</f>
        <v xml:space="preserve">RT </v>
      </c>
      <c r="U413" s="198">
        <f>IF(SEARCH("RT", T413),1,0)</f>
        <v>1</v>
      </c>
      <c r="V413" s="199" t="str">
        <f>LEFT(D413,35)</f>
        <v>RT @KNAER_RECRAE: Look at our partn</v>
      </c>
      <c r="W413" s="199">
        <f>IF(SEARCH("http:", D413),1,0)</f>
        <v>1</v>
      </c>
      <c r="X413" s="194" t="str">
        <f>"http:"&amp;MID(D413,FIND("/",D413,8),LEN(D413)+1-FIND("/",D413,8))</f>
        <v>http://t.co/v8Gq4djTs8</v>
      </c>
    </row>
    <row r="414" spans="1:24" x14ac:dyDescent="0.2">
      <c r="A414" s="199">
        <v>451</v>
      </c>
      <c r="B414" s="200" t="s">
        <v>4023</v>
      </c>
      <c r="C414" s="201" t="s">
        <v>198</v>
      </c>
      <c r="D414" s="201" t="s">
        <v>4024</v>
      </c>
      <c r="E414" s="201" t="s">
        <v>4025</v>
      </c>
      <c r="F414" s="202">
        <v>41689.674745370401</v>
      </c>
      <c r="G414" s="201"/>
      <c r="H414" s="201" t="s">
        <v>23</v>
      </c>
      <c r="I414" s="201"/>
      <c r="J414" s="201"/>
      <c r="K414" s="201">
        <v>50501959</v>
      </c>
      <c r="L414" s="201"/>
      <c r="M414" s="203" t="s">
        <v>73</v>
      </c>
      <c r="N414" s="203" t="s">
        <v>201</v>
      </c>
      <c r="O414" s="201">
        <v>554</v>
      </c>
      <c r="P414" s="201">
        <v>261</v>
      </c>
      <c r="Q414" s="201">
        <v>-18000</v>
      </c>
      <c r="R414" s="201" t="s">
        <v>4026</v>
      </c>
      <c r="S414" s="203" t="s">
        <v>4027</v>
      </c>
      <c r="T414" s="199" t="str">
        <f>LEFT(D414,3)</f>
        <v>#oe</v>
      </c>
      <c r="U414" s="198" t="e">
        <f>IF(SEARCH("RT", T414),1,0)</f>
        <v>#VALUE!</v>
      </c>
      <c r="V414" s="199" t="str">
        <f>LEFT(D414,35)</f>
        <v>#oers14 Carol Campbell &amp;amp;Katrina</v>
      </c>
      <c r="W414" s="199">
        <f>IF(SEARCH("http:", D414),1,0)</f>
        <v>1</v>
      </c>
      <c r="X414" s="194" t="str">
        <f>"http:"&amp;MID(D414,FIND("/",D414,8),LEN(D414)+1-FIND("/",D414,8))</f>
        <v>http://t.co/kHaMZ9jmMl</v>
      </c>
    </row>
    <row r="415" spans="1:24" x14ac:dyDescent="0.2">
      <c r="A415" s="199">
        <v>452</v>
      </c>
      <c r="B415" s="200" t="s">
        <v>3665</v>
      </c>
      <c r="C415" s="201" t="s">
        <v>424</v>
      </c>
      <c r="D415" s="201" t="s">
        <v>4018</v>
      </c>
      <c r="E415" s="201" t="s">
        <v>4019</v>
      </c>
      <c r="F415" s="202">
        <v>41689.6750231482</v>
      </c>
      <c r="G415" s="201" t="s">
        <v>4020</v>
      </c>
      <c r="H415" s="201" t="s">
        <v>23</v>
      </c>
      <c r="I415" s="201">
        <v>1020257364</v>
      </c>
      <c r="J415" s="201" t="s">
        <v>29</v>
      </c>
      <c r="K415" s="201">
        <v>129585627</v>
      </c>
      <c r="L415" s="201"/>
      <c r="M415" s="203" t="s">
        <v>105</v>
      </c>
      <c r="N415" s="203" t="s">
        <v>426</v>
      </c>
      <c r="O415" s="201">
        <v>154</v>
      </c>
      <c r="P415" s="201">
        <v>97</v>
      </c>
      <c r="Q415" s="201">
        <v>-21600</v>
      </c>
      <c r="R415" s="201" t="s">
        <v>4021</v>
      </c>
      <c r="S415" s="203" t="s">
        <v>4022</v>
      </c>
      <c r="T415" s="199" t="str">
        <f>LEFT(D415,3)</f>
        <v>@KN</v>
      </c>
      <c r="U415" s="198" t="e">
        <f>IF(SEARCH("RT", T415),1,0)</f>
        <v>#VALUE!</v>
      </c>
      <c r="V415" s="199" t="str">
        <f>LEFT(D415,35)</f>
        <v>@KNAER_RECRAE update: now in 4th ye</v>
      </c>
      <c r="W415" s="199">
        <f>IF(SEARCH("http:", D415),1,0)</f>
        <v>1</v>
      </c>
      <c r="X415" s="194" t="str">
        <f>"http:"&amp;MID(D415,FIND("/",D415,8),LEN(D415)+1-FIND("/",D415,8))</f>
        <v>http://t.co/cgT8GhFqxG</v>
      </c>
    </row>
    <row r="416" spans="1:24" x14ac:dyDescent="0.2">
      <c r="A416" s="199">
        <v>453</v>
      </c>
      <c r="B416" s="200" t="s">
        <v>4013</v>
      </c>
      <c r="C416" s="201" t="s">
        <v>212</v>
      </c>
      <c r="D416" s="201" t="s">
        <v>4014</v>
      </c>
      <c r="E416" s="201" t="s">
        <v>4015</v>
      </c>
      <c r="F416" s="202">
        <v>41689.675474536998</v>
      </c>
      <c r="G416" s="201"/>
      <c r="H416" s="201" t="s">
        <v>23</v>
      </c>
      <c r="I416" s="201"/>
      <c r="J416" s="201"/>
      <c r="K416" s="201">
        <v>2151052644</v>
      </c>
      <c r="L416" s="201"/>
      <c r="M416" s="203" t="s">
        <v>215</v>
      </c>
      <c r="N416" s="203" t="s">
        <v>216</v>
      </c>
      <c r="O416" s="201">
        <v>18</v>
      </c>
      <c r="P416" s="201">
        <v>40</v>
      </c>
      <c r="Q416" s="201"/>
      <c r="R416" s="201" t="s">
        <v>4016</v>
      </c>
      <c r="S416" s="203" t="s">
        <v>4017</v>
      </c>
      <c r="T416" s="199" t="str">
        <f>LEFT(D416,3)</f>
        <v>Res</v>
      </c>
      <c r="U416" s="198" t="e">
        <f>IF(SEARCH("RT", T416),1,0)</f>
        <v>#VALUE!</v>
      </c>
      <c r="V416" s="199" t="str">
        <f>LEFT(D416,35)</f>
        <v xml:space="preserve">Research-based insurance policy to </v>
      </c>
      <c r="W416" s="199" t="e">
        <f>IF(SEARCH("http:", D416),1,0)</f>
        <v>#VALUE!</v>
      </c>
    </row>
    <row r="417" spans="1:24" x14ac:dyDescent="0.2">
      <c r="A417" s="199">
        <v>454</v>
      </c>
      <c r="B417" s="200" t="s">
        <v>1793</v>
      </c>
      <c r="C417" s="201" t="s">
        <v>68</v>
      </c>
      <c r="D417" s="201" t="s">
        <v>4009</v>
      </c>
      <c r="E417" s="201" t="s">
        <v>4010</v>
      </c>
      <c r="F417" s="202">
        <v>41689.675636574102</v>
      </c>
      <c r="G417" s="201"/>
      <c r="H417" s="201" t="s">
        <v>23</v>
      </c>
      <c r="I417" s="201">
        <v>1020257364</v>
      </c>
      <c r="J417" s="201" t="s">
        <v>29</v>
      </c>
      <c r="K417" s="201">
        <v>17095178</v>
      </c>
      <c r="L417" s="201"/>
      <c r="M417" s="203" t="s">
        <v>85</v>
      </c>
      <c r="N417" s="203" t="s">
        <v>74</v>
      </c>
      <c r="O417" s="201">
        <v>299</v>
      </c>
      <c r="P417" s="201">
        <v>278</v>
      </c>
      <c r="Q417" s="201">
        <v>-18000</v>
      </c>
      <c r="R417" s="201" t="s">
        <v>4011</v>
      </c>
      <c r="S417" s="203" t="s">
        <v>4012</v>
      </c>
      <c r="T417" s="199" t="str">
        <f>LEFT(D417,3)</f>
        <v>@KN</v>
      </c>
      <c r="U417" s="198" t="e">
        <f>IF(SEARCH("RT", T417),1,0)</f>
        <v>#VALUE!</v>
      </c>
      <c r="V417" s="199" t="str">
        <f>LEFT(D417,35)</f>
        <v>@KNAER_RECRAE moving from implement</v>
      </c>
      <c r="W417" s="199" t="e">
        <f>IF(SEARCH("http:", D417),1,0)</f>
        <v>#VALUE!</v>
      </c>
    </row>
    <row r="418" spans="1:24" x14ac:dyDescent="0.2">
      <c r="A418" s="199">
        <v>455</v>
      </c>
      <c r="B418" s="200" t="s">
        <v>1793</v>
      </c>
      <c r="C418" s="201" t="s">
        <v>68</v>
      </c>
      <c r="D418" s="201" t="s">
        <v>4009</v>
      </c>
      <c r="E418" s="201" t="s">
        <v>4010</v>
      </c>
      <c r="F418" s="202">
        <v>41689.675636574102</v>
      </c>
      <c r="G418" s="201"/>
      <c r="H418" s="201" t="s">
        <v>23</v>
      </c>
      <c r="I418" s="201">
        <v>1020257364</v>
      </c>
      <c r="J418" s="201" t="s">
        <v>29</v>
      </c>
      <c r="K418" s="201">
        <v>17095178</v>
      </c>
      <c r="L418" s="201"/>
      <c r="M418" s="203" t="s">
        <v>85</v>
      </c>
      <c r="N418" s="203" t="s">
        <v>74</v>
      </c>
      <c r="O418" s="201">
        <v>299</v>
      </c>
      <c r="P418" s="201">
        <v>278</v>
      </c>
      <c r="Q418" s="201">
        <v>-18000</v>
      </c>
      <c r="R418" s="201" t="s">
        <v>4011</v>
      </c>
      <c r="S418" s="203" t="s">
        <v>4012</v>
      </c>
      <c r="T418" s="199" t="str">
        <f>LEFT(D418,3)</f>
        <v>@KN</v>
      </c>
      <c r="U418" s="198" t="e">
        <f>IF(SEARCH("RT", T418),1,0)</f>
        <v>#VALUE!</v>
      </c>
      <c r="V418" s="199" t="str">
        <f>LEFT(D418,35)</f>
        <v>@KNAER_RECRAE moving from implement</v>
      </c>
      <c r="W418" s="199" t="e">
        <f>IF(SEARCH("http:", D418),1,0)</f>
        <v>#VALUE!</v>
      </c>
    </row>
    <row r="419" spans="1:24" x14ac:dyDescent="0.2">
      <c r="A419" s="199">
        <v>456</v>
      </c>
      <c r="B419" s="200" t="s">
        <v>4004</v>
      </c>
      <c r="C419" s="201" t="s">
        <v>29</v>
      </c>
      <c r="D419" s="201" t="s">
        <v>4005</v>
      </c>
      <c r="E419" s="201" t="s">
        <v>4006</v>
      </c>
      <c r="F419" s="202">
        <v>41689.675833333298</v>
      </c>
      <c r="G419" s="201"/>
      <c r="H419" s="201" t="s">
        <v>23</v>
      </c>
      <c r="I419" s="201"/>
      <c r="J419" s="201"/>
      <c r="K419" s="201">
        <v>1020257364</v>
      </c>
      <c r="L419" s="201"/>
      <c r="M419" s="203" t="s">
        <v>24</v>
      </c>
      <c r="N419" s="203" t="s">
        <v>32</v>
      </c>
      <c r="O419" s="201">
        <v>204</v>
      </c>
      <c r="P419" s="201">
        <v>266</v>
      </c>
      <c r="Q419" s="201">
        <v>-18000</v>
      </c>
      <c r="R419" s="201" t="s">
        <v>4007</v>
      </c>
      <c r="S419" s="203" t="s">
        <v>4008</v>
      </c>
      <c r="T419" s="199" t="str">
        <f>LEFT(D419,3)</f>
        <v>KNA</v>
      </c>
      <c r="U419" s="198" t="e">
        <f>IF(SEARCH("RT", T419),1,0)</f>
        <v>#VALUE!</v>
      </c>
      <c r="V419" s="199" t="str">
        <f>LEFT(D419,35)</f>
        <v>KNAER next steps: looking at knowle</v>
      </c>
      <c r="W419" s="199" t="e">
        <f>IF(SEARCH("http:", D419),1,0)</f>
        <v>#VALUE!</v>
      </c>
    </row>
    <row r="420" spans="1:24" x14ac:dyDescent="0.2">
      <c r="A420" s="199">
        <v>457</v>
      </c>
      <c r="B420" s="200" t="s">
        <v>3999</v>
      </c>
      <c r="C420" s="201" t="s">
        <v>2607</v>
      </c>
      <c r="D420" s="201" t="s">
        <v>4000</v>
      </c>
      <c r="E420" s="201" t="s">
        <v>4001</v>
      </c>
      <c r="F420" s="202">
        <v>41689.675937499997</v>
      </c>
      <c r="G420" s="201"/>
      <c r="H420" s="201" t="s">
        <v>23</v>
      </c>
      <c r="I420" s="201"/>
      <c r="J420" s="201"/>
      <c r="K420" s="201">
        <v>1264968134</v>
      </c>
      <c r="L420" s="201"/>
      <c r="M420" s="203" t="s">
        <v>105</v>
      </c>
      <c r="N420" s="203" t="s">
        <v>2611</v>
      </c>
      <c r="O420" s="201">
        <v>590</v>
      </c>
      <c r="P420" s="201">
        <v>375</v>
      </c>
      <c r="Q420" s="201"/>
      <c r="R420" s="201" t="s">
        <v>4002</v>
      </c>
      <c r="S420" s="203" t="s">
        <v>4003</v>
      </c>
      <c r="T420" s="199" t="str">
        <f>LEFT(D420,3)</f>
        <v>#OE</v>
      </c>
      <c r="U420" s="198" t="e">
        <f>IF(SEARCH("RT", T420),1,0)</f>
        <v>#VALUE!</v>
      </c>
      <c r="V420" s="199" t="str">
        <f>LEFT(D420,35)</f>
        <v>#OERS14 #knaer knowledge mobilizati</v>
      </c>
      <c r="W420" s="199" t="e">
        <f>IF(SEARCH("http:", D420),1,0)</f>
        <v>#VALUE!</v>
      </c>
    </row>
    <row r="421" spans="1:24" x14ac:dyDescent="0.2">
      <c r="A421" s="199">
        <v>458</v>
      </c>
      <c r="B421" s="200" t="s">
        <v>3994</v>
      </c>
      <c r="C421" s="201" t="s">
        <v>3859</v>
      </c>
      <c r="D421" s="201" t="s">
        <v>3995</v>
      </c>
      <c r="E421" s="201" t="s">
        <v>3996</v>
      </c>
      <c r="F421" s="202">
        <v>41689.676608796297</v>
      </c>
      <c r="G421" s="201"/>
      <c r="H421" s="201" t="s">
        <v>23</v>
      </c>
      <c r="I421" s="201"/>
      <c r="J421" s="201"/>
      <c r="K421" s="201">
        <v>319890863</v>
      </c>
      <c r="L421" s="201"/>
      <c r="M421" s="203" t="s">
        <v>45</v>
      </c>
      <c r="N421" s="203" t="s">
        <v>3862</v>
      </c>
      <c r="O421" s="201">
        <v>250</v>
      </c>
      <c r="P421" s="201">
        <v>586</v>
      </c>
      <c r="Q421" s="201">
        <v>-28800</v>
      </c>
      <c r="R421" s="201" t="s">
        <v>3997</v>
      </c>
      <c r="S421" s="203" t="s">
        <v>3998</v>
      </c>
      <c r="T421" s="199" t="str">
        <f>LEFT(D421,3)</f>
        <v xml:space="preserve">RT </v>
      </c>
      <c r="U421" s="198">
        <f>IF(SEARCH("RT", T421),1,0)</f>
        <v>1</v>
      </c>
      <c r="V421" s="199" t="str">
        <f>LEFT(D421,35)</f>
        <v>RT @SamKloetstra: Interesting to se</v>
      </c>
      <c r="W421" s="199" t="e">
        <f>IF(SEARCH("http:", D421),1,0)</f>
        <v>#VALUE!</v>
      </c>
    </row>
    <row r="422" spans="1:24" x14ac:dyDescent="0.2">
      <c r="A422" s="199">
        <v>459</v>
      </c>
      <c r="B422" s="200" t="s">
        <v>3991</v>
      </c>
      <c r="C422" s="201" t="s">
        <v>1585</v>
      </c>
      <c r="D422" s="201" t="s">
        <v>1808</v>
      </c>
      <c r="E422" s="201" t="s">
        <v>3992</v>
      </c>
      <c r="F422" s="202">
        <v>41689.676655092597</v>
      </c>
      <c r="G422" s="201"/>
      <c r="H422" s="201" t="s">
        <v>23</v>
      </c>
      <c r="I422" s="201"/>
      <c r="J422" s="201"/>
      <c r="K422" s="201">
        <v>154564397</v>
      </c>
      <c r="L422" s="201"/>
      <c r="M422" s="203" t="s">
        <v>45</v>
      </c>
      <c r="N422" s="203" t="s">
        <v>1588</v>
      </c>
      <c r="O422" s="201">
        <v>1213</v>
      </c>
      <c r="P422" s="201">
        <v>2001</v>
      </c>
      <c r="Q422" s="201">
        <v>-18000</v>
      </c>
      <c r="R422" s="201" t="s">
        <v>3993</v>
      </c>
      <c r="S422" s="203" t="s">
        <v>1811</v>
      </c>
      <c r="T422" s="199" t="str">
        <f>LEFT(D422,3)</f>
        <v xml:space="preserve">RT </v>
      </c>
      <c r="U422" s="198">
        <f>IF(SEARCH("RT", T422),1,0)</f>
        <v>1</v>
      </c>
      <c r="V422" s="199" t="str">
        <f>LEFT(D422,35)</f>
        <v>RT @ResearchChat: KNAER online: htt</v>
      </c>
      <c r="W422" s="199">
        <f>IF(SEARCH("http:", D422),1,0)</f>
        <v>1</v>
      </c>
      <c r="X422" s="194" t="str">
        <f>"http:"&amp;MID(D422,FIND("/",D422,8),LEN(D422)+1-FIND("/",D422,8))</f>
        <v>http://t.co/XwySdaifii #OERS14</v>
      </c>
    </row>
    <row r="423" spans="1:24" x14ac:dyDescent="0.2">
      <c r="A423" s="199">
        <v>460</v>
      </c>
      <c r="B423" s="200" t="s">
        <v>3988</v>
      </c>
      <c r="C423" s="201" t="s">
        <v>3859</v>
      </c>
      <c r="D423" s="201" t="s">
        <v>3607</v>
      </c>
      <c r="E423" s="201" t="s">
        <v>3989</v>
      </c>
      <c r="F423" s="202">
        <v>41689.676701388897</v>
      </c>
      <c r="G423" s="201"/>
      <c r="H423" s="201" t="s">
        <v>23</v>
      </c>
      <c r="I423" s="201"/>
      <c r="J423" s="201"/>
      <c r="K423" s="201">
        <v>319890863</v>
      </c>
      <c r="L423" s="201"/>
      <c r="M423" s="203" t="s">
        <v>45</v>
      </c>
      <c r="N423" s="203" t="s">
        <v>3862</v>
      </c>
      <c r="O423" s="201">
        <v>250</v>
      </c>
      <c r="P423" s="201">
        <v>586</v>
      </c>
      <c r="Q423" s="201">
        <v>-28800</v>
      </c>
      <c r="R423" s="201" t="s">
        <v>3990</v>
      </c>
      <c r="S423" s="203" t="s">
        <v>3610</v>
      </c>
      <c r="T423" s="199" t="str">
        <f>LEFT(D423,3)</f>
        <v xml:space="preserve">RT </v>
      </c>
      <c r="U423" s="198">
        <f>IF(SEARCH("RT", T423),1,0)</f>
        <v>1</v>
      </c>
      <c r="V423" s="199" t="str">
        <f>LEFT(D423,35)</f>
        <v>RT @ResearchChat: Gender gap (girls</v>
      </c>
      <c r="W423" s="199" t="e">
        <f>IF(SEARCH("http:", D423),1,0)</f>
        <v>#VALUE!</v>
      </c>
    </row>
    <row r="424" spans="1:24" x14ac:dyDescent="0.2">
      <c r="A424" s="199">
        <v>461</v>
      </c>
      <c r="B424" s="200" t="s">
        <v>3985</v>
      </c>
      <c r="C424" s="201" t="s">
        <v>29</v>
      </c>
      <c r="D424" s="201" t="s">
        <v>1899</v>
      </c>
      <c r="E424" s="201" t="s">
        <v>3986</v>
      </c>
      <c r="F424" s="202">
        <v>41689.6768518518</v>
      </c>
      <c r="G424" s="201"/>
      <c r="H424" s="201" t="s">
        <v>23</v>
      </c>
      <c r="I424" s="201"/>
      <c r="J424" s="201"/>
      <c r="K424" s="201">
        <v>1020257364</v>
      </c>
      <c r="L424" s="201"/>
      <c r="M424" s="203" t="s">
        <v>24</v>
      </c>
      <c r="N424" s="203" t="s">
        <v>32</v>
      </c>
      <c r="O424" s="201">
        <v>204</v>
      </c>
      <c r="P424" s="201">
        <v>266</v>
      </c>
      <c r="Q424" s="201">
        <v>-18000</v>
      </c>
      <c r="R424" s="201" t="s">
        <v>3987</v>
      </c>
      <c r="S424" s="203" t="s">
        <v>1902</v>
      </c>
      <c r="T424" s="199" t="str">
        <f>LEFT(D424,3)</f>
        <v xml:space="preserve">RT </v>
      </c>
      <c r="U424" s="198">
        <f>IF(SEARCH("RT", T424),1,0)</f>
        <v>1</v>
      </c>
      <c r="V424" s="199" t="str">
        <f>LEFT(D424,35)</f>
        <v xml:space="preserve">RT @adrossis: @KNAER_RECRAE moving </v>
      </c>
      <c r="W424" s="199" t="e">
        <f>IF(SEARCH("http:", D424),1,0)</f>
        <v>#VALUE!</v>
      </c>
    </row>
    <row r="425" spans="1:24" x14ac:dyDescent="0.2">
      <c r="A425" s="199">
        <v>462</v>
      </c>
      <c r="B425" s="200" t="s">
        <v>3982</v>
      </c>
      <c r="C425" s="201" t="s">
        <v>29</v>
      </c>
      <c r="D425" s="201" t="s">
        <v>3526</v>
      </c>
      <c r="E425" s="201" t="s">
        <v>3983</v>
      </c>
      <c r="F425" s="202">
        <v>41689.676898148202</v>
      </c>
      <c r="G425" s="201"/>
      <c r="H425" s="201" t="s">
        <v>23</v>
      </c>
      <c r="I425" s="201"/>
      <c r="J425" s="201"/>
      <c r="K425" s="201">
        <v>1020257364</v>
      </c>
      <c r="L425" s="201"/>
      <c r="M425" s="203" t="s">
        <v>24</v>
      </c>
      <c r="N425" s="203" t="s">
        <v>32</v>
      </c>
      <c r="O425" s="201">
        <v>204</v>
      </c>
      <c r="P425" s="201">
        <v>266</v>
      </c>
      <c r="Q425" s="201">
        <v>-18000</v>
      </c>
      <c r="R425" s="201" t="s">
        <v>3984</v>
      </c>
      <c r="S425" s="203" t="s">
        <v>3529</v>
      </c>
      <c r="T425" s="199" t="str">
        <f>LEFT(D425,3)</f>
        <v xml:space="preserve">RT </v>
      </c>
      <c r="U425" s="198">
        <f>IF(SEARCH("RT", T425),1,0)</f>
        <v>1</v>
      </c>
      <c r="V425" s="199" t="str">
        <f>LEFT(D425,35)</f>
        <v>RT @GerriGershon: #oers14 Carol Cam</v>
      </c>
      <c r="W425" s="199">
        <f>IF(SEARCH("http:", D425),1,0)</f>
        <v>1</v>
      </c>
      <c r="X425" s="194" t="str">
        <f>"http:"&amp;MID(D425,FIND("/",D425,8),LEN(D425)+1-FIND("/",D425,8))</f>
        <v>http://t.c…</v>
      </c>
    </row>
    <row r="426" spans="1:24" x14ac:dyDescent="0.2">
      <c r="A426" s="199">
        <v>463</v>
      </c>
      <c r="B426" s="200" t="s">
        <v>3979</v>
      </c>
      <c r="C426" s="201" t="s">
        <v>1585</v>
      </c>
      <c r="D426" s="201" t="s">
        <v>3766</v>
      </c>
      <c r="E426" s="201" t="s">
        <v>3980</v>
      </c>
      <c r="F426" s="202">
        <v>41689.676921296297</v>
      </c>
      <c r="G426" s="201"/>
      <c r="H426" s="201" t="s">
        <v>23</v>
      </c>
      <c r="I426" s="201"/>
      <c r="J426" s="201"/>
      <c r="K426" s="201">
        <v>154564397</v>
      </c>
      <c r="L426" s="201"/>
      <c r="M426" s="203" t="s">
        <v>45</v>
      </c>
      <c r="N426" s="203" t="s">
        <v>1588</v>
      </c>
      <c r="O426" s="201">
        <v>1213</v>
      </c>
      <c r="P426" s="201">
        <v>2001</v>
      </c>
      <c r="Q426" s="201">
        <v>-18000</v>
      </c>
      <c r="R426" s="201" t="s">
        <v>3981</v>
      </c>
      <c r="S426" s="203" t="s">
        <v>3769</v>
      </c>
      <c r="T426" s="199" t="str">
        <f>LEFT(D426,3)</f>
        <v xml:space="preserve">RT </v>
      </c>
      <c r="U426" s="198">
        <f>IF(SEARCH("RT", T426),1,0)</f>
        <v>1</v>
      </c>
      <c r="V426" s="199" t="str">
        <f>LEFT(D426,35)</f>
        <v>RT @OhMissAcosta: @KNAER_RECRAE fac</v>
      </c>
      <c r="W426" s="199">
        <f>IF(SEARCH("http:", D426),1,0)</f>
        <v>1</v>
      </c>
      <c r="X426" s="194" t="str">
        <f>"http:"&amp;MID(D426,FIND("/",D426,8),LEN(D426)+1-FIND("/",D426,8))</f>
        <v>http://t.co…</v>
      </c>
    </row>
    <row r="427" spans="1:24" x14ac:dyDescent="0.2">
      <c r="A427" s="199">
        <v>464</v>
      </c>
      <c r="B427" s="200" t="s">
        <v>3976</v>
      </c>
      <c r="C427" s="201" t="s">
        <v>1585</v>
      </c>
      <c r="D427" s="201" t="s">
        <v>1899</v>
      </c>
      <c r="E427" s="201" t="s">
        <v>3977</v>
      </c>
      <c r="F427" s="202">
        <v>41689.677407407398</v>
      </c>
      <c r="G427" s="201"/>
      <c r="H427" s="201" t="s">
        <v>23</v>
      </c>
      <c r="I427" s="201"/>
      <c r="J427" s="201"/>
      <c r="K427" s="201">
        <v>154564397</v>
      </c>
      <c r="L427" s="201"/>
      <c r="M427" s="203" t="s">
        <v>45</v>
      </c>
      <c r="N427" s="203" t="s">
        <v>1588</v>
      </c>
      <c r="O427" s="201">
        <v>1213</v>
      </c>
      <c r="P427" s="201">
        <v>2001</v>
      </c>
      <c r="Q427" s="201">
        <v>-18000</v>
      </c>
      <c r="R427" s="201" t="s">
        <v>3978</v>
      </c>
      <c r="S427" s="203" t="s">
        <v>1902</v>
      </c>
      <c r="T427" s="199" t="str">
        <f>LEFT(D427,3)</f>
        <v xml:space="preserve">RT </v>
      </c>
      <c r="U427" s="198">
        <f>IF(SEARCH("RT", T427),1,0)</f>
        <v>1</v>
      </c>
      <c r="V427" s="199" t="str">
        <f>LEFT(D427,35)</f>
        <v xml:space="preserve">RT @adrossis: @KNAER_RECRAE moving </v>
      </c>
      <c r="W427" s="199" t="e">
        <f>IF(SEARCH("http:", D427),1,0)</f>
        <v>#VALUE!</v>
      </c>
    </row>
    <row r="428" spans="1:24" x14ac:dyDescent="0.2">
      <c r="A428" s="199">
        <v>465</v>
      </c>
      <c r="B428" s="200" t="s">
        <v>3680</v>
      </c>
      <c r="C428" s="201" t="s">
        <v>424</v>
      </c>
      <c r="D428" s="201" t="s">
        <v>3971</v>
      </c>
      <c r="E428" s="201" t="s">
        <v>3972</v>
      </c>
      <c r="F428" s="202">
        <v>41689.677546296298</v>
      </c>
      <c r="G428" s="201" t="s">
        <v>3973</v>
      </c>
      <c r="H428" s="201" t="s">
        <v>23</v>
      </c>
      <c r="I428" s="201">
        <v>1020257364</v>
      </c>
      <c r="J428" s="201" t="s">
        <v>29</v>
      </c>
      <c r="K428" s="201">
        <v>129585627</v>
      </c>
      <c r="L428" s="201"/>
      <c r="M428" s="203" t="s">
        <v>105</v>
      </c>
      <c r="N428" s="203" t="s">
        <v>426</v>
      </c>
      <c r="O428" s="201">
        <v>155</v>
      </c>
      <c r="P428" s="201">
        <v>97</v>
      </c>
      <c r="Q428" s="201">
        <v>-21600</v>
      </c>
      <c r="R428" s="201" t="s">
        <v>3974</v>
      </c>
      <c r="S428" s="203" t="s">
        <v>3975</v>
      </c>
      <c r="T428" s="199" t="str">
        <f>LEFT(D428,3)</f>
        <v>@KN</v>
      </c>
      <c r="U428" s="198" t="e">
        <f>IF(SEARCH("RT", T428),1,0)</f>
        <v>#VALUE!</v>
      </c>
      <c r="V428" s="199" t="str">
        <f>LEFT(D428,35)</f>
        <v>@KNAER_RECRAE update: interested in</v>
      </c>
      <c r="W428" s="199">
        <f>IF(SEARCH("http:", D428),1,0)</f>
        <v>1</v>
      </c>
      <c r="X428" s="194" t="str">
        <f>"http:"&amp;MID(D428,FIND("/",D428,8),LEN(D428)+1-FIND("/",D428,8))</f>
        <v>http://t.co/So2kKllmZ6</v>
      </c>
    </row>
    <row r="429" spans="1:24" ht="25.5" x14ac:dyDescent="0.2">
      <c r="A429" s="199">
        <v>466</v>
      </c>
      <c r="B429" s="200" t="s">
        <v>3966</v>
      </c>
      <c r="C429" s="201" t="s">
        <v>654</v>
      </c>
      <c r="D429" s="201" t="s">
        <v>3967</v>
      </c>
      <c r="E429" s="201" t="s">
        <v>3968</v>
      </c>
      <c r="F429" s="202">
        <v>41689.677627314799</v>
      </c>
      <c r="G429" s="201"/>
      <c r="H429" s="201" t="s">
        <v>23</v>
      </c>
      <c r="I429" s="201"/>
      <c r="J429" s="201"/>
      <c r="K429" s="201">
        <v>30002337</v>
      </c>
      <c r="L429" s="201"/>
      <c r="M429" s="203" t="s">
        <v>73</v>
      </c>
      <c r="N429" s="203" t="s">
        <v>657</v>
      </c>
      <c r="O429" s="201">
        <v>369</v>
      </c>
      <c r="P429" s="201">
        <v>169</v>
      </c>
      <c r="Q429" s="201">
        <v>-18000</v>
      </c>
      <c r="R429" s="201" t="s">
        <v>3969</v>
      </c>
      <c r="S429" s="203" t="s">
        <v>3970</v>
      </c>
      <c r="T429" s="199" t="str">
        <f>LEFT(D429,3)</f>
        <v>Com</v>
      </c>
      <c r="U429" s="198" t="e">
        <f>IF(SEARCH("RT", T429),1,0)</f>
        <v>#VALUE!</v>
      </c>
      <c r="V429" s="199" t="str">
        <f>LEFT(D429,35)</f>
        <v>Complete 2012 PISA Data sets: http:</v>
      </c>
      <c r="W429" s="199">
        <f>IF(SEARCH("http:", D429),1,0)</f>
        <v>1</v>
      </c>
      <c r="X429" s="194" t="str">
        <f>"http:"&amp;MID(D429,FIND("/",D429,8),LEN(D429)+1-FIND("/",D429,8))</f>
        <v>http://t.co/okaj3GeM3T #OERS14 #ResearchChat</v>
      </c>
    </row>
    <row r="430" spans="1:24" x14ac:dyDescent="0.2">
      <c r="A430" s="199">
        <v>467</v>
      </c>
      <c r="B430" s="200" t="s">
        <v>1787</v>
      </c>
      <c r="C430" s="201" t="s">
        <v>1176</v>
      </c>
      <c r="D430" s="201" t="s">
        <v>3962</v>
      </c>
      <c r="E430" s="201" t="s">
        <v>3963</v>
      </c>
      <c r="F430" s="202">
        <v>41689.677858796298</v>
      </c>
      <c r="G430" s="201"/>
      <c r="H430" s="201" t="s">
        <v>23</v>
      </c>
      <c r="I430" s="201">
        <v>1020257364</v>
      </c>
      <c r="J430" s="201" t="s">
        <v>29</v>
      </c>
      <c r="K430" s="201">
        <v>84337876</v>
      </c>
      <c r="L430" s="201"/>
      <c r="M430" s="203" t="s">
        <v>215</v>
      </c>
      <c r="N430" s="203" t="s">
        <v>1205</v>
      </c>
      <c r="O430" s="201">
        <v>183</v>
      </c>
      <c r="P430" s="201">
        <v>329</v>
      </c>
      <c r="Q430" s="201">
        <v>-18000</v>
      </c>
      <c r="R430" s="201" t="s">
        <v>3964</v>
      </c>
      <c r="S430" s="203" t="s">
        <v>3965</v>
      </c>
      <c r="T430" s="199" t="str">
        <f>LEFT(D430,3)</f>
        <v>@KN</v>
      </c>
      <c r="U430" s="198" t="e">
        <f>IF(SEARCH("RT", T430),1,0)</f>
        <v>#VALUE!</v>
      </c>
      <c r="V430" s="199" t="str">
        <f>LEFT(D430,35)</f>
        <v>@KNAER_RECRAE Thanks for info. Inte</v>
      </c>
      <c r="W430" s="199" t="e">
        <f>IF(SEARCH("http:", D430),1,0)</f>
        <v>#VALUE!</v>
      </c>
    </row>
    <row r="431" spans="1:24" x14ac:dyDescent="0.2">
      <c r="A431" s="199">
        <v>468</v>
      </c>
      <c r="B431" s="200" t="s">
        <v>3959</v>
      </c>
      <c r="C431" s="201" t="s">
        <v>29</v>
      </c>
      <c r="D431" s="201" t="s">
        <v>3777</v>
      </c>
      <c r="E431" s="201" t="s">
        <v>3960</v>
      </c>
      <c r="F431" s="202">
        <v>41689.6780208333</v>
      </c>
      <c r="G431" s="201"/>
      <c r="H431" s="201" t="s">
        <v>23</v>
      </c>
      <c r="I431" s="201"/>
      <c r="J431" s="201"/>
      <c r="K431" s="201">
        <v>1020257364</v>
      </c>
      <c r="L431" s="201"/>
      <c r="M431" s="203" t="s">
        <v>24</v>
      </c>
      <c r="N431" s="203" t="s">
        <v>32</v>
      </c>
      <c r="O431" s="201">
        <v>204</v>
      </c>
      <c r="P431" s="201">
        <v>266</v>
      </c>
      <c r="Q431" s="201">
        <v>-18000</v>
      </c>
      <c r="R431" s="201" t="s">
        <v>3961</v>
      </c>
      <c r="S431" s="203" t="s">
        <v>3780</v>
      </c>
      <c r="T431" s="199" t="str">
        <f>LEFT(D431,3)</f>
        <v xml:space="preserve">RT </v>
      </c>
      <c r="U431" s="198">
        <f>IF(SEARCH("RT", T431),1,0)</f>
        <v>1</v>
      </c>
      <c r="V431" s="199" t="str">
        <f>LEFT(D431,35)</f>
        <v>RT @ShastaCH: @KNAER_RECRAE update:</v>
      </c>
      <c r="W431" s="199">
        <f>IF(SEARCH("http:", D431),1,0)</f>
        <v>1</v>
      </c>
      <c r="X431" s="194" t="str">
        <f>"http:"&amp;MID(D431,FIND("/",D431,8),LEN(D431)+1-FIND("/",D431,8))</f>
        <v>http://t.co/So2kKllmZ6</v>
      </c>
    </row>
    <row r="432" spans="1:24" x14ac:dyDescent="0.2">
      <c r="A432" s="199">
        <v>469</v>
      </c>
      <c r="B432" s="200" t="s">
        <v>3956</v>
      </c>
      <c r="C432" s="201" t="s">
        <v>29</v>
      </c>
      <c r="D432" s="201" t="s">
        <v>1904</v>
      </c>
      <c r="E432" s="201" t="s">
        <v>3957</v>
      </c>
      <c r="F432" s="202">
        <v>41689.678124999999</v>
      </c>
      <c r="G432" s="201"/>
      <c r="H432" s="201" t="s">
        <v>23</v>
      </c>
      <c r="I432" s="201"/>
      <c r="J432" s="201"/>
      <c r="K432" s="201">
        <v>1020257364</v>
      </c>
      <c r="L432" s="201"/>
      <c r="M432" s="203" t="s">
        <v>24</v>
      </c>
      <c r="N432" s="203" t="s">
        <v>32</v>
      </c>
      <c r="O432" s="201">
        <v>204</v>
      </c>
      <c r="P432" s="201">
        <v>266</v>
      </c>
      <c r="Q432" s="201">
        <v>-18000</v>
      </c>
      <c r="R432" s="201" t="s">
        <v>3958</v>
      </c>
      <c r="S432" s="203" t="s">
        <v>1907</v>
      </c>
      <c r="T432" s="199" t="str">
        <f>LEFT(D432,3)</f>
        <v xml:space="preserve">RT </v>
      </c>
      <c r="U432" s="198">
        <f>IF(SEARCH("RT", T432),1,0)</f>
        <v>1</v>
      </c>
      <c r="V432" s="199" t="str">
        <f>LEFT(D432,35)</f>
        <v>RT @candymcewan: @KNAER_RECRAE Than</v>
      </c>
      <c r="W432" s="199" t="e">
        <f>IF(SEARCH("http:", D432),1,0)</f>
        <v>#VALUE!</v>
      </c>
    </row>
    <row r="433" spans="1:24" x14ac:dyDescent="0.2">
      <c r="A433" s="199">
        <v>470</v>
      </c>
      <c r="B433" s="200" t="s">
        <v>3953</v>
      </c>
      <c r="C433" s="201" t="s">
        <v>1585</v>
      </c>
      <c r="D433" s="201" t="s">
        <v>1865</v>
      </c>
      <c r="E433" s="201" t="s">
        <v>3954</v>
      </c>
      <c r="F433" s="202">
        <v>41689.678333333301</v>
      </c>
      <c r="G433" s="201"/>
      <c r="H433" s="201" t="s">
        <v>23</v>
      </c>
      <c r="I433" s="201"/>
      <c r="J433" s="201"/>
      <c r="K433" s="201">
        <v>154564397</v>
      </c>
      <c r="L433" s="201"/>
      <c r="M433" s="203" t="s">
        <v>45</v>
      </c>
      <c r="N433" s="203" t="s">
        <v>1588</v>
      </c>
      <c r="O433" s="201">
        <v>1213</v>
      </c>
      <c r="P433" s="201">
        <v>2001</v>
      </c>
      <c r="Q433" s="201">
        <v>-18000</v>
      </c>
      <c r="R433" s="201" t="s">
        <v>3955</v>
      </c>
      <c r="S433" s="203" t="s">
        <v>1868</v>
      </c>
      <c r="T433" s="199" t="str">
        <f>LEFT(D433,3)</f>
        <v xml:space="preserve">RT </v>
      </c>
      <c r="U433" s="198">
        <f>IF(SEARCH("RT", T433),1,0)</f>
        <v>1</v>
      </c>
      <c r="V433" s="199" t="str">
        <f>LEFT(D433,35)</f>
        <v>RT @KNAER_RECRAE: KNAER next steps:</v>
      </c>
      <c r="W433" s="199" t="e">
        <f>IF(SEARCH("http:", D433),1,0)</f>
        <v>#VALUE!</v>
      </c>
    </row>
    <row r="434" spans="1:24" x14ac:dyDescent="0.2">
      <c r="A434" s="199">
        <v>471</v>
      </c>
      <c r="B434" s="200" t="s">
        <v>1781</v>
      </c>
      <c r="C434" s="201" t="s">
        <v>1780</v>
      </c>
      <c r="D434" s="201" t="s">
        <v>3948</v>
      </c>
      <c r="E434" s="201" t="s">
        <v>3949</v>
      </c>
      <c r="F434" s="202">
        <v>41689.678437499999</v>
      </c>
      <c r="G434" s="201"/>
      <c r="H434" s="201" t="s">
        <v>23</v>
      </c>
      <c r="I434" s="201"/>
      <c r="J434" s="201"/>
      <c r="K434" s="201">
        <v>881596814</v>
      </c>
      <c r="L434" s="201"/>
      <c r="M434" s="203" t="s">
        <v>215</v>
      </c>
      <c r="N434" s="203" t="s">
        <v>3950</v>
      </c>
      <c r="O434" s="201">
        <v>10</v>
      </c>
      <c r="P434" s="201">
        <v>57</v>
      </c>
      <c r="Q434" s="201">
        <v>-14400</v>
      </c>
      <c r="R434" s="201" t="s">
        <v>3951</v>
      </c>
      <c r="S434" s="203" t="s">
        <v>3952</v>
      </c>
      <c r="T434" s="199" t="str">
        <f>LEFT(D434,3)</f>
        <v>C C</v>
      </c>
      <c r="U434" s="198" t="e">
        <f>IF(SEARCH("RT", T434),1,0)</f>
        <v>#VALUE!</v>
      </c>
      <c r="V434" s="199" t="str">
        <f>LEFT(D434,35)</f>
        <v>C Campbell &amp;amp; K Pollock from @KN</v>
      </c>
      <c r="W434" s="199" t="e">
        <f>IF(SEARCH("http:", D434),1,0)</f>
        <v>#VALUE!</v>
      </c>
    </row>
    <row r="435" spans="1:24" x14ac:dyDescent="0.2">
      <c r="A435" s="199">
        <v>472</v>
      </c>
      <c r="B435" s="200" t="s">
        <v>3942</v>
      </c>
      <c r="C435" s="201" t="s">
        <v>1773</v>
      </c>
      <c r="D435" s="201" t="s">
        <v>3943</v>
      </c>
      <c r="E435" s="201" t="s">
        <v>3944</v>
      </c>
      <c r="F435" s="202">
        <v>41689.678773148102</v>
      </c>
      <c r="G435" s="201"/>
      <c r="H435" s="201" t="s">
        <v>23</v>
      </c>
      <c r="I435" s="201">
        <v>1020257364</v>
      </c>
      <c r="J435" s="201" t="s">
        <v>29</v>
      </c>
      <c r="K435" s="201">
        <v>67037243</v>
      </c>
      <c r="L435" s="201" t="s">
        <v>3945</v>
      </c>
      <c r="M435" s="203" t="s">
        <v>105</v>
      </c>
      <c r="N435" s="203" t="s">
        <v>3187</v>
      </c>
      <c r="O435" s="201">
        <v>219</v>
      </c>
      <c r="P435" s="201">
        <v>293</v>
      </c>
      <c r="Q435" s="201">
        <v>-21600</v>
      </c>
      <c r="R435" s="201" t="s">
        <v>3946</v>
      </c>
      <c r="S435" s="203" t="s">
        <v>3947</v>
      </c>
      <c r="T435" s="199" t="str">
        <f>LEFT(D435,3)</f>
        <v>Gre</v>
      </c>
      <c r="U435" s="198" t="e">
        <f>IF(SEARCH("RT", T435),1,0)</f>
        <v>#VALUE!</v>
      </c>
      <c r="V435" s="199" t="str">
        <f>LEFT(D435,35)</f>
        <v>Great Work! @KNAER_RECRAE @DrKatina</v>
      </c>
      <c r="W435" s="199">
        <f>IF(SEARCH("http:", D435),1,0)</f>
        <v>1</v>
      </c>
      <c r="X435" s="194" t="str">
        <f>"http:"&amp;MID(D435,FIND("/",D435,8),LEN(D435)+1-FIND("/",D435,8))</f>
        <v>http://t.co/YigaizwuSP”</v>
      </c>
    </row>
    <row r="436" spans="1:24" x14ac:dyDescent="0.2">
      <c r="A436" s="199">
        <v>473</v>
      </c>
      <c r="B436" s="200" t="s">
        <v>3939</v>
      </c>
      <c r="C436" s="201" t="s">
        <v>29</v>
      </c>
      <c r="D436" s="201" t="s">
        <v>1919</v>
      </c>
      <c r="E436" s="201" t="s">
        <v>3940</v>
      </c>
      <c r="F436" s="202">
        <v>41689.678807870398</v>
      </c>
      <c r="G436" s="201"/>
      <c r="H436" s="201" t="s">
        <v>23</v>
      </c>
      <c r="I436" s="201"/>
      <c r="J436" s="201"/>
      <c r="K436" s="201">
        <v>1020257364</v>
      </c>
      <c r="L436" s="201"/>
      <c r="M436" s="203" t="s">
        <v>24</v>
      </c>
      <c r="N436" s="203" t="s">
        <v>32</v>
      </c>
      <c r="O436" s="201">
        <v>204</v>
      </c>
      <c r="P436" s="201">
        <v>266</v>
      </c>
      <c r="Q436" s="201">
        <v>-18000</v>
      </c>
      <c r="R436" s="201" t="s">
        <v>3941</v>
      </c>
      <c r="S436" s="203" t="s">
        <v>1922</v>
      </c>
      <c r="T436" s="199" t="str">
        <f>LEFT(D436,3)</f>
        <v xml:space="preserve">RT </v>
      </c>
      <c r="U436" s="198">
        <f>IF(SEARCH("RT", T436),1,0)</f>
        <v>1</v>
      </c>
      <c r="V436" s="199" t="str">
        <f>LEFT(D436,35)</f>
        <v xml:space="preserve">RT @AlexCWiseman: C Campbell &amp;amp; </v>
      </c>
      <c r="W436" s="199" t="e">
        <f>IF(SEARCH("http:", D436),1,0)</f>
        <v>#VALUE!</v>
      </c>
    </row>
    <row r="437" spans="1:24" x14ac:dyDescent="0.2">
      <c r="A437" s="199">
        <v>474</v>
      </c>
      <c r="B437" s="200" t="s">
        <v>3935</v>
      </c>
      <c r="C437" s="201" t="s">
        <v>102</v>
      </c>
      <c r="D437" s="201" t="s">
        <v>3936</v>
      </c>
      <c r="E437" s="201" t="s">
        <v>3937</v>
      </c>
      <c r="F437" s="202">
        <v>41689.678865740701</v>
      </c>
      <c r="G437" s="201"/>
      <c r="H437" s="201" t="s">
        <v>23</v>
      </c>
      <c r="I437" s="201"/>
      <c r="J437" s="201"/>
      <c r="K437" s="201">
        <v>1175598865</v>
      </c>
      <c r="L437" s="201"/>
      <c r="M437" s="203" t="s">
        <v>215</v>
      </c>
      <c r="N437" s="203" t="s">
        <v>106</v>
      </c>
      <c r="O437" s="201">
        <v>17</v>
      </c>
      <c r="P437" s="201">
        <v>20</v>
      </c>
      <c r="Q437" s="201"/>
      <c r="R437" s="201" t="s">
        <v>3938</v>
      </c>
      <c r="S437" s="203" t="s">
        <v>81</v>
      </c>
      <c r="T437" s="199" t="str">
        <f>LEFT(D437,3)</f>
        <v>#OE</v>
      </c>
      <c r="U437" s="198" t="e">
        <f>IF(SEARCH("RT", T437),1,0)</f>
        <v>#VALUE!</v>
      </c>
      <c r="V437" s="199" t="str">
        <f>LEFT(D437,35)</f>
        <v>#OERS14 What 3 key messages would y</v>
      </c>
      <c r="W437" s="199" t="e">
        <f>IF(SEARCH("http:", D437),1,0)</f>
        <v>#VALUE!</v>
      </c>
    </row>
    <row r="438" spans="1:24" x14ac:dyDescent="0.2">
      <c r="A438" s="199">
        <v>475</v>
      </c>
      <c r="B438" s="200" t="s">
        <v>3932</v>
      </c>
      <c r="C438" s="201" t="s">
        <v>68</v>
      </c>
      <c r="D438" s="201" t="s">
        <v>1870</v>
      </c>
      <c r="E438" s="201" t="s">
        <v>3933</v>
      </c>
      <c r="F438" s="202">
        <v>41689.679074074098</v>
      </c>
      <c r="G438" s="201"/>
      <c r="H438" s="201" t="s">
        <v>23</v>
      </c>
      <c r="I438" s="201"/>
      <c r="J438" s="201"/>
      <c r="K438" s="201">
        <v>17095178</v>
      </c>
      <c r="L438" s="201"/>
      <c r="M438" s="203" t="s">
        <v>85</v>
      </c>
      <c r="N438" s="203" t="s">
        <v>74</v>
      </c>
      <c r="O438" s="201">
        <v>299</v>
      </c>
      <c r="P438" s="201">
        <v>278</v>
      </c>
      <c r="Q438" s="201">
        <v>-18000</v>
      </c>
      <c r="R438" s="201" t="s">
        <v>3934</v>
      </c>
      <c r="S438" s="203" t="s">
        <v>1873</v>
      </c>
      <c r="T438" s="199" t="str">
        <f>LEFT(D438,3)</f>
        <v xml:space="preserve">RT </v>
      </c>
      <c r="U438" s="198">
        <f>IF(SEARCH("RT", T438),1,0)</f>
        <v>1</v>
      </c>
      <c r="V438" s="199" t="str">
        <f>LEFT(D438,35)</f>
        <v>RT @ACooperKMb: Great Work! @KNAER_</v>
      </c>
      <c r="W438" s="199">
        <f>IF(SEARCH("http:", D438),1,0)</f>
        <v>1</v>
      </c>
      <c r="X438" s="194" t="str">
        <f>"http:"&amp;MID(D438,FIND("/",D438,8),LEN(D438)+1-FIND("/",D438,8))</f>
        <v>http://t.co/YigaizwuSP”</v>
      </c>
    </row>
    <row r="439" spans="1:24" x14ac:dyDescent="0.2">
      <c r="A439" s="199">
        <v>476</v>
      </c>
      <c r="B439" s="200" t="s">
        <v>3927</v>
      </c>
      <c r="C439" s="201" t="s">
        <v>3371</v>
      </c>
      <c r="D439" s="201" t="s">
        <v>3928</v>
      </c>
      <c r="E439" s="201" t="s">
        <v>3929</v>
      </c>
      <c r="F439" s="202">
        <v>41689.679212962998</v>
      </c>
      <c r="G439" s="201"/>
      <c r="H439" s="201" t="s">
        <v>23</v>
      </c>
      <c r="I439" s="201"/>
      <c r="J439" s="201"/>
      <c r="K439" s="201">
        <v>109298879</v>
      </c>
      <c r="L439" s="201"/>
      <c r="M439" s="203" t="s">
        <v>45</v>
      </c>
      <c r="N439" s="203" t="s">
        <v>3374</v>
      </c>
      <c r="O439" s="201">
        <v>804</v>
      </c>
      <c r="P439" s="201">
        <v>439</v>
      </c>
      <c r="Q439" s="201">
        <v>-21600</v>
      </c>
      <c r="R439" s="201" t="s">
        <v>3930</v>
      </c>
      <c r="S439" s="203" t="s">
        <v>3931</v>
      </c>
      <c r="T439" s="199" t="str">
        <f>LEFT(D439,3)</f>
        <v>Fol</v>
      </c>
      <c r="U439" s="198" t="e">
        <f>IF(SEARCH("RT", T439),1,0)</f>
        <v>#VALUE!</v>
      </c>
      <c r="V439" s="199" t="str">
        <f>LEFT(D439,35)</f>
        <v>Following the feeds on some great e</v>
      </c>
      <c r="W439" s="199" t="e">
        <f>IF(SEARCH("http:", D439),1,0)</f>
        <v>#VALUE!</v>
      </c>
    </row>
    <row r="440" spans="1:24" x14ac:dyDescent="0.2">
      <c r="A440" s="199">
        <v>477</v>
      </c>
      <c r="B440" s="200" t="s">
        <v>3924</v>
      </c>
      <c r="C440" s="201" t="s">
        <v>1585</v>
      </c>
      <c r="D440" s="201" t="s">
        <v>1904</v>
      </c>
      <c r="E440" s="201" t="s">
        <v>3925</v>
      </c>
      <c r="F440" s="202">
        <v>41689.679247685199</v>
      </c>
      <c r="G440" s="201"/>
      <c r="H440" s="201" t="s">
        <v>23</v>
      </c>
      <c r="I440" s="201"/>
      <c r="J440" s="201"/>
      <c r="K440" s="201">
        <v>154564397</v>
      </c>
      <c r="L440" s="201"/>
      <c r="M440" s="203" t="s">
        <v>45</v>
      </c>
      <c r="N440" s="203" t="s">
        <v>1588</v>
      </c>
      <c r="O440" s="201">
        <v>1213</v>
      </c>
      <c r="P440" s="201">
        <v>2001</v>
      </c>
      <c r="Q440" s="201">
        <v>-18000</v>
      </c>
      <c r="R440" s="201" t="s">
        <v>3926</v>
      </c>
      <c r="S440" s="203" t="s">
        <v>1907</v>
      </c>
      <c r="T440" s="199" t="str">
        <f>LEFT(D440,3)</f>
        <v xml:space="preserve">RT </v>
      </c>
      <c r="U440" s="198">
        <f>IF(SEARCH("RT", T440),1,0)</f>
        <v>1</v>
      </c>
      <c r="V440" s="199" t="str">
        <f>LEFT(D440,35)</f>
        <v>RT @candymcewan: @KNAER_RECRAE Than</v>
      </c>
      <c r="W440" s="199" t="e">
        <f>IF(SEARCH("http:", D440),1,0)</f>
        <v>#VALUE!</v>
      </c>
    </row>
    <row r="441" spans="1:24" x14ac:dyDescent="0.2">
      <c r="A441" s="199">
        <v>478</v>
      </c>
      <c r="B441" s="200" t="s">
        <v>3919</v>
      </c>
      <c r="C441" s="201" t="s">
        <v>3920</v>
      </c>
      <c r="D441" s="201" t="s">
        <v>91</v>
      </c>
      <c r="E441" s="201" t="s">
        <v>3921</v>
      </c>
      <c r="F441" s="202">
        <v>41689.679386574098</v>
      </c>
      <c r="G441" s="201"/>
      <c r="H441" s="201" t="s">
        <v>23</v>
      </c>
      <c r="I441" s="201"/>
      <c r="J441" s="201"/>
      <c r="K441" s="201">
        <v>886967161</v>
      </c>
      <c r="L441" s="201"/>
      <c r="M441" s="203" t="s">
        <v>215</v>
      </c>
      <c r="N441" s="203" t="s">
        <v>3922</v>
      </c>
      <c r="O441" s="201">
        <v>234</v>
      </c>
      <c r="P441" s="201">
        <v>387</v>
      </c>
      <c r="Q441" s="201">
        <v>-14400</v>
      </c>
      <c r="R441" s="201" t="s">
        <v>3923</v>
      </c>
      <c r="S441" s="203" t="s">
        <v>95</v>
      </c>
      <c r="T441" s="199" t="str">
        <f>LEFT(D441,3)</f>
        <v xml:space="preserve">RT </v>
      </c>
      <c r="U441" s="198">
        <f>IF(SEARCH("RT", T441),1,0)</f>
        <v>1</v>
      </c>
      <c r="V441" s="199" t="str">
        <f>LEFT(D441,35)</f>
        <v>RT @drcathybruce: #OERS14 Student e</v>
      </c>
      <c r="W441" s="199" t="e">
        <f>IF(SEARCH("http:", D441),1,0)</f>
        <v>#VALUE!</v>
      </c>
    </row>
    <row r="442" spans="1:24" x14ac:dyDescent="0.2">
      <c r="A442" s="199">
        <v>479</v>
      </c>
      <c r="B442" s="200" t="s">
        <v>3916</v>
      </c>
      <c r="C442" s="201" t="s">
        <v>29</v>
      </c>
      <c r="D442" s="201" t="s">
        <v>1870</v>
      </c>
      <c r="E442" s="201" t="s">
        <v>3917</v>
      </c>
      <c r="F442" s="202">
        <v>41689.679490740702</v>
      </c>
      <c r="G442" s="201"/>
      <c r="H442" s="201" t="s">
        <v>23</v>
      </c>
      <c r="I442" s="201"/>
      <c r="J442" s="201"/>
      <c r="K442" s="201">
        <v>1020257364</v>
      </c>
      <c r="L442" s="201"/>
      <c r="M442" s="203" t="s">
        <v>24</v>
      </c>
      <c r="N442" s="203" t="s">
        <v>32</v>
      </c>
      <c r="O442" s="201">
        <v>204</v>
      </c>
      <c r="P442" s="201">
        <v>266</v>
      </c>
      <c r="Q442" s="201">
        <v>-18000</v>
      </c>
      <c r="R442" s="201" t="s">
        <v>3918</v>
      </c>
      <c r="S442" s="203" t="s">
        <v>1873</v>
      </c>
      <c r="T442" s="199" t="str">
        <f>LEFT(D442,3)</f>
        <v xml:space="preserve">RT </v>
      </c>
      <c r="U442" s="198">
        <f>IF(SEARCH("RT", T442),1,0)</f>
        <v>1</v>
      </c>
      <c r="V442" s="199" t="str">
        <f>LEFT(D442,35)</f>
        <v>RT @ACooperKMb: Great Work! @KNAER_</v>
      </c>
      <c r="W442" s="199">
        <f>IF(SEARCH("http:", D442),1,0)</f>
        <v>1</v>
      </c>
      <c r="X442" s="194" t="str">
        <f>"http:"&amp;MID(D442,FIND("/",D442,8),LEN(D442)+1-FIND("/",D442,8))</f>
        <v>http://t.co/YigaizwuSP”</v>
      </c>
    </row>
    <row r="443" spans="1:24" x14ac:dyDescent="0.2">
      <c r="A443" s="199">
        <v>480</v>
      </c>
      <c r="B443" s="200" t="s">
        <v>3913</v>
      </c>
      <c r="C443" s="201" t="s">
        <v>424</v>
      </c>
      <c r="D443" s="201" t="s">
        <v>1567</v>
      </c>
      <c r="E443" s="201" t="s">
        <v>3914</v>
      </c>
      <c r="F443" s="202">
        <v>41689.679502314801</v>
      </c>
      <c r="G443" s="201"/>
      <c r="H443" s="201" t="s">
        <v>23</v>
      </c>
      <c r="I443" s="201"/>
      <c r="J443" s="201"/>
      <c r="K443" s="201">
        <v>129585627</v>
      </c>
      <c r="L443" s="201"/>
      <c r="M443" s="203" t="s">
        <v>105</v>
      </c>
      <c r="N443" s="203" t="s">
        <v>426</v>
      </c>
      <c r="O443" s="201">
        <v>155</v>
      </c>
      <c r="P443" s="201">
        <v>97</v>
      </c>
      <c r="Q443" s="201">
        <v>-21600</v>
      </c>
      <c r="R443" s="201" t="s">
        <v>3915</v>
      </c>
      <c r="S443" s="203" t="s">
        <v>1570</v>
      </c>
      <c r="T443" s="199" t="str">
        <f>LEFT(D443,3)</f>
        <v xml:space="preserve">RT </v>
      </c>
      <c r="U443" s="198">
        <f>IF(SEARCH("RT", T443),1,0)</f>
        <v>1</v>
      </c>
      <c r="V443" s="199" t="str">
        <f>LEFT(D443,35)</f>
        <v>RT @KNAER_RECRAE: Let's collaborate</v>
      </c>
      <c r="W443" s="199" t="e">
        <f>IF(SEARCH("http:", D443),1,0)</f>
        <v>#VALUE!</v>
      </c>
    </row>
    <row r="444" spans="1:24" x14ac:dyDescent="0.2">
      <c r="A444" s="199">
        <v>481</v>
      </c>
      <c r="B444" s="200" t="s">
        <v>3909</v>
      </c>
      <c r="C444" s="201" t="s">
        <v>136</v>
      </c>
      <c r="D444" s="201" t="s">
        <v>3910</v>
      </c>
      <c r="E444" s="201" t="s">
        <v>3911</v>
      </c>
      <c r="F444" s="202">
        <v>41689.6798263889</v>
      </c>
      <c r="G444" s="201"/>
      <c r="H444" s="201" t="s">
        <v>23</v>
      </c>
      <c r="I444" s="201"/>
      <c r="J444" s="201"/>
      <c r="K444" s="201">
        <v>317175652</v>
      </c>
      <c r="L444" s="201"/>
      <c r="M444" s="203" t="s">
        <v>45</v>
      </c>
      <c r="N444" s="203" t="s">
        <v>139</v>
      </c>
      <c r="O444" s="201">
        <v>125</v>
      </c>
      <c r="P444" s="201">
        <v>251</v>
      </c>
      <c r="Q444" s="201">
        <v>-18000</v>
      </c>
      <c r="R444" s="201" t="s">
        <v>3912</v>
      </c>
      <c r="S444" s="203" t="s">
        <v>746</v>
      </c>
      <c r="T444" s="199" t="str">
        <f>LEFT(D444,3)</f>
        <v>"We</v>
      </c>
      <c r="U444" s="198" t="e">
        <f>IF(SEARCH("RT", T444),1,0)</f>
        <v>#VALUE!</v>
      </c>
      <c r="V444" s="199" t="str">
        <f>LEFT(D444,35)</f>
        <v>"We are good at producing new resea</v>
      </c>
      <c r="W444" s="199" t="e">
        <f>IF(SEARCH("http:", D444),1,0)</f>
        <v>#VALUE!</v>
      </c>
    </row>
    <row r="445" spans="1:24" x14ac:dyDescent="0.2">
      <c r="A445" s="199">
        <v>482</v>
      </c>
      <c r="B445" s="200" t="s">
        <v>3905</v>
      </c>
      <c r="C445" s="201" t="s">
        <v>2157</v>
      </c>
      <c r="D445" s="201" t="s">
        <v>3906</v>
      </c>
      <c r="E445" s="201" t="s">
        <v>3907</v>
      </c>
      <c r="F445" s="202">
        <v>41689.680474537003</v>
      </c>
      <c r="G445" s="201"/>
      <c r="H445" s="201" t="s">
        <v>23</v>
      </c>
      <c r="I445" s="201"/>
      <c r="J445" s="201"/>
      <c r="K445" s="201">
        <v>466897873</v>
      </c>
      <c r="L445" s="201"/>
      <c r="M445" s="203" t="s">
        <v>63</v>
      </c>
      <c r="N445" s="203" t="s">
        <v>2258</v>
      </c>
      <c r="O445" s="201">
        <v>60</v>
      </c>
      <c r="P445" s="201">
        <v>128</v>
      </c>
      <c r="Q445" s="201">
        <v>-21600</v>
      </c>
      <c r="R445" s="201" t="s">
        <v>3908</v>
      </c>
      <c r="S445" s="203" t="s">
        <v>3332</v>
      </c>
      <c r="T445" s="199" t="str">
        <f>LEFT(D445,3)</f>
        <v>#OE</v>
      </c>
      <c r="U445" s="198" t="e">
        <f>IF(SEARCH("RT", T445),1,0)</f>
        <v>#VALUE!</v>
      </c>
      <c r="V445" s="199" t="str">
        <f>LEFT(D445,35)</f>
        <v>#OERS14 @KNAER_RECRAE Building know</v>
      </c>
      <c r="W445" s="199" t="e">
        <f>IF(SEARCH("http:", D445),1,0)</f>
        <v>#VALUE!</v>
      </c>
    </row>
    <row r="446" spans="1:24" x14ac:dyDescent="0.2">
      <c r="A446" s="199">
        <v>483</v>
      </c>
      <c r="B446" s="200" t="s">
        <v>3902</v>
      </c>
      <c r="C446" s="201" t="s">
        <v>3120</v>
      </c>
      <c r="D446" s="201" t="s">
        <v>2782</v>
      </c>
      <c r="E446" s="201" t="s">
        <v>3903</v>
      </c>
      <c r="F446" s="202">
        <v>41689.680578703701</v>
      </c>
      <c r="G446" s="201"/>
      <c r="H446" s="201" t="s">
        <v>23</v>
      </c>
      <c r="I446" s="201"/>
      <c r="J446" s="201"/>
      <c r="K446" s="201">
        <v>24183916</v>
      </c>
      <c r="L446" s="201"/>
      <c r="M446" s="203" t="s">
        <v>38</v>
      </c>
      <c r="N446" s="203" t="s">
        <v>3122</v>
      </c>
      <c r="O446" s="201">
        <v>434</v>
      </c>
      <c r="P446" s="201">
        <v>334</v>
      </c>
      <c r="Q446" s="201">
        <v>-18000</v>
      </c>
      <c r="R446" s="201" t="s">
        <v>3904</v>
      </c>
      <c r="S446" s="203" t="s">
        <v>2786</v>
      </c>
      <c r="T446" s="199" t="str">
        <f>LEFT(D446,3)</f>
        <v xml:space="preserve">RT </v>
      </c>
      <c r="U446" s="198">
        <f>IF(SEARCH("RT", T446),1,0)</f>
        <v>1</v>
      </c>
      <c r="V446" s="199" t="str">
        <f>LEFT(D446,35)</f>
        <v xml:space="preserve">RT @Anniekidder: #oers14 OECD data </v>
      </c>
      <c r="W446" s="199" t="e">
        <f>IF(SEARCH("http:", D446),1,0)</f>
        <v>#VALUE!</v>
      </c>
    </row>
    <row r="447" spans="1:24" x14ac:dyDescent="0.2">
      <c r="A447" s="199">
        <v>484</v>
      </c>
      <c r="B447" s="200" t="s">
        <v>3899</v>
      </c>
      <c r="C447" s="201" t="s">
        <v>260</v>
      </c>
      <c r="D447" s="201" t="s">
        <v>1870</v>
      </c>
      <c r="E447" s="201" t="s">
        <v>3900</v>
      </c>
      <c r="F447" s="202">
        <v>41689.680636574099</v>
      </c>
      <c r="G447" s="201"/>
      <c r="H447" s="201" t="s">
        <v>23</v>
      </c>
      <c r="I447" s="201"/>
      <c r="J447" s="201"/>
      <c r="K447" s="201">
        <v>40576448</v>
      </c>
      <c r="L447" s="201"/>
      <c r="M447" s="203" t="s">
        <v>85</v>
      </c>
      <c r="N447" s="203" t="s">
        <v>263</v>
      </c>
      <c r="O447" s="201">
        <v>806</v>
      </c>
      <c r="P447" s="201">
        <v>1456</v>
      </c>
      <c r="Q447" s="201">
        <v>-18000</v>
      </c>
      <c r="R447" s="201" t="s">
        <v>3901</v>
      </c>
      <c r="S447" s="203" t="s">
        <v>1873</v>
      </c>
      <c r="T447" s="199" t="str">
        <f>LEFT(D447,3)</f>
        <v xml:space="preserve">RT </v>
      </c>
      <c r="U447" s="198">
        <f>IF(SEARCH("RT", T447),1,0)</f>
        <v>1</v>
      </c>
      <c r="V447" s="199" t="str">
        <f>LEFT(D447,35)</f>
        <v>RT @ACooperKMb: Great Work! @KNAER_</v>
      </c>
      <c r="W447" s="199">
        <f>IF(SEARCH("http:", D447),1,0)</f>
        <v>1</v>
      </c>
      <c r="X447" s="194" t="str">
        <f>"http:"&amp;MID(D447,FIND("/",D447,8),LEN(D447)+1-FIND("/",D447,8))</f>
        <v>http://t.co/YigaizwuSP”</v>
      </c>
    </row>
    <row r="448" spans="1:24" x14ac:dyDescent="0.2">
      <c r="A448" s="199">
        <v>485</v>
      </c>
      <c r="B448" s="200" t="s">
        <v>3896</v>
      </c>
      <c r="C448" s="201" t="s">
        <v>3120</v>
      </c>
      <c r="D448" s="201" t="s">
        <v>2188</v>
      </c>
      <c r="E448" s="201" t="s">
        <v>3897</v>
      </c>
      <c r="F448" s="202">
        <v>41689.680740740703</v>
      </c>
      <c r="G448" s="201"/>
      <c r="H448" s="201" t="s">
        <v>23</v>
      </c>
      <c r="I448" s="201"/>
      <c r="J448" s="201"/>
      <c r="K448" s="201">
        <v>24183916</v>
      </c>
      <c r="L448" s="201"/>
      <c r="M448" s="203" t="s">
        <v>38</v>
      </c>
      <c r="N448" s="203" t="s">
        <v>3122</v>
      </c>
      <c r="O448" s="201">
        <v>434</v>
      </c>
      <c r="P448" s="201">
        <v>334</v>
      </c>
      <c r="Q448" s="201">
        <v>-18000</v>
      </c>
      <c r="R448" s="201" t="s">
        <v>3898</v>
      </c>
      <c r="S448" s="203" t="s">
        <v>2138</v>
      </c>
      <c r="T448" s="199" t="str">
        <f>LEFT(D448,3)</f>
        <v xml:space="preserve">RT </v>
      </c>
      <c r="U448" s="198">
        <f>IF(SEARCH("RT", T448),1,0)</f>
        <v>1</v>
      </c>
      <c r="V448" s="199" t="str">
        <f>LEFT(D448,35)</f>
        <v>RT @Anniekidder: #oers14 Students o</v>
      </c>
      <c r="W448" s="199" t="e">
        <f>IF(SEARCH("http:", D448),1,0)</f>
        <v>#VALUE!</v>
      </c>
    </row>
    <row r="449" spans="1:24" x14ac:dyDescent="0.2">
      <c r="A449" s="199">
        <v>486</v>
      </c>
      <c r="B449" s="200" t="s">
        <v>3890</v>
      </c>
      <c r="C449" s="201" t="s">
        <v>3891</v>
      </c>
      <c r="D449" s="201" t="s">
        <v>3892</v>
      </c>
      <c r="E449" s="201" t="s">
        <v>3893</v>
      </c>
      <c r="F449" s="202">
        <v>41689.681122685201</v>
      </c>
      <c r="G449" s="201"/>
      <c r="H449" s="201" t="s">
        <v>23</v>
      </c>
      <c r="I449" s="201"/>
      <c r="J449" s="201"/>
      <c r="K449" s="201">
        <v>264675398</v>
      </c>
      <c r="L449" s="201"/>
      <c r="M449" s="203" t="s">
        <v>45</v>
      </c>
      <c r="N449" s="203" t="s">
        <v>3894</v>
      </c>
      <c r="O449" s="201">
        <v>126</v>
      </c>
      <c r="P449" s="201">
        <v>84</v>
      </c>
      <c r="Q449" s="201">
        <v>-14400</v>
      </c>
      <c r="R449" s="201" t="s">
        <v>3895</v>
      </c>
      <c r="S449" s="203" t="s">
        <v>751</v>
      </c>
      <c r="T449" s="199" t="str">
        <f>LEFT(D449,3)</f>
        <v>It'</v>
      </c>
      <c r="U449" s="198" t="e">
        <f>IF(SEARCH("RT", T449),1,0)</f>
        <v>#VALUE!</v>
      </c>
      <c r="V449" s="199" t="str">
        <f>LEFT(D449,35)</f>
        <v xml:space="preserve">It's been a while since I've heard </v>
      </c>
      <c r="W449" s="199" t="e">
        <f>IF(SEARCH("http:", D449),1,0)</f>
        <v>#VALUE!</v>
      </c>
    </row>
    <row r="450" spans="1:24" x14ac:dyDescent="0.2">
      <c r="A450" s="199">
        <v>487</v>
      </c>
      <c r="B450" s="200" t="s">
        <v>3888</v>
      </c>
      <c r="C450" s="201" t="s">
        <v>260</v>
      </c>
      <c r="D450" s="201" t="s">
        <v>3885</v>
      </c>
      <c r="E450" s="201" t="s">
        <v>3886</v>
      </c>
      <c r="F450" s="202">
        <v>41689.6816203704</v>
      </c>
      <c r="G450" s="201"/>
      <c r="H450" s="201" t="s">
        <v>23</v>
      </c>
      <c r="I450" s="201"/>
      <c r="J450" s="201"/>
      <c r="K450" s="201">
        <v>40576448</v>
      </c>
      <c r="L450" s="201"/>
      <c r="M450" s="203" t="s">
        <v>85</v>
      </c>
      <c r="N450" s="203" t="s">
        <v>263</v>
      </c>
      <c r="O450" s="201">
        <v>806</v>
      </c>
      <c r="P450" s="201">
        <v>1456</v>
      </c>
      <c r="Q450" s="201">
        <v>-18000</v>
      </c>
      <c r="R450" s="201" t="s">
        <v>3889</v>
      </c>
      <c r="S450" s="203" t="s">
        <v>2510</v>
      </c>
      <c r="T450" s="199" t="str">
        <f>LEFT(D450,3)</f>
        <v xml:space="preserve">RT </v>
      </c>
      <c r="U450" s="198">
        <f>IF(SEARCH("RT", T450),1,0)</f>
        <v>1</v>
      </c>
      <c r="V450" s="199" t="str">
        <f>LEFT(D450,35)</f>
        <v>RT @annemariepetras: #OERS14 What 3</v>
      </c>
      <c r="W450" s="199" t="e">
        <f>IF(SEARCH("http:", D450),1,0)</f>
        <v>#VALUE!</v>
      </c>
    </row>
    <row r="451" spans="1:24" x14ac:dyDescent="0.2">
      <c r="A451" s="199">
        <v>488</v>
      </c>
      <c r="B451" s="200" t="s">
        <v>3884</v>
      </c>
      <c r="C451" s="201" t="s">
        <v>71</v>
      </c>
      <c r="D451" s="201" t="s">
        <v>3885</v>
      </c>
      <c r="E451" s="201" t="s">
        <v>3886</v>
      </c>
      <c r="F451" s="202">
        <v>41689.6816203704</v>
      </c>
      <c r="G451" s="201"/>
      <c r="H451" s="201" t="s">
        <v>23</v>
      </c>
      <c r="I451" s="201"/>
      <c r="J451" s="201"/>
      <c r="K451" s="201">
        <v>203543496</v>
      </c>
      <c r="L451" s="201"/>
      <c r="M451" s="203" t="s">
        <v>85</v>
      </c>
      <c r="N451" s="203" t="s">
        <v>86</v>
      </c>
      <c r="O451" s="201">
        <v>391</v>
      </c>
      <c r="P451" s="201">
        <v>533</v>
      </c>
      <c r="Q451" s="201">
        <v>-28800</v>
      </c>
      <c r="R451" s="201" t="s">
        <v>3887</v>
      </c>
      <c r="S451" s="203" t="s">
        <v>2510</v>
      </c>
      <c r="T451" s="199" t="str">
        <f>LEFT(D451,3)</f>
        <v xml:space="preserve">RT </v>
      </c>
      <c r="U451" s="198">
        <f>IF(SEARCH("RT", T451),1,0)</f>
        <v>1</v>
      </c>
      <c r="V451" s="199" t="str">
        <f>LEFT(D451,35)</f>
        <v>RT @annemariepetras: #OERS14 What 3</v>
      </c>
      <c r="W451" s="199" t="e">
        <f>IF(SEARCH("http:", D451),1,0)</f>
        <v>#VALUE!</v>
      </c>
    </row>
    <row r="452" spans="1:24" x14ac:dyDescent="0.2">
      <c r="A452" s="199">
        <v>489</v>
      </c>
      <c r="B452" s="200" t="s">
        <v>3879</v>
      </c>
      <c r="C452" s="201" t="s">
        <v>71</v>
      </c>
      <c r="D452" s="201" t="s">
        <v>3880</v>
      </c>
      <c r="E452" s="201" t="s">
        <v>3881</v>
      </c>
      <c r="F452" s="202">
        <v>41689.682048611103</v>
      </c>
      <c r="G452" s="201"/>
      <c r="H452" s="201" t="s">
        <v>23</v>
      </c>
      <c r="I452" s="201"/>
      <c r="J452" s="201"/>
      <c r="K452" s="201">
        <v>203543496</v>
      </c>
      <c r="L452" s="201"/>
      <c r="M452" s="203" t="s">
        <v>85</v>
      </c>
      <c r="N452" s="203" t="s">
        <v>86</v>
      </c>
      <c r="O452" s="201">
        <v>391</v>
      </c>
      <c r="P452" s="201">
        <v>533</v>
      </c>
      <c r="Q452" s="201">
        <v>-28800</v>
      </c>
      <c r="R452" s="201" t="s">
        <v>3882</v>
      </c>
      <c r="S452" s="203" t="s">
        <v>3883</v>
      </c>
      <c r="T452" s="199" t="str">
        <f>LEFT(D452,3)</f>
        <v xml:space="preserve">RT </v>
      </c>
      <c r="U452" s="198">
        <f>IF(SEARCH("RT", T452),1,0)</f>
        <v>1</v>
      </c>
      <c r="V452" s="199" t="str">
        <f>LEFT(D452,35)</f>
        <v>RT @jipraios: It's been a while sin</v>
      </c>
      <c r="W452" s="199" t="e">
        <f>IF(SEARCH("http:", D452),1,0)</f>
        <v>#VALUE!</v>
      </c>
    </row>
    <row r="453" spans="1:24" x14ac:dyDescent="0.2">
      <c r="A453" s="199">
        <v>490</v>
      </c>
      <c r="B453" s="200" t="s">
        <v>3875</v>
      </c>
      <c r="C453" s="201" t="s">
        <v>363</v>
      </c>
      <c r="D453" s="201" t="s">
        <v>3876</v>
      </c>
      <c r="E453" s="201" t="s">
        <v>3877</v>
      </c>
      <c r="F453" s="202">
        <v>41689.682280092602</v>
      </c>
      <c r="G453" s="201"/>
      <c r="H453" s="201" t="s">
        <v>23</v>
      </c>
      <c r="I453" s="201"/>
      <c r="J453" s="201"/>
      <c r="K453" s="201">
        <v>513860172</v>
      </c>
      <c r="L453" s="201"/>
      <c r="M453" s="203" t="s">
        <v>105</v>
      </c>
      <c r="N453" s="203" t="s">
        <v>366</v>
      </c>
      <c r="O453" s="201">
        <v>19</v>
      </c>
      <c r="P453" s="201">
        <v>6</v>
      </c>
      <c r="Q453" s="201">
        <v>-18000</v>
      </c>
      <c r="R453" s="201" t="s">
        <v>3878</v>
      </c>
      <c r="S453" s="203" t="s">
        <v>81</v>
      </c>
      <c r="T453" s="199" t="str">
        <f>LEFT(D453,3)</f>
        <v>#OE</v>
      </c>
      <c r="U453" s="198" t="e">
        <f>IF(SEARCH("RT", T453),1,0)</f>
        <v>#VALUE!</v>
      </c>
      <c r="V453" s="199" t="str">
        <f>LEFT(D453,35)</f>
        <v xml:space="preserve">#OERS14 Panel: mobilizing evidence </v>
      </c>
      <c r="W453" s="199" t="e">
        <f>IF(SEARCH("http:", D453),1,0)</f>
        <v>#VALUE!</v>
      </c>
    </row>
    <row r="454" spans="1:24" x14ac:dyDescent="0.2">
      <c r="A454" s="199">
        <v>491</v>
      </c>
      <c r="B454" s="200" t="s">
        <v>3870</v>
      </c>
      <c r="C454" s="201" t="s">
        <v>198</v>
      </c>
      <c r="D454" s="201" t="s">
        <v>3871</v>
      </c>
      <c r="E454" s="201" t="s">
        <v>3872</v>
      </c>
      <c r="F454" s="202">
        <v>41689.6828356482</v>
      </c>
      <c r="G454" s="201"/>
      <c r="H454" s="201" t="s">
        <v>23</v>
      </c>
      <c r="I454" s="201"/>
      <c r="J454" s="201"/>
      <c r="K454" s="201">
        <v>50501959</v>
      </c>
      <c r="L454" s="201"/>
      <c r="M454" s="203" t="s">
        <v>73</v>
      </c>
      <c r="N454" s="203" t="s">
        <v>201</v>
      </c>
      <c r="O454" s="201">
        <v>554</v>
      </c>
      <c r="P454" s="201">
        <v>261</v>
      </c>
      <c r="Q454" s="201">
        <v>-18000</v>
      </c>
      <c r="R454" s="201" t="s">
        <v>3873</v>
      </c>
      <c r="S454" s="203" t="s">
        <v>3874</v>
      </c>
      <c r="T454" s="199" t="str">
        <f>LEFT(D454,3)</f>
        <v>#oe</v>
      </c>
      <c r="U454" s="198" t="e">
        <f>IF(SEARCH("RT", T454),1,0)</f>
        <v>#VALUE!</v>
      </c>
      <c r="V454" s="199" t="str">
        <f>LEFT(D454,35)</f>
        <v>#oers14 Joan Green now moderating p</v>
      </c>
      <c r="W454" s="199">
        <f>IF(SEARCH("http:", D454),1,0)</f>
        <v>1</v>
      </c>
      <c r="X454" s="194" t="str">
        <f>"http:"&amp;MID(D454,FIND("/",D454,8),LEN(D454)+1-FIND("/",D454,8))</f>
        <v>http://t.co/WUJMctzQZu</v>
      </c>
    </row>
    <row r="455" spans="1:24" x14ac:dyDescent="0.2">
      <c r="A455" s="199">
        <v>492</v>
      </c>
      <c r="B455" s="200" t="s">
        <v>3870</v>
      </c>
      <c r="C455" s="201" t="s">
        <v>198</v>
      </c>
      <c r="D455" s="201" t="s">
        <v>3871</v>
      </c>
      <c r="E455" s="201" t="s">
        <v>3872</v>
      </c>
      <c r="F455" s="202">
        <v>41689.6828356482</v>
      </c>
      <c r="G455" s="201"/>
      <c r="H455" s="201" t="s">
        <v>23</v>
      </c>
      <c r="I455" s="201"/>
      <c r="J455" s="201"/>
      <c r="K455" s="201">
        <v>50501959</v>
      </c>
      <c r="L455" s="201"/>
      <c r="M455" s="203" t="s">
        <v>73</v>
      </c>
      <c r="N455" s="203" t="s">
        <v>201</v>
      </c>
      <c r="O455" s="201">
        <v>554</v>
      </c>
      <c r="P455" s="201">
        <v>261</v>
      </c>
      <c r="Q455" s="201">
        <v>-18000</v>
      </c>
      <c r="R455" s="201" t="s">
        <v>3873</v>
      </c>
      <c r="S455" s="203" t="s">
        <v>3874</v>
      </c>
      <c r="T455" s="199" t="str">
        <f>LEFT(D455,3)</f>
        <v>#oe</v>
      </c>
      <c r="U455" s="198" t="e">
        <f>IF(SEARCH("RT", T455),1,0)</f>
        <v>#VALUE!</v>
      </c>
      <c r="V455" s="199" t="str">
        <f>LEFT(D455,35)</f>
        <v>#oers14 Joan Green now moderating p</v>
      </c>
      <c r="W455" s="199">
        <f>IF(SEARCH("http:", D455),1,0)</f>
        <v>1</v>
      </c>
      <c r="X455" s="194" t="str">
        <f>"http:"&amp;MID(D455,FIND("/",D455,8),LEN(D455)+1-FIND("/",D455,8))</f>
        <v>http://t.co/WUJMctzQZu</v>
      </c>
    </row>
    <row r="456" spans="1:24" x14ac:dyDescent="0.2">
      <c r="A456" s="199">
        <v>493</v>
      </c>
      <c r="B456" s="200" t="s">
        <v>3865</v>
      </c>
      <c r="C456" s="201" t="s">
        <v>260</v>
      </c>
      <c r="D456" s="201" t="s">
        <v>3866</v>
      </c>
      <c r="E456" s="201" t="s">
        <v>3867</v>
      </c>
      <c r="F456" s="202">
        <v>41689.683356481502</v>
      </c>
      <c r="G456" s="201"/>
      <c r="H456" s="201" t="s">
        <v>23</v>
      </c>
      <c r="I456" s="201"/>
      <c r="J456" s="201"/>
      <c r="K456" s="201">
        <v>40576448</v>
      </c>
      <c r="L456" s="201"/>
      <c r="M456" s="203" t="s">
        <v>85</v>
      </c>
      <c r="N456" s="203" t="s">
        <v>263</v>
      </c>
      <c r="O456" s="201">
        <v>806</v>
      </c>
      <c r="P456" s="201">
        <v>1456</v>
      </c>
      <c r="Q456" s="201">
        <v>-18000</v>
      </c>
      <c r="R456" s="201" t="s">
        <v>3868</v>
      </c>
      <c r="S456" s="203" t="s">
        <v>3869</v>
      </c>
      <c r="T456" s="199" t="str">
        <f>LEFT(D456,3)</f>
        <v xml:space="preserve">RT </v>
      </c>
      <c r="U456" s="198">
        <f>IF(SEARCH("RT", T456),1,0)</f>
        <v>1</v>
      </c>
      <c r="V456" s="199" t="str">
        <f>LEFT(D456,35)</f>
        <v>RT @GerriGershon: #oers14 Joan Gree</v>
      </c>
      <c r="W456" s="199">
        <f>IF(SEARCH("http:", D456),1,0)</f>
        <v>1</v>
      </c>
      <c r="X456" s="194" t="str">
        <f>"http:"&amp;MID(D456,FIND("/",D456,8),LEN(D456)+1-FIND("/",D456,8))</f>
        <v>http://t.co/WUJM…</v>
      </c>
    </row>
    <row r="457" spans="1:24" ht="25.5" x14ac:dyDescent="0.2">
      <c r="A457" s="199">
        <v>494</v>
      </c>
      <c r="B457" s="200" t="s">
        <v>3858</v>
      </c>
      <c r="C457" s="201" t="s">
        <v>3859</v>
      </c>
      <c r="D457" s="201" t="s">
        <v>3860</v>
      </c>
      <c r="E457" s="201" t="s">
        <v>3861</v>
      </c>
      <c r="F457" s="202">
        <v>41689.685752314799</v>
      </c>
      <c r="G457" s="201"/>
      <c r="H457" s="201" t="s">
        <v>23</v>
      </c>
      <c r="I457" s="201"/>
      <c r="J457" s="201"/>
      <c r="K457" s="201">
        <v>319890863</v>
      </c>
      <c r="L457" s="201"/>
      <c r="M457" s="203" t="s">
        <v>45</v>
      </c>
      <c r="N457" s="203" t="s">
        <v>3862</v>
      </c>
      <c r="O457" s="201">
        <v>250</v>
      </c>
      <c r="P457" s="201">
        <v>587</v>
      </c>
      <c r="Q457" s="201">
        <v>-28800</v>
      </c>
      <c r="R457" s="201" t="s">
        <v>3863</v>
      </c>
      <c r="S457" s="203" t="s">
        <v>3864</v>
      </c>
      <c r="T457" s="199" t="str">
        <f>LEFT(D457,3)</f>
        <v>Thx</v>
      </c>
      <c r="U457" s="198" t="e">
        <f>IF(SEARCH("RT", T457),1,0)</f>
        <v>#VALUE!</v>
      </c>
      <c r="V457" s="199" t="str">
        <f>LEFT(D457,35)</f>
        <v>Thx @OhMissAcosta for PISA Report -</v>
      </c>
      <c r="W457" s="199">
        <f>IF(SEARCH("http:", D457),1,0)</f>
        <v>1</v>
      </c>
      <c r="X457" s="194" t="str">
        <f>"http:"&amp;MID(D457,FIND("/",D457,8),LEN(D457)+1-FIND("/",D457,8))</f>
        <v>http://t.co/l563D3ZKIP #bced #OERS14 #bcparents</v>
      </c>
    </row>
    <row r="458" spans="1:24" x14ac:dyDescent="0.2">
      <c r="A458" s="199">
        <v>495</v>
      </c>
      <c r="B458" s="200" t="s">
        <v>3854</v>
      </c>
      <c r="C458" s="201" t="s">
        <v>136</v>
      </c>
      <c r="D458" s="201" t="s">
        <v>3855</v>
      </c>
      <c r="E458" s="201" t="s">
        <v>3856</v>
      </c>
      <c r="F458" s="202">
        <v>41689.686932870398</v>
      </c>
      <c r="G458" s="201"/>
      <c r="H458" s="201" t="s">
        <v>23</v>
      </c>
      <c r="I458" s="201"/>
      <c r="J458" s="201"/>
      <c r="K458" s="201">
        <v>317175652</v>
      </c>
      <c r="L458" s="201"/>
      <c r="M458" s="203" t="s">
        <v>45</v>
      </c>
      <c r="N458" s="203" t="s">
        <v>139</v>
      </c>
      <c r="O458" s="201">
        <v>126</v>
      </c>
      <c r="P458" s="201">
        <v>251</v>
      </c>
      <c r="Q458" s="201">
        <v>-18000</v>
      </c>
      <c r="R458" s="201" t="s">
        <v>3857</v>
      </c>
      <c r="S458" s="203" t="s">
        <v>189</v>
      </c>
      <c r="T458" s="199" t="str">
        <f>LEFT(D458,3)</f>
        <v>"It</v>
      </c>
      <c r="U458" s="198" t="e">
        <f>IF(SEARCH("RT", T458),1,0)</f>
        <v>#VALUE!</v>
      </c>
      <c r="V458" s="199" t="str">
        <f>LEFT(D458,35)</f>
        <v xml:space="preserve">"It ain't what you don't know that </v>
      </c>
      <c r="W458" s="199" t="e">
        <f>IF(SEARCH("http:", D458),1,0)</f>
        <v>#VALUE!</v>
      </c>
    </row>
    <row r="459" spans="1:24" x14ac:dyDescent="0.2">
      <c r="A459" s="199">
        <v>496</v>
      </c>
      <c r="B459" s="200" t="s">
        <v>3847</v>
      </c>
      <c r="C459" s="201" t="s">
        <v>3848</v>
      </c>
      <c r="D459" s="201" t="s">
        <v>3849</v>
      </c>
      <c r="E459" s="201" t="s">
        <v>3850</v>
      </c>
      <c r="F459" s="202">
        <v>41689.688113425902</v>
      </c>
      <c r="G459" s="201"/>
      <c r="H459" s="201" t="s">
        <v>23</v>
      </c>
      <c r="I459" s="201"/>
      <c r="J459" s="201"/>
      <c r="K459" s="201">
        <v>622170167</v>
      </c>
      <c r="L459" s="201"/>
      <c r="M459" s="203" t="s">
        <v>85</v>
      </c>
      <c r="N459" s="203" t="s">
        <v>3851</v>
      </c>
      <c r="O459" s="201">
        <v>92</v>
      </c>
      <c r="P459" s="201">
        <v>153</v>
      </c>
      <c r="Q459" s="201">
        <v>-14400</v>
      </c>
      <c r="R459" s="201" t="s">
        <v>3852</v>
      </c>
      <c r="S459" s="203" t="s">
        <v>3853</v>
      </c>
      <c r="T459" s="199" t="str">
        <f>LEFT(D459,3)</f>
        <v>#oe</v>
      </c>
      <c r="U459" s="198" t="e">
        <f>IF(SEARCH("RT", T459),1,0)</f>
        <v>#VALUE!</v>
      </c>
      <c r="V459" s="199" t="str">
        <f>LEFT(D459,35)</f>
        <v xml:space="preserve">#oers14 @smnorth_brds Big problems </v>
      </c>
      <c r="W459" s="199" t="e">
        <f>IF(SEARCH("http:", D459),1,0)</f>
        <v>#VALUE!</v>
      </c>
    </row>
    <row r="460" spans="1:24" x14ac:dyDescent="0.2">
      <c r="A460" s="199">
        <v>497</v>
      </c>
      <c r="B460" s="200" t="s">
        <v>3843</v>
      </c>
      <c r="C460" s="201" t="s">
        <v>198</v>
      </c>
      <c r="D460" s="201" t="s">
        <v>3844</v>
      </c>
      <c r="E460" s="201" t="s">
        <v>3845</v>
      </c>
      <c r="F460" s="202">
        <v>41689.688425925902</v>
      </c>
      <c r="G460" s="201"/>
      <c r="H460" s="201" t="s">
        <v>23</v>
      </c>
      <c r="I460" s="201"/>
      <c r="J460" s="201"/>
      <c r="K460" s="201">
        <v>50501959</v>
      </c>
      <c r="L460" s="201"/>
      <c r="M460" s="203" t="s">
        <v>215</v>
      </c>
      <c r="N460" s="203" t="s">
        <v>201</v>
      </c>
      <c r="O460" s="201">
        <v>554</v>
      </c>
      <c r="P460" s="201">
        <v>261</v>
      </c>
      <c r="Q460" s="201">
        <v>-18000</v>
      </c>
      <c r="R460" s="201" t="s">
        <v>3846</v>
      </c>
      <c r="S460" s="203" t="s">
        <v>180</v>
      </c>
      <c r="T460" s="199" t="str">
        <f>LEFT(D460,3)</f>
        <v xml:space="preserve">RT </v>
      </c>
      <c r="U460" s="198">
        <f>IF(SEARCH("RT", T460),1,0)</f>
        <v>1</v>
      </c>
      <c r="V460" s="199" t="str">
        <f>LEFT(D460,35)</f>
        <v>RT @OhMissAcosta: "It ain't what yo</v>
      </c>
      <c r="W460" s="199" t="e">
        <f>IF(SEARCH("http:", D460),1,0)</f>
        <v>#VALUE!</v>
      </c>
    </row>
    <row r="461" spans="1:24" x14ac:dyDescent="0.2">
      <c r="A461" s="199">
        <v>498</v>
      </c>
      <c r="B461" s="200" t="s">
        <v>3812</v>
      </c>
      <c r="C461" s="201" t="s">
        <v>717</v>
      </c>
      <c r="D461" s="201" t="s">
        <v>3840</v>
      </c>
      <c r="E461" s="201" t="s">
        <v>3841</v>
      </c>
      <c r="F461" s="202">
        <v>41689.690428240698</v>
      </c>
      <c r="G461" s="201"/>
      <c r="H461" s="201" t="s">
        <v>23</v>
      </c>
      <c r="I461" s="201"/>
      <c r="J461" s="201"/>
      <c r="K461" s="201">
        <v>2180447343</v>
      </c>
      <c r="L461" s="201"/>
      <c r="M461" s="203" t="s">
        <v>45</v>
      </c>
      <c r="N461" s="203" t="s">
        <v>720</v>
      </c>
      <c r="O461" s="201">
        <v>219</v>
      </c>
      <c r="P461" s="201">
        <v>383</v>
      </c>
      <c r="Q461" s="201">
        <v>-18000</v>
      </c>
      <c r="R461" s="201" t="s">
        <v>3842</v>
      </c>
      <c r="S461" s="203" t="s">
        <v>1595</v>
      </c>
      <c r="T461" s="199" t="str">
        <f>LEFT(D461,3)</f>
        <v xml:space="preserve">As </v>
      </c>
      <c r="U461" s="198" t="e">
        <f>IF(SEARCH("RT", T461),1,0)</f>
        <v>#VALUE!</v>
      </c>
      <c r="V461" s="199" t="str">
        <f>LEFT(D461,35)</f>
        <v>As a board researcher, big issue to</v>
      </c>
      <c r="W461" s="199" t="e">
        <f>IF(SEARCH("http:", D461),1,0)</f>
        <v>#VALUE!</v>
      </c>
    </row>
    <row r="462" spans="1:24" x14ac:dyDescent="0.2">
      <c r="A462" s="199">
        <v>499</v>
      </c>
      <c r="B462" s="200" t="s">
        <v>3835</v>
      </c>
      <c r="C462" s="201" t="s">
        <v>3836</v>
      </c>
      <c r="D462" s="201" t="s">
        <v>91</v>
      </c>
      <c r="E462" s="201" t="s">
        <v>3837</v>
      </c>
      <c r="F462" s="202">
        <v>41689.690694444398</v>
      </c>
      <c r="G462" s="201"/>
      <c r="H462" s="201" t="s">
        <v>23</v>
      </c>
      <c r="I462" s="201"/>
      <c r="J462" s="201"/>
      <c r="K462" s="201">
        <v>183051250</v>
      </c>
      <c r="L462" s="201"/>
      <c r="M462" s="203" t="s">
        <v>215</v>
      </c>
      <c r="N462" s="203" t="s">
        <v>3838</v>
      </c>
      <c r="O462" s="201">
        <v>18</v>
      </c>
      <c r="P462" s="201">
        <v>49</v>
      </c>
      <c r="Q462" s="201"/>
      <c r="R462" s="201" t="s">
        <v>3839</v>
      </c>
      <c r="S462" s="203" t="s">
        <v>95</v>
      </c>
      <c r="T462" s="199" t="str">
        <f>LEFT(D462,3)</f>
        <v xml:space="preserve">RT </v>
      </c>
      <c r="U462" s="198">
        <f>IF(SEARCH("RT", T462),1,0)</f>
        <v>1</v>
      </c>
      <c r="V462" s="199" t="str">
        <f>LEFT(D462,35)</f>
        <v>RT @drcathybruce: #OERS14 Student e</v>
      </c>
      <c r="W462" s="199" t="e">
        <f>IF(SEARCH("http:", D462),1,0)</f>
        <v>#VALUE!</v>
      </c>
    </row>
    <row r="463" spans="1:24" x14ac:dyDescent="0.2">
      <c r="A463" s="199">
        <v>500</v>
      </c>
      <c r="B463" s="200" t="s">
        <v>3830</v>
      </c>
      <c r="C463" s="201" t="s">
        <v>1022</v>
      </c>
      <c r="D463" s="201" t="s">
        <v>3831</v>
      </c>
      <c r="E463" s="201" t="s">
        <v>3832</v>
      </c>
      <c r="F463" s="202">
        <v>41689.691053240698</v>
      </c>
      <c r="G463" s="201" t="s">
        <v>3833</v>
      </c>
      <c r="H463" s="201" t="s">
        <v>23</v>
      </c>
      <c r="I463" s="201"/>
      <c r="J463" s="201"/>
      <c r="K463" s="201">
        <v>2351930730</v>
      </c>
      <c r="L463" s="201"/>
      <c r="M463" s="203" t="s">
        <v>105</v>
      </c>
      <c r="N463" s="203" t="s">
        <v>1664</v>
      </c>
      <c r="O463" s="201">
        <v>2</v>
      </c>
      <c r="P463" s="201">
        <v>11</v>
      </c>
      <c r="Q463" s="201"/>
      <c r="R463" s="201" t="s">
        <v>3834</v>
      </c>
      <c r="S463" s="203" t="s">
        <v>149</v>
      </c>
      <c r="T463" s="199" t="str">
        <f>LEFT(D463,3)</f>
        <v>#oe</v>
      </c>
      <c r="U463" s="198" t="e">
        <f>IF(SEARCH("RT", T463),1,0)</f>
        <v>#VALUE!</v>
      </c>
      <c r="V463" s="199" t="str">
        <f>LEFT(D463,35)</f>
        <v xml:space="preserve">#oers14 High parental expectations </v>
      </c>
      <c r="W463" s="199" t="e">
        <f>IF(SEARCH("http:", D463),1,0)</f>
        <v>#VALUE!</v>
      </c>
    </row>
    <row r="464" spans="1:24" x14ac:dyDescent="0.2">
      <c r="A464" s="199">
        <v>501</v>
      </c>
      <c r="B464" s="200" t="s">
        <v>3826</v>
      </c>
      <c r="C464" s="201" t="s">
        <v>136</v>
      </c>
      <c r="D464" s="201" t="s">
        <v>3827</v>
      </c>
      <c r="E464" s="201" t="s">
        <v>3828</v>
      </c>
      <c r="F464" s="202">
        <v>41689.691076388903</v>
      </c>
      <c r="G464" s="201"/>
      <c r="H464" s="201" t="s">
        <v>23</v>
      </c>
      <c r="I464" s="201"/>
      <c r="J464" s="201"/>
      <c r="K464" s="201">
        <v>317175652</v>
      </c>
      <c r="L464" s="201"/>
      <c r="M464" s="203" t="s">
        <v>45</v>
      </c>
      <c r="N464" s="203" t="s">
        <v>139</v>
      </c>
      <c r="O464" s="201">
        <v>126</v>
      </c>
      <c r="P464" s="201">
        <v>251</v>
      </c>
      <c r="Q464" s="201">
        <v>-18000</v>
      </c>
      <c r="R464" s="201" t="s">
        <v>3829</v>
      </c>
      <c r="S464" s="203" t="s">
        <v>659</v>
      </c>
      <c r="T464" s="199" t="str">
        <f>LEFT(D464,3)</f>
        <v>"Te</v>
      </c>
      <c r="U464" s="198" t="e">
        <f>IF(SEARCH("RT", T464),1,0)</f>
        <v>#VALUE!</v>
      </c>
      <c r="V464" s="199" t="str">
        <f>LEFT(D464,35)</f>
        <v xml:space="preserve">"Teachers who read and participate </v>
      </c>
      <c r="W464" s="199" t="e">
        <f>IF(SEARCH("http:", D464),1,0)</f>
        <v>#VALUE!</v>
      </c>
    </row>
    <row r="465" spans="1:24" x14ac:dyDescent="0.2">
      <c r="A465" s="199">
        <v>502</v>
      </c>
      <c r="B465" s="200" t="s">
        <v>3821</v>
      </c>
      <c r="C465" s="201" t="s">
        <v>2883</v>
      </c>
      <c r="D465" s="201" t="s">
        <v>3822</v>
      </c>
      <c r="E465" s="201" t="s">
        <v>3823</v>
      </c>
      <c r="F465" s="202">
        <v>41689.691678240699</v>
      </c>
      <c r="G465" s="201"/>
      <c r="H465" s="201" t="s">
        <v>23</v>
      </c>
      <c r="I465" s="201"/>
      <c r="J465" s="201"/>
      <c r="K465" s="201">
        <v>979103881</v>
      </c>
      <c r="L465" s="201"/>
      <c r="M465" s="203" t="s">
        <v>45</v>
      </c>
      <c r="N465" s="203" t="s">
        <v>2886</v>
      </c>
      <c r="O465" s="201">
        <v>214</v>
      </c>
      <c r="P465" s="201">
        <v>320</v>
      </c>
      <c r="Q465" s="201"/>
      <c r="R465" s="201" t="s">
        <v>3824</v>
      </c>
      <c r="S465" s="203" t="s">
        <v>3825</v>
      </c>
      <c r="T465" s="199" t="str">
        <f>LEFT(D465,3)</f>
        <v>We'</v>
      </c>
      <c r="U465" s="198" t="e">
        <f>IF(SEARCH("RT", T465),1,0)</f>
        <v>#VALUE!</v>
      </c>
      <c r="V465" s="199" t="str">
        <f>LEFT(D465,35)</f>
        <v>We're sharing our COW video @ #OERS</v>
      </c>
      <c r="W465" s="199">
        <f>IF(SEARCH("http:", D465),1,0)</f>
        <v>1</v>
      </c>
      <c r="X465" s="194" t="str">
        <f>"http:"&amp;MID(D465,FIND("/",D465,8),LEN(D465)+1-FIND("/",D465,8))</f>
        <v>http://t.co/WgAw8QfNEB</v>
      </c>
    </row>
    <row r="466" spans="1:24" x14ac:dyDescent="0.2">
      <c r="A466" s="199">
        <v>503</v>
      </c>
      <c r="B466" s="200" t="s">
        <v>3819</v>
      </c>
      <c r="C466" s="201" t="s">
        <v>71</v>
      </c>
      <c r="D466" s="201" t="s">
        <v>3816</v>
      </c>
      <c r="E466" s="201" t="s">
        <v>3817</v>
      </c>
      <c r="F466" s="202">
        <v>41689.692349536999</v>
      </c>
      <c r="G466" s="201"/>
      <c r="H466" s="201" t="s">
        <v>23</v>
      </c>
      <c r="I466" s="201"/>
      <c r="J466" s="201"/>
      <c r="K466" s="201">
        <v>203543496</v>
      </c>
      <c r="L466" s="201"/>
      <c r="M466" s="203" t="s">
        <v>85</v>
      </c>
      <c r="N466" s="203" t="s">
        <v>86</v>
      </c>
      <c r="O466" s="201">
        <v>392</v>
      </c>
      <c r="P466" s="201">
        <v>533</v>
      </c>
      <c r="Q466" s="201">
        <v>-28800</v>
      </c>
      <c r="R466" s="201" t="s">
        <v>3820</v>
      </c>
      <c r="S466" s="203" t="s">
        <v>100</v>
      </c>
      <c r="T466" s="199" t="str">
        <f>LEFT(D466,3)</f>
        <v xml:space="preserve">RT </v>
      </c>
      <c r="U466" s="198">
        <f>IF(SEARCH("RT", T466),1,0)</f>
        <v>1</v>
      </c>
      <c r="V466" s="199" t="str">
        <f>LEFT(D466,35)</f>
        <v>RT @OhMissAcosta: "Teachers who rea</v>
      </c>
      <c r="W466" s="199" t="e">
        <f>IF(SEARCH("http:", D466),1,0)</f>
        <v>#VALUE!</v>
      </c>
    </row>
    <row r="467" spans="1:24" x14ac:dyDescent="0.2">
      <c r="A467" s="199">
        <v>504</v>
      </c>
      <c r="B467" s="200" t="s">
        <v>3815</v>
      </c>
      <c r="C467" s="201" t="s">
        <v>260</v>
      </c>
      <c r="D467" s="201" t="s">
        <v>3816</v>
      </c>
      <c r="E467" s="201" t="s">
        <v>3817</v>
      </c>
      <c r="F467" s="202">
        <v>41689.692349536999</v>
      </c>
      <c r="G467" s="201"/>
      <c r="H467" s="201" t="s">
        <v>23</v>
      </c>
      <c r="I467" s="201"/>
      <c r="J467" s="201"/>
      <c r="K467" s="201">
        <v>40576448</v>
      </c>
      <c r="L467" s="201"/>
      <c r="M467" s="203" t="s">
        <v>85</v>
      </c>
      <c r="N467" s="203" t="s">
        <v>263</v>
      </c>
      <c r="O467" s="201">
        <v>806</v>
      </c>
      <c r="P467" s="201">
        <v>1456</v>
      </c>
      <c r="Q467" s="201">
        <v>-18000</v>
      </c>
      <c r="R467" s="201" t="s">
        <v>3818</v>
      </c>
      <c r="S467" s="203" t="s">
        <v>100</v>
      </c>
      <c r="T467" s="199" t="str">
        <f>LEFT(D467,3)</f>
        <v xml:space="preserve">RT </v>
      </c>
      <c r="U467" s="198">
        <f>IF(SEARCH("RT", T467),1,0)</f>
        <v>1</v>
      </c>
      <c r="V467" s="199" t="str">
        <f>LEFT(D467,35)</f>
        <v>RT @OhMissAcosta: "Teachers who rea</v>
      </c>
      <c r="W467" s="199" t="e">
        <f>IF(SEARCH("http:", D467),1,0)</f>
        <v>#VALUE!</v>
      </c>
    </row>
    <row r="468" spans="1:24" x14ac:dyDescent="0.2">
      <c r="A468" s="199">
        <v>505</v>
      </c>
      <c r="B468" s="200" t="s">
        <v>3809</v>
      </c>
      <c r="C468" s="201" t="s">
        <v>260</v>
      </c>
      <c r="D468" s="201" t="s">
        <v>3810</v>
      </c>
      <c r="E468" s="201" t="s">
        <v>3811</v>
      </c>
      <c r="F468" s="202">
        <v>41689.6928819444</v>
      </c>
      <c r="G468" s="201"/>
      <c r="H468" s="201" t="s">
        <v>23</v>
      </c>
      <c r="I468" s="201">
        <v>2180447343</v>
      </c>
      <c r="J468" s="201" t="s">
        <v>717</v>
      </c>
      <c r="K468" s="201">
        <v>40576448</v>
      </c>
      <c r="L468" s="201" t="s">
        <v>3812</v>
      </c>
      <c r="M468" s="203" t="s">
        <v>85</v>
      </c>
      <c r="N468" s="203" t="s">
        <v>263</v>
      </c>
      <c r="O468" s="201">
        <v>806</v>
      </c>
      <c r="P468" s="201">
        <v>1456</v>
      </c>
      <c r="Q468" s="201">
        <v>-18000</v>
      </c>
      <c r="R468" s="201" t="s">
        <v>3813</v>
      </c>
      <c r="S468" s="203" t="s">
        <v>3814</v>
      </c>
      <c r="T468" s="199" t="str">
        <f>LEFT(D468,3)</f>
        <v>@br</v>
      </c>
      <c r="U468" s="198" t="e">
        <f>IF(SEARCH("RT", T468),1,0)</f>
        <v>#VALUE!</v>
      </c>
      <c r="V468" s="199" t="str">
        <f>LEFT(D468,35)</f>
        <v>@brandy_doan great point #OERS14 do</v>
      </c>
      <c r="W468" s="199" t="e">
        <f>IF(SEARCH("http:", D468),1,0)</f>
        <v>#VALUE!</v>
      </c>
    </row>
    <row r="469" spans="1:24" x14ac:dyDescent="0.2">
      <c r="A469" s="199">
        <v>506</v>
      </c>
      <c r="B469" s="200" t="s">
        <v>3805</v>
      </c>
      <c r="C469" s="201" t="s">
        <v>136</v>
      </c>
      <c r="D469" s="201" t="s">
        <v>3806</v>
      </c>
      <c r="E469" s="201" t="s">
        <v>3807</v>
      </c>
      <c r="F469" s="202">
        <v>41689.693159722199</v>
      </c>
      <c r="G469" s="201"/>
      <c r="H469" s="201" t="s">
        <v>23</v>
      </c>
      <c r="I469" s="201"/>
      <c r="J469" s="201"/>
      <c r="K469" s="201">
        <v>317175652</v>
      </c>
      <c r="L469" s="201"/>
      <c r="M469" s="203" t="s">
        <v>45</v>
      </c>
      <c r="N469" s="203" t="s">
        <v>139</v>
      </c>
      <c r="O469" s="201">
        <v>126</v>
      </c>
      <c r="P469" s="201">
        <v>251</v>
      </c>
      <c r="Q469" s="201">
        <v>-18000</v>
      </c>
      <c r="R469" s="201" t="s">
        <v>3808</v>
      </c>
      <c r="S469" s="203" t="s">
        <v>3804</v>
      </c>
      <c r="T469" s="199" t="str">
        <f>LEFT(D469,3)</f>
        <v>"Qu</v>
      </c>
      <c r="U469" s="198" t="e">
        <f>IF(SEARCH("RT", T469),1,0)</f>
        <v>#VALUE!</v>
      </c>
      <c r="V469" s="199" t="str">
        <f>LEFT(D469,35)</f>
        <v>"Quality evidence takes time.” Cath</v>
      </c>
      <c r="W469" s="199" t="e">
        <f>IF(SEARCH("http:", D469),1,0)</f>
        <v>#VALUE!</v>
      </c>
    </row>
    <row r="470" spans="1:24" x14ac:dyDescent="0.2">
      <c r="A470" s="199">
        <v>507</v>
      </c>
      <c r="B470" s="200" t="s">
        <v>3800</v>
      </c>
      <c r="C470" s="201" t="s">
        <v>68</v>
      </c>
      <c r="D470" s="201" t="s">
        <v>3801</v>
      </c>
      <c r="E470" s="201" t="s">
        <v>3802</v>
      </c>
      <c r="F470" s="202">
        <v>41689.693518518499</v>
      </c>
      <c r="G470" s="201"/>
      <c r="H470" s="201" t="s">
        <v>23</v>
      </c>
      <c r="I470" s="201"/>
      <c r="J470" s="201"/>
      <c r="K470" s="201">
        <v>17095178</v>
      </c>
      <c r="L470" s="201"/>
      <c r="M470" s="203" t="s">
        <v>85</v>
      </c>
      <c r="N470" s="203" t="s">
        <v>74</v>
      </c>
      <c r="O470" s="201">
        <v>299</v>
      </c>
      <c r="P470" s="201">
        <v>279</v>
      </c>
      <c r="Q470" s="201">
        <v>-18000</v>
      </c>
      <c r="R470" s="201" t="s">
        <v>3803</v>
      </c>
      <c r="S470" s="203" t="s">
        <v>3804</v>
      </c>
      <c r="T470" s="199" t="str">
        <f>LEFT(D470,3)</f>
        <v>"Qu</v>
      </c>
      <c r="U470" s="198" t="e">
        <f>IF(SEARCH("RT", T470),1,0)</f>
        <v>#VALUE!</v>
      </c>
      <c r="V470" s="199" t="str">
        <f>LEFT(D470,35)</f>
        <v>"Quality takes time” - I can’t agre</v>
      </c>
      <c r="W470" s="199" t="e">
        <f>IF(SEARCH("http:", D470),1,0)</f>
        <v>#VALUE!</v>
      </c>
    </row>
    <row r="471" spans="1:24" x14ac:dyDescent="0.2">
      <c r="A471" s="199">
        <v>508</v>
      </c>
      <c r="B471" s="200" t="s">
        <v>3796</v>
      </c>
      <c r="C471" s="201" t="s">
        <v>363</v>
      </c>
      <c r="D471" s="201" t="s">
        <v>3797</v>
      </c>
      <c r="E471" s="201" t="s">
        <v>3798</v>
      </c>
      <c r="F471" s="202">
        <v>41689.694074074097</v>
      </c>
      <c r="G471" s="201"/>
      <c r="H471" s="201" t="s">
        <v>23</v>
      </c>
      <c r="I471" s="201"/>
      <c r="J471" s="201"/>
      <c r="K471" s="201">
        <v>513860172</v>
      </c>
      <c r="L471" s="201"/>
      <c r="M471" s="203" t="s">
        <v>105</v>
      </c>
      <c r="N471" s="203" t="s">
        <v>366</v>
      </c>
      <c r="O471" s="201">
        <v>19</v>
      </c>
      <c r="P471" s="201">
        <v>6</v>
      </c>
      <c r="Q471" s="201">
        <v>-18000</v>
      </c>
      <c r="R471" s="201" t="s">
        <v>3799</v>
      </c>
      <c r="S471" s="203" t="s">
        <v>81</v>
      </c>
      <c r="T471" s="199" t="str">
        <f>LEFT(D471,3)</f>
        <v>#OE</v>
      </c>
      <c r="U471" s="198" t="e">
        <f>IF(SEARCH("RT", T471),1,0)</f>
        <v>#VALUE!</v>
      </c>
      <c r="V471" s="199" t="str">
        <f>LEFT(D471,35)</f>
        <v>#OERS14 Dr Cathy Bruce : importance</v>
      </c>
      <c r="W471" s="199" t="e">
        <f>IF(SEARCH("http:", D471),1,0)</f>
        <v>#VALUE!</v>
      </c>
    </row>
    <row r="472" spans="1:24" x14ac:dyDescent="0.2">
      <c r="A472" s="199">
        <v>509</v>
      </c>
      <c r="B472" s="200" t="s">
        <v>3786</v>
      </c>
      <c r="C472" s="201" t="s">
        <v>68</v>
      </c>
      <c r="D472" s="201" t="s">
        <v>3793</v>
      </c>
      <c r="E472" s="201" t="s">
        <v>3794</v>
      </c>
      <c r="F472" s="202">
        <v>41689.694780092599</v>
      </c>
      <c r="G472" s="201"/>
      <c r="H472" s="201" t="s">
        <v>23</v>
      </c>
      <c r="I472" s="201"/>
      <c r="J472" s="201"/>
      <c r="K472" s="201">
        <v>17095178</v>
      </c>
      <c r="L472" s="201"/>
      <c r="M472" s="203" t="s">
        <v>85</v>
      </c>
      <c r="N472" s="203" t="s">
        <v>74</v>
      </c>
      <c r="O472" s="201">
        <v>299</v>
      </c>
      <c r="P472" s="201">
        <v>279</v>
      </c>
      <c r="Q472" s="201">
        <v>-18000</v>
      </c>
      <c r="R472" s="201" t="s">
        <v>3795</v>
      </c>
      <c r="S472" s="203" t="s">
        <v>659</v>
      </c>
      <c r="T472" s="199" t="str">
        <f>LEFT(D472,3)</f>
        <v>Use</v>
      </c>
      <c r="U472" s="198" t="e">
        <f>IF(SEARCH("RT", T472),1,0)</f>
        <v>#VALUE!</v>
      </c>
      <c r="V472" s="199" t="str">
        <f>LEFT(D472,35)</f>
        <v>Use video to capture student thinki</v>
      </c>
      <c r="W472" s="199" t="e">
        <f>IF(SEARCH("http:", D472),1,0)</f>
        <v>#VALUE!</v>
      </c>
    </row>
    <row r="473" spans="1:24" x14ac:dyDescent="0.2">
      <c r="A473" s="199">
        <v>510</v>
      </c>
      <c r="B473" s="200" t="s">
        <v>3789</v>
      </c>
      <c r="C473" s="201" t="s">
        <v>363</v>
      </c>
      <c r="D473" s="201" t="s">
        <v>3790</v>
      </c>
      <c r="E473" s="201" t="s">
        <v>3791</v>
      </c>
      <c r="F473" s="202">
        <v>41689.6958564815</v>
      </c>
      <c r="G473" s="201"/>
      <c r="H473" s="201" t="s">
        <v>23</v>
      </c>
      <c r="I473" s="201"/>
      <c r="J473" s="201"/>
      <c r="K473" s="201">
        <v>513860172</v>
      </c>
      <c r="L473" s="201"/>
      <c r="M473" s="203" t="s">
        <v>105</v>
      </c>
      <c r="N473" s="203" t="s">
        <v>366</v>
      </c>
      <c r="O473" s="201">
        <v>19</v>
      </c>
      <c r="P473" s="201">
        <v>6</v>
      </c>
      <c r="Q473" s="201">
        <v>-18000</v>
      </c>
      <c r="R473" s="201" t="s">
        <v>3792</v>
      </c>
      <c r="S473" s="203" t="s">
        <v>81</v>
      </c>
      <c r="T473" s="199" t="str">
        <f>LEFT(D473,3)</f>
        <v>#OE</v>
      </c>
      <c r="U473" s="198" t="e">
        <f>IF(SEARCH("RT", T473),1,0)</f>
        <v>#VALUE!</v>
      </c>
      <c r="V473" s="199" t="str">
        <f>LEFT(D473,35)</f>
        <v>#OERS14 Gr12 student Sam Kloetstra:</v>
      </c>
      <c r="W473" s="199" t="e">
        <f>IF(SEARCH("http:", D473),1,0)</f>
        <v>#VALUE!</v>
      </c>
    </row>
    <row r="474" spans="1:24" x14ac:dyDescent="0.2">
      <c r="A474" s="199">
        <v>511</v>
      </c>
      <c r="B474" s="200" t="s">
        <v>3789</v>
      </c>
      <c r="C474" s="201" t="s">
        <v>363</v>
      </c>
      <c r="D474" s="201" t="s">
        <v>3790</v>
      </c>
      <c r="E474" s="201" t="s">
        <v>3791</v>
      </c>
      <c r="F474" s="202">
        <v>41689.6958564815</v>
      </c>
      <c r="G474" s="201"/>
      <c r="H474" s="201" t="s">
        <v>23</v>
      </c>
      <c r="I474" s="201"/>
      <c r="J474" s="201"/>
      <c r="K474" s="201">
        <v>513860172</v>
      </c>
      <c r="L474" s="201"/>
      <c r="M474" s="203" t="s">
        <v>105</v>
      </c>
      <c r="N474" s="203" t="s">
        <v>366</v>
      </c>
      <c r="O474" s="201">
        <v>19</v>
      </c>
      <c r="P474" s="201">
        <v>6</v>
      </c>
      <c r="Q474" s="201">
        <v>-18000</v>
      </c>
      <c r="R474" s="201" t="s">
        <v>3792</v>
      </c>
      <c r="S474" s="203" t="s">
        <v>81</v>
      </c>
      <c r="T474" s="199" t="str">
        <f>LEFT(D474,3)</f>
        <v>#OE</v>
      </c>
      <c r="U474" s="198" t="e">
        <f>IF(SEARCH("RT", T474),1,0)</f>
        <v>#VALUE!</v>
      </c>
      <c r="V474" s="199" t="str">
        <f>LEFT(D474,35)</f>
        <v>#OERS14 Gr12 student Sam Kloetstra:</v>
      </c>
      <c r="W474" s="199" t="e">
        <f>IF(SEARCH("http:", D474),1,0)</f>
        <v>#VALUE!</v>
      </c>
    </row>
    <row r="475" spans="1:24" x14ac:dyDescent="0.2">
      <c r="A475" s="199">
        <v>512</v>
      </c>
      <c r="B475" s="200" t="s">
        <v>3750</v>
      </c>
      <c r="C475" s="201" t="s">
        <v>717</v>
      </c>
      <c r="D475" s="201" t="s">
        <v>3784</v>
      </c>
      <c r="E475" s="201" t="s">
        <v>3785</v>
      </c>
      <c r="F475" s="202">
        <v>41689.696226851898</v>
      </c>
      <c r="G475" s="201"/>
      <c r="H475" s="201" t="s">
        <v>23</v>
      </c>
      <c r="I475" s="201">
        <v>17095178</v>
      </c>
      <c r="J475" s="201" t="s">
        <v>68</v>
      </c>
      <c r="K475" s="201">
        <v>2180447343</v>
      </c>
      <c r="L475" s="201" t="s">
        <v>3786</v>
      </c>
      <c r="M475" s="203" t="s">
        <v>45</v>
      </c>
      <c r="N475" s="203" t="s">
        <v>720</v>
      </c>
      <c r="O475" s="201">
        <v>220</v>
      </c>
      <c r="P475" s="201">
        <v>384</v>
      </c>
      <c r="Q475" s="201">
        <v>-18000</v>
      </c>
      <c r="R475" s="201" t="s">
        <v>3787</v>
      </c>
      <c r="S475" s="203" t="s">
        <v>3788</v>
      </c>
      <c r="T475" s="199" t="str">
        <f>LEFT(D475,3)</f>
        <v>@ad</v>
      </c>
      <c r="U475" s="198" t="e">
        <f>IF(SEARCH("RT", T475),1,0)</f>
        <v>#VALUE!</v>
      </c>
      <c r="V475" s="199" t="str">
        <f>LEFT(D475,35)</f>
        <v>@adrossis We did this at our school</v>
      </c>
      <c r="W475" s="199" t="e">
        <f>IF(SEARCH("http:", D475),1,0)</f>
        <v>#VALUE!</v>
      </c>
    </row>
    <row r="476" spans="1:24" x14ac:dyDescent="0.2">
      <c r="A476" s="199">
        <v>513</v>
      </c>
      <c r="B476" s="200" t="s">
        <v>3781</v>
      </c>
      <c r="C476" s="201" t="s">
        <v>346</v>
      </c>
      <c r="D476" s="201" t="s">
        <v>1919</v>
      </c>
      <c r="E476" s="201" t="s">
        <v>3782</v>
      </c>
      <c r="F476" s="202">
        <v>41689.696851851899</v>
      </c>
      <c r="G476" s="201"/>
      <c r="H476" s="201" t="s">
        <v>23</v>
      </c>
      <c r="I476" s="201"/>
      <c r="J476" s="201"/>
      <c r="K476" s="201">
        <v>636460073</v>
      </c>
      <c r="L476" s="201"/>
      <c r="M476" s="203" t="s">
        <v>105</v>
      </c>
      <c r="N476" s="203" t="s">
        <v>349</v>
      </c>
      <c r="O476" s="201">
        <v>148</v>
      </c>
      <c r="P476" s="201">
        <v>298</v>
      </c>
      <c r="Q476" s="201">
        <v>-18000</v>
      </c>
      <c r="R476" s="201" t="s">
        <v>3783</v>
      </c>
      <c r="S476" s="203" t="s">
        <v>1922</v>
      </c>
      <c r="T476" s="199" t="str">
        <f>LEFT(D476,3)</f>
        <v xml:space="preserve">RT </v>
      </c>
      <c r="U476" s="198">
        <f>IF(SEARCH("RT", T476),1,0)</f>
        <v>1</v>
      </c>
      <c r="V476" s="199" t="str">
        <f>LEFT(D476,35)</f>
        <v xml:space="preserve">RT @AlexCWiseman: C Campbell &amp;amp; </v>
      </c>
      <c r="W476" s="199" t="e">
        <f>IF(SEARCH("http:", D476),1,0)</f>
        <v>#VALUE!</v>
      </c>
    </row>
    <row r="477" spans="1:24" x14ac:dyDescent="0.2">
      <c r="A477" s="199">
        <v>514</v>
      </c>
      <c r="B477" s="200" t="s">
        <v>3776</v>
      </c>
      <c r="C477" s="201" t="s">
        <v>346</v>
      </c>
      <c r="D477" s="201" t="s">
        <v>3777</v>
      </c>
      <c r="E477" s="201" t="s">
        <v>3778</v>
      </c>
      <c r="F477" s="202">
        <v>41689.697349536997</v>
      </c>
      <c r="G477" s="201"/>
      <c r="H477" s="201" t="s">
        <v>23</v>
      </c>
      <c r="I477" s="201"/>
      <c r="J477" s="201"/>
      <c r="K477" s="201">
        <v>636460073</v>
      </c>
      <c r="L477" s="201"/>
      <c r="M477" s="203" t="s">
        <v>105</v>
      </c>
      <c r="N477" s="203" t="s">
        <v>349</v>
      </c>
      <c r="O477" s="201">
        <v>148</v>
      </c>
      <c r="P477" s="201">
        <v>298</v>
      </c>
      <c r="Q477" s="201">
        <v>-18000</v>
      </c>
      <c r="R477" s="201" t="s">
        <v>3779</v>
      </c>
      <c r="S477" s="203" t="s">
        <v>3780</v>
      </c>
      <c r="T477" s="199" t="str">
        <f>LEFT(D477,3)</f>
        <v xml:space="preserve">RT </v>
      </c>
      <c r="U477" s="198">
        <f>IF(SEARCH("RT", T477),1,0)</f>
        <v>1</v>
      </c>
      <c r="V477" s="199" t="str">
        <f>LEFT(D477,35)</f>
        <v>RT @ShastaCH: @KNAER_RECRAE update:</v>
      </c>
      <c r="W477" s="199">
        <f>IF(SEARCH("http:", D477),1,0)</f>
        <v>1</v>
      </c>
      <c r="X477" s="194" t="str">
        <f>"http:"&amp;MID(D477,FIND("/",D477,8),LEN(D477)+1-FIND("/",D477,8))</f>
        <v>http://t.co/So2kKllmZ6</v>
      </c>
    </row>
    <row r="478" spans="1:24" x14ac:dyDescent="0.2">
      <c r="A478" s="199">
        <v>515</v>
      </c>
      <c r="B478" s="200" t="s">
        <v>3773</v>
      </c>
      <c r="C478" s="201" t="s">
        <v>346</v>
      </c>
      <c r="D478" s="201" t="s">
        <v>1865</v>
      </c>
      <c r="E478" s="201" t="s">
        <v>3774</v>
      </c>
      <c r="F478" s="202">
        <v>41689.6975578704</v>
      </c>
      <c r="G478" s="201"/>
      <c r="H478" s="201" t="s">
        <v>23</v>
      </c>
      <c r="I478" s="201"/>
      <c r="J478" s="201"/>
      <c r="K478" s="201">
        <v>636460073</v>
      </c>
      <c r="L478" s="201"/>
      <c r="M478" s="203" t="s">
        <v>105</v>
      </c>
      <c r="N478" s="203" t="s">
        <v>349</v>
      </c>
      <c r="O478" s="201">
        <v>148</v>
      </c>
      <c r="P478" s="201">
        <v>298</v>
      </c>
      <c r="Q478" s="201">
        <v>-18000</v>
      </c>
      <c r="R478" s="201" t="s">
        <v>3775</v>
      </c>
      <c r="S478" s="203" t="s">
        <v>1868</v>
      </c>
      <c r="T478" s="199" t="str">
        <f>LEFT(D478,3)</f>
        <v xml:space="preserve">RT </v>
      </c>
      <c r="U478" s="198">
        <f>IF(SEARCH("RT", T478),1,0)</f>
        <v>1</v>
      </c>
      <c r="V478" s="199" t="str">
        <f>LEFT(D478,35)</f>
        <v>RT @KNAER_RECRAE: KNAER next steps:</v>
      </c>
      <c r="W478" s="199" t="e">
        <f>IF(SEARCH("http:", D478),1,0)</f>
        <v>#VALUE!</v>
      </c>
    </row>
    <row r="479" spans="1:24" x14ac:dyDescent="0.2">
      <c r="A479" s="199">
        <v>516</v>
      </c>
      <c r="B479" s="200" t="s">
        <v>3770</v>
      </c>
      <c r="C479" s="201" t="s">
        <v>346</v>
      </c>
      <c r="D479" s="201" t="s">
        <v>1808</v>
      </c>
      <c r="E479" s="201" t="s">
        <v>3771</v>
      </c>
      <c r="F479" s="202">
        <v>41689.698344907403</v>
      </c>
      <c r="G479" s="201"/>
      <c r="H479" s="201" t="s">
        <v>23</v>
      </c>
      <c r="I479" s="201"/>
      <c r="J479" s="201"/>
      <c r="K479" s="201">
        <v>636460073</v>
      </c>
      <c r="L479" s="201"/>
      <c r="M479" s="203" t="s">
        <v>105</v>
      </c>
      <c r="N479" s="203" t="s">
        <v>349</v>
      </c>
      <c r="O479" s="201">
        <v>148</v>
      </c>
      <c r="P479" s="201">
        <v>298</v>
      </c>
      <c r="Q479" s="201">
        <v>-18000</v>
      </c>
      <c r="R479" s="201" t="s">
        <v>3772</v>
      </c>
      <c r="S479" s="203" t="s">
        <v>1811</v>
      </c>
      <c r="T479" s="199" t="str">
        <f>LEFT(D479,3)</f>
        <v xml:space="preserve">RT </v>
      </c>
      <c r="U479" s="198">
        <f>IF(SEARCH("RT", T479),1,0)</f>
        <v>1</v>
      </c>
      <c r="V479" s="199" t="str">
        <f>LEFT(D479,35)</f>
        <v>RT @ResearchChat: KNAER online: htt</v>
      </c>
      <c r="W479" s="199">
        <f>IF(SEARCH("http:", D479),1,0)</f>
        <v>1</v>
      </c>
      <c r="X479" s="194" t="str">
        <f>"http:"&amp;MID(D479,FIND("/",D479,8),LEN(D479)+1-FIND("/",D479,8))</f>
        <v>http://t.co/XwySdaifii #OERS14</v>
      </c>
    </row>
    <row r="480" spans="1:24" x14ac:dyDescent="0.2">
      <c r="A480" s="199">
        <v>517</v>
      </c>
      <c r="B480" s="200" t="s">
        <v>3765</v>
      </c>
      <c r="C480" s="201" t="s">
        <v>346</v>
      </c>
      <c r="D480" s="201" t="s">
        <v>3766</v>
      </c>
      <c r="E480" s="201" t="s">
        <v>3767</v>
      </c>
      <c r="F480" s="202">
        <v>41689.698391203703</v>
      </c>
      <c r="G480" s="201"/>
      <c r="H480" s="201" t="s">
        <v>23</v>
      </c>
      <c r="I480" s="201"/>
      <c r="J480" s="201"/>
      <c r="K480" s="201">
        <v>636460073</v>
      </c>
      <c r="L480" s="201"/>
      <c r="M480" s="203" t="s">
        <v>105</v>
      </c>
      <c r="N480" s="203" t="s">
        <v>349</v>
      </c>
      <c r="O480" s="201">
        <v>148</v>
      </c>
      <c r="P480" s="201">
        <v>298</v>
      </c>
      <c r="Q480" s="201">
        <v>-18000</v>
      </c>
      <c r="R480" s="201" t="s">
        <v>3768</v>
      </c>
      <c r="S480" s="203" t="s">
        <v>3769</v>
      </c>
      <c r="T480" s="199" t="str">
        <f>LEFT(D480,3)</f>
        <v xml:space="preserve">RT </v>
      </c>
      <c r="U480" s="198">
        <f>IF(SEARCH("RT", T480),1,0)</f>
        <v>1</v>
      </c>
      <c r="V480" s="199" t="str">
        <f>LEFT(D480,35)</f>
        <v>RT @OhMissAcosta: @KNAER_RECRAE fac</v>
      </c>
      <c r="W480" s="199">
        <f>IF(SEARCH("http:", D480),1,0)</f>
        <v>1</v>
      </c>
      <c r="X480" s="194" t="str">
        <f>"http:"&amp;MID(D480,FIND("/",D480,8),LEN(D480)+1-FIND("/",D480,8))</f>
        <v>http://t.co…</v>
      </c>
    </row>
    <row r="481" spans="1:24" x14ac:dyDescent="0.2">
      <c r="A481" s="199">
        <v>518</v>
      </c>
      <c r="B481" s="200" t="s">
        <v>3762</v>
      </c>
      <c r="C481" s="201" t="s">
        <v>346</v>
      </c>
      <c r="D481" s="201" t="s">
        <v>1855</v>
      </c>
      <c r="E481" s="201" t="s">
        <v>3763</v>
      </c>
      <c r="F481" s="202">
        <v>41689.698472222197</v>
      </c>
      <c r="G481" s="201"/>
      <c r="H481" s="201" t="s">
        <v>23</v>
      </c>
      <c r="I481" s="201"/>
      <c r="J481" s="201"/>
      <c r="K481" s="201">
        <v>636460073</v>
      </c>
      <c r="L481" s="201"/>
      <c r="M481" s="203" t="s">
        <v>105</v>
      </c>
      <c r="N481" s="203" t="s">
        <v>349</v>
      </c>
      <c r="O481" s="201">
        <v>148</v>
      </c>
      <c r="P481" s="201">
        <v>298</v>
      </c>
      <c r="Q481" s="201">
        <v>-18000</v>
      </c>
      <c r="R481" s="201" t="s">
        <v>3764</v>
      </c>
      <c r="S481" s="203" t="s">
        <v>1858</v>
      </c>
      <c r="T481" s="199" t="str">
        <f>LEFT(D481,3)</f>
        <v xml:space="preserve">RT </v>
      </c>
      <c r="U481" s="198">
        <f>IF(SEARCH("RT", T481),1,0)</f>
        <v>1</v>
      </c>
      <c r="V481" s="199" t="str">
        <f>LEFT(D481,35)</f>
        <v>RT @KNAER_RECRAE: #OERS14 KNAER ple</v>
      </c>
      <c r="W481" s="199">
        <f>IF(SEARCH("http:", D481),1,0)</f>
        <v>1</v>
      </c>
      <c r="X481" s="194" t="str">
        <f>"http:"&amp;MID(D481,FIND("/",D481,8),LEN(D481)+1-FIND("/",D481,8))</f>
        <v>http://t.co/IuRFqXJiDX</v>
      </c>
    </row>
    <row r="482" spans="1:24" x14ac:dyDescent="0.2">
      <c r="A482" s="199">
        <v>519</v>
      </c>
      <c r="B482" s="200" t="s">
        <v>3757</v>
      </c>
      <c r="C482" s="201" t="s">
        <v>3736</v>
      </c>
      <c r="D482" s="201" t="s">
        <v>3758</v>
      </c>
      <c r="E482" s="201" t="s">
        <v>3759</v>
      </c>
      <c r="F482" s="202">
        <v>41689.699120370402</v>
      </c>
      <c r="G482" s="201"/>
      <c r="H482" s="201" t="s">
        <v>23</v>
      </c>
      <c r="I482" s="201">
        <v>1673882262</v>
      </c>
      <c r="J482" s="201" t="s">
        <v>3736</v>
      </c>
      <c r="K482" s="201">
        <v>1673882262</v>
      </c>
      <c r="L482" s="201"/>
      <c r="M482" s="203" t="s">
        <v>146</v>
      </c>
      <c r="N482" s="203" t="s">
        <v>3739</v>
      </c>
      <c r="O482" s="201">
        <v>87</v>
      </c>
      <c r="P482" s="201">
        <v>31</v>
      </c>
      <c r="Q482" s="201">
        <v>-18000</v>
      </c>
      <c r="R482" s="201" t="s">
        <v>3760</v>
      </c>
      <c r="S482" s="203" t="s">
        <v>3761</v>
      </c>
      <c r="T482" s="199" t="str">
        <f>LEFT(D482,3)</f>
        <v>@TV</v>
      </c>
      <c r="U482" s="198" t="e">
        <f>IF(SEARCH("RT", T482),1,0)</f>
        <v>#VALUE!</v>
      </c>
      <c r="V482" s="199" t="str">
        <f>LEFT(D482,35)</f>
        <v>@TVDSB_RandA FNMI poster at #OERS14</v>
      </c>
      <c r="W482" s="199">
        <f>IF(SEARCH("http:", D482),1,0)</f>
        <v>1</v>
      </c>
      <c r="X482" s="194" t="str">
        <f>"http:"&amp;MID(D482,FIND("/",D482,8),LEN(D482)+1-FIND("/",D482,8))</f>
        <v>http://t.co/XghsY1kfUr</v>
      </c>
    </row>
    <row r="483" spans="1:24" x14ac:dyDescent="0.2">
      <c r="A483" s="199">
        <v>520</v>
      </c>
      <c r="B483" s="200" t="s">
        <v>3753</v>
      </c>
      <c r="C483" s="201" t="s">
        <v>363</v>
      </c>
      <c r="D483" s="201" t="s">
        <v>3754</v>
      </c>
      <c r="E483" s="201" t="s">
        <v>3755</v>
      </c>
      <c r="F483" s="202">
        <v>41689.699189814797</v>
      </c>
      <c r="G483" s="201"/>
      <c r="H483" s="201" t="s">
        <v>23</v>
      </c>
      <c r="I483" s="201"/>
      <c r="J483" s="201"/>
      <c r="K483" s="201">
        <v>513860172</v>
      </c>
      <c r="L483" s="201"/>
      <c r="M483" s="203" t="s">
        <v>105</v>
      </c>
      <c r="N483" s="203" t="s">
        <v>366</v>
      </c>
      <c r="O483" s="201">
        <v>19</v>
      </c>
      <c r="P483" s="201">
        <v>6</v>
      </c>
      <c r="Q483" s="201">
        <v>-18000</v>
      </c>
      <c r="R483" s="201" t="s">
        <v>3756</v>
      </c>
      <c r="S483" s="203" t="s">
        <v>81</v>
      </c>
      <c r="T483" s="199" t="str">
        <f>LEFT(D483,3)</f>
        <v>#OE</v>
      </c>
      <c r="U483" s="198" t="e">
        <f>IF(SEARCH("RT", T483),1,0)</f>
        <v>#VALUE!</v>
      </c>
      <c r="V483" s="199" t="str">
        <f>LEFT(D483,35)</f>
        <v>#OERS14 Sam K: the audience is rapt</v>
      </c>
      <c r="W483" s="199" t="e">
        <f>IF(SEARCH("http:", D483),1,0)</f>
        <v>#VALUE!</v>
      </c>
    </row>
    <row r="484" spans="1:24" x14ac:dyDescent="0.2">
      <c r="A484" s="199">
        <v>521</v>
      </c>
      <c r="B484" s="200" t="s">
        <v>3747</v>
      </c>
      <c r="C484" s="201" t="s">
        <v>68</v>
      </c>
      <c r="D484" s="201" t="s">
        <v>3748</v>
      </c>
      <c r="E484" s="201" t="s">
        <v>3749</v>
      </c>
      <c r="F484" s="202">
        <v>41689.699444444399</v>
      </c>
      <c r="G484" s="201"/>
      <c r="H484" s="201" t="s">
        <v>23</v>
      </c>
      <c r="I484" s="201">
        <v>2180447343</v>
      </c>
      <c r="J484" s="201" t="s">
        <v>717</v>
      </c>
      <c r="K484" s="201">
        <v>17095178</v>
      </c>
      <c r="L484" s="201" t="s">
        <v>3750</v>
      </c>
      <c r="M484" s="203" t="s">
        <v>85</v>
      </c>
      <c r="N484" s="203" t="s">
        <v>74</v>
      </c>
      <c r="O484" s="201">
        <v>300</v>
      </c>
      <c r="P484" s="201">
        <v>279</v>
      </c>
      <c r="Q484" s="201">
        <v>-18000</v>
      </c>
      <c r="R484" s="201" t="s">
        <v>3751</v>
      </c>
      <c r="S484" s="203" t="s">
        <v>3752</v>
      </c>
      <c r="T484" s="199" t="str">
        <f>LEFT(D484,3)</f>
        <v>@br</v>
      </c>
      <c r="U484" s="198" t="e">
        <f>IF(SEARCH("RT", T484),1,0)</f>
        <v>#VALUE!</v>
      </c>
      <c r="V484" s="199" t="str">
        <f>LEFT(D484,35)</f>
        <v xml:space="preserve">@brandy_doan I believe this.  Such </v>
      </c>
      <c r="W484" s="199" t="e">
        <f>IF(SEARCH("http:", D484),1,0)</f>
        <v>#VALUE!</v>
      </c>
    </row>
    <row r="485" spans="1:24" x14ac:dyDescent="0.2">
      <c r="A485" s="199">
        <v>522</v>
      </c>
      <c r="B485" s="200" t="s">
        <v>3742</v>
      </c>
      <c r="C485" s="201" t="s">
        <v>3743</v>
      </c>
      <c r="D485" s="201" t="s">
        <v>2782</v>
      </c>
      <c r="E485" s="201" t="s">
        <v>3744</v>
      </c>
      <c r="F485" s="202">
        <v>41689.700162036999</v>
      </c>
      <c r="G485" s="201"/>
      <c r="H485" s="201" t="s">
        <v>23</v>
      </c>
      <c r="I485" s="201"/>
      <c r="J485" s="201"/>
      <c r="K485" s="201">
        <v>60663069</v>
      </c>
      <c r="L485" s="201"/>
      <c r="M485" s="203" t="s">
        <v>45</v>
      </c>
      <c r="N485" s="203" t="s">
        <v>3745</v>
      </c>
      <c r="O485" s="201">
        <v>63</v>
      </c>
      <c r="P485" s="201">
        <v>172</v>
      </c>
      <c r="Q485" s="201">
        <v>-18000</v>
      </c>
      <c r="R485" s="201" t="s">
        <v>3746</v>
      </c>
      <c r="S485" s="203" t="s">
        <v>2786</v>
      </c>
      <c r="T485" s="199" t="str">
        <f>LEFT(D485,3)</f>
        <v xml:space="preserve">RT </v>
      </c>
      <c r="U485" s="198">
        <f>IF(SEARCH("RT", T485),1,0)</f>
        <v>1</v>
      </c>
      <c r="V485" s="199" t="str">
        <f>LEFT(D485,35)</f>
        <v xml:space="preserve">RT @Anniekidder: #oers14 OECD data </v>
      </c>
      <c r="W485" s="199" t="e">
        <f>IF(SEARCH("http:", D485),1,0)</f>
        <v>#VALUE!</v>
      </c>
    </row>
    <row r="486" spans="1:24" x14ac:dyDescent="0.2">
      <c r="A486" s="199">
        <v>523</v>
      </c>
      <c r="B486" s="200" t="s">
        <v>3735</v>
      </c>
      <c r="C486" s="201" t="s">
        <v>3736</v>
      </c>
      <c r="D486" s="201" t="s">
        <v>3737</v>
      </c>
      <c r="E486" s="201" t="s">
        <v>3738</v>
      </c>
      <c r="F486" s="202">
        <v>41689.700810185197</v>
      </c>
      <c r="G486" s="201"/>
      <c r="H486" s="201" t="s">
        <v>23</v>
      </c>
      <c r="I486" s="201">
        <v>1673882262</v>
      </c>
      <c r="J486" s="201" t="s">
        <v>3736</v>
      </c>
      <c r="K486" s="201">
        <v>1673882262</v>
      </c>
      <c r="L486" s="201"/>
      <c r="M486" s="203" t="s">
        <v>146</v>
      </c>
      <c r="N486" s="203" t="s">
        <v>3739</v>
      </c>
      <c r="O486" s="201">
        <v>87</v>
      </c>
      <c r="P486" s="201">
        <v>31</v>
      </c>
      <c r="Q486" s="201">
        <v>-18000</v>
      </c>
      <c r="R486" s="201" t="s">
        <v>3740</v>
      </c>
      <c r="S486" s="203" t="s">
        <v>3741</v>
      </c>
      <c r="T486" s="199" t="str">
        <f>LEFT(D486,3)</f>
        <v>@TV</v>
      </c>
      <c r="U486" s="198" t="e">
        <f>IF(SEARCH("RT", T486),1,0)</f>
        <v>#VALUE!</v>
      </c>
      <c r="V486" s="199" t="str">
        <f>LEFT(D486,35)</f>
        <v>@TVDSB_RandA Safe Schools poster at</v>
      </c>
      <c r="W486" s="199">
        <f>IF(SEARCH("http:", D486),1,0)</f>
        <v>1</v>
      </c>
      <c r="X486" s="194" t="str">
        <f>"http:"&amp;MID(D486,FIND("/",D486,8),LEN(D486)+1-FIND("/",D486,8))</f>
        <v>http://t.co/bURncs78xA</v>
      </c>
    </row>
    <row r="487" spans="1:24" x14ac:dyDescent="0.2">
      <c r="A487" s="199">
        <v>524</v>
      </c>
      <c r="B487" s="200" t="s">
        <v>3730</v>
      </c>
      <c r="C487" s="201" t="s">
        <v>1461</v>
      </c>
      <c r="D487" s="201" t="s">
        <v>3731</v>
      </c>
      <c r="E487" s="201" t="s">
        <v>3732</v>
      </c>
      <c r="F487" s="202">
        <v>41689.7011921296</v>
      </c>
      <c r="G487" s="201"/>
      <c r="H487" s="201" t="s">
        <v>23</v>
      </c>
      <c r="I487" s="201">
        <v>2188868298</v>
      </c>
      <c r="J487" s="201" t="s">
        <v>3684</v>
      </c>
      <c r="K487" s="201">
        <v>1604709252</v>
      </c>
      <c r="L487" s="201"/>
      <c r="M487" s="203" t="s">
        <v>215</v>
      </c>
      <c r="N487" s="203" t="s">
        <v>1463</v>
      </c>
      <c r="O487" s="201">
        <v>373</v>
      </c>
      <c r="P487" s="201">
        <v>578</v>
      </c>
      <c r="Q487" s="201"/>
      <c r="R487" s="201" t="s">
        <v>3733</v>
      </c>
      <c r="S487" s="203" t="s">
        <v>3734</v>
      </c>
      <c r="T487" s="199" t="str">
        <f>LEFT(D487,3)</f>
        <v>@Sa</v>
      </c>
      <c r="U487" s="198" t="e">
        <f>IF(SEARCH("RT", T487),1,0)</f>
        <v>#VALUE!</v>
      </c>
      <c r="V487" s="199" t="str">
        <f>LEFT(D487,35)</f>
        <v>@SamKloetstra, so impressed with yo</v>
      </c>
      <c r="W487" s="199" t="e">
        <f>IF(SEARCH("http:", D487),1,0)</f>
        <v>#VALUE!</v>
      </c>
    </row>
    <row r="488" spans="1:24" x14ac:dyDescent="0.2">
      <c r="A488" s="199">
        <v>525</v>
      </c>
      <c r="B488" s="200" t="s">
        <v>3725</v>
      </c>
      <c r="C488" s="201" t="s">
        <v>68</v>
      </c>
      <c r="D488" s="201" t="s">
        <v>3726</v>
      </c>
      <c r="E488" s="201" t="s">
        <v>3727</v>
      </c>
      <c r="F488" s="202">
        <v>41689.701574074097</v>
      </c>
      <c r="G488" s="201"/>
      <c r="H488" s="201" t="s">
        <v>23</v>
      </c>
      <c r="I488" s="201"/>
      <c r="J488" s="201"/>
      <c r="K488" s="201">
        <v>17095178</v>
      </c>
      <c r="L488" s="201"/>
      <c r="M488" s="203" t="s">
        <v>85</v>
      </c>
      <c r="N488" s="203" t="s">
        <v>74</v>
      </c>
      <c r="O488" s="201">
        <v>300</v>
      </c>
      <c r="P488" s="201">
        <v>279</v>
      </c>
      <c r="Q488" s="201">
        <v>-18000</v>
      </c>
      <c r="R488" s="201" t="s">
        <v>3728</v>
      </c>
      <c r="S488" s="203" t="s">
        <v>3729</v>
      </c>
      <c r="T488" s="199" t="str">
        <f>LEFT(D488,3)</f>
        <v>Tha</v>
      </c>
      <c r="U488" s="198" t="e">
        <f>IF(SEARCH("RT", T488),1,0)</f>
        <v>#VALUE!</v>
      </c>
      <c r="V488" s="199" t="str">
        <f>LEFT(D488,35)</f>
        <v xml:space="preserve">Thanks @SamKloetstra RT @dberrill: </v>
      </c>
      <c r="W488" s="199" t="e">
        <f>IF(SEARCH("http:", D488),1,0)</f>
        <v>#VALUE!</v>
      </c>
    </row>
    <row r="489" spans="1:24" x14ac:dyDescent="0.2">
      <c r="A489" s="199">
        <v>526</v>
      </c>
      <c r="B489" s="200" t="s">
        <v>3720</v>
      </c>
      <c r="C489" s="201" t="s">
        <v>3684</v>
      </c>
      <c r="D489" s="201" t="s">
        <v>3721</v>
      </c>
      <c r="E489" s="201" t="s">
        <v>3722</v>
      </c>
      <c r="F489" s="202">
        <v>41689.702060185198</v>
      </c>
      <c r="G489" s="201"/>
      <c r="H489" s="201" t="s">
        <v>628</v>
      </c>
      <c r="I489" s="201"/>
      <c r="J489" s="201"/>
      <c r="K489" s="201">
        <v>2188868298</v>
      </c>
      <c r="L489" s="201"/>
      <c r="M489" s="203" t="s">
        <v>3687</v>
      </c>
      <c r="N489" s="203" t="s">
        <v>3688</v>
      </c>
      <c r="O489" s="201">
        <v>239</v>
      </c>
      <c r="P489" s="201">
        <v>408</v>
      </c>
      <c r="Q489" s="201"/>
      <c r="R489" s="201" t="s">
        <v>3723</v>
      </c>
      <c r="S489" s="203" t="s">
        <v>3724</v>
      </c>
      <c r="T489" s="199" t="str">
        <f>LEFT(D489,3)</f>
        <v xml:space="preserve">RT </v>
      </c>
      <c r="U489" s="198">
        <f>IF(SEARCH("RT", T489),1,0)</f>
        <v>1</v>
      </c>
      <c r="V489" s="199" t="str">
        <f>LEFT(D489,35)</f>
        <v xml:space="preserve">RT @AngelaMercier1: @SamKloetstra, </v>
      </c>
      <c r="W489" s="199" t="e">
        <f>IF(SEARCH("http:", D489),1,0)</f>
        <v>#VALUE!</v>
      </c>
    </row>
    <row r="490" spans="1:24" x14ac:dyDescent="0.2">
      <c r="A490" s="199">
        <v>527</v>
      </c>
      <c r="B490" s="200" t="s">
        <v>3720</v>
      </c>
      <c r="C490" s="201" t="s">
        <v>3684</v>
      </c>
      <c r="D490" s="201" t="s">
        <v>3721</v>
      </c>
      <c r="E490" s="201" t="s">
        <v>3722</v>
      </c>
      <c r="F490" s="202">
        <v>41689.702060185198</v>
      </c>
      <c r="G490" s="201"/>
      <c r="H490" s="201" t="s">
        <v>628</v>
      </c>
      <c r="I490" s="201"/>
      <c r="J490" s="201"/>
      <c r="K490" s="201">
        <v>2188868298</v>
      </c>
      <c r="L490" s="201"/>
      <c r="M490" s="203" t="s">
        <v>3687</v>
      </c>
      <c r="N490" s="203" t="s">
        <v>3688</v>
      </c>
      <c r="O490" s="201">
        <v>239</v>
      </c>
      <c r="P490" s="201">
        <v>408</v>
      </c>
      <c r="Q490" s="201"/>
      <c r="R490" s="201" t="s">
        <v>3723</v>
      </c>
      <c r="S490" s="203" t="s">
        <v>3724</v>
      </c>
      <c r="T490" s="199" t="str">
        <f>LEFT(D490,3)</f>
        <v xml:space="preserve">RT </v>
      </c>
      <c r="U490" s="198">
        <f>IF(SEARCH("RT", T490),1,0)</f>
        <v>1</v>
      </c>
      <c r="V490" s="199" t="str">
        <f>LEFT(D490,35)</f>
        <v xml:space="preserve">RT @AngelaMercier1: @SamKloetstra, </v>
      </c>
      <c r="W490" s="199" t="e">
        <f>IF(SEARCH("http:", D490),1,0)</f>
        <v>#VALUE!</v>
      </c>
    </row>
    <row r="491" spans="1:24" x14ac:dyDescent="0.2">
      <c r="A491" s="199">
        <v>528</v>
      </c>
      <c r="B491" s="200" t="s">
        <v>3715</v>
      </c>
      <c r="C491" s="201" t="s">
        <v>269</v>
      </c>
      <c r="D491" s="201" t="s">
        <v>3716</v>
      </c>
      <c r="E491" s="201" t="s">
        <v>3717</v>
      </c>
      <c r="F491" s="202">
        <v>41689.702071759297</v>
      </c>
      <c r="G491" s="201"/>
      <c r="H491" s="201" t="s">
        <v>23</v>
      </c>
      <c r="I491" s="201"/>
      <c r="J491" s="201"/>
      <c r="K491" s="201">
        <v>298888460</v>
      </c>
      <c r="L491" s="201"/>
      <c r="M491" s="203" t="s">
        <v>38</v>
      </c>
      <c r="N491" s="203" t="s">
        <v>302</v>
      </c>
      <c r="O491" s="201">
        <v>87</v>
      </c>
      <c r="P491" s="201">
        <v>126</v>
      </c>
      <c r="Q491" s="201">
        <v>-18000</v>
      </c>
      <c r="R491" s="201" t="s">
        <v>3718</v>
      </c>
      <c r="S491" s="203" t="s">
        <v>3719</v>
      </c>
      <c r="T491" s="199" t="str">
        <f>LEFT(D491,3)</f>
        <v>Ver</v>
      </c>
      <c r="U491" s="198" t="e">
        <f>IF(SEARCH("RT", T491),1,0)</f>
        <v>#VALUE!</v>
      </c>
      <c r="V491" s="199" t="str">
        <f>LEFT(D491,35)</f>
        <v>Very articulate and insightful stud</v>
      </c>
      <c r="W491" s="199" t="e">
        <f>IF(SEARCH("http:", D491),1,0)</f>
        <v>#VALUE!</v>
      </c>
    </row>
    <row r="492" spans="1:24" x14ac:dyDescent="0.2">
      <c r="A492" s="199">
        <v>529</v>
      </c>
      <c r="B492" s="200" t="s">
        <v>3710</v>
      </c>
      <c r="C492" s="201" t="s">
        <v>3684</v>
      </c>
      <c r="D492" s="201" t="s">
        <v>3711</v>
      </c>
      <c r="E492" s="201" t="s">
        <v>3712</v>
      </c>
      <c r="F492" s="202">
        <v>41689.702280092599</v>
      </c>
      <c r="G492" s="201"/>
      <c r="H492" s="201" t="s">
        <v>628</v>
      </c>
      <c r="I492" s="201"/>
      <c r="J492" s="201"/>
      <c r="K492" s="201">
        <v>2188868298</v>
      </c>
      <c r="L492" s="201"/>
      <c r="M492" s="203" t="s">
        <v>3687</v>
      </c>
      <c r="N492" s="203" t="s">
        <v>3688</v>
      </c>
      <c r="O492" s="201">
        <v>239</v>
      </c>
      <c r="P492" s="201">
        <v>408</v>
      </c>
      <c r="Q492" s="201"/>
      <c r="R492" s="201" t="s">
        <v>3713</v>
      </c>
      <c r="S492" s="203" t="s">
        <v>3714</v>
      </c>
      <c r="T492" s="199" t="str">
        <f>LEFT(D492,3)</f>
        <v xml:space="preserve">RT </v>
      </c>
      <c r="U492" s="198">
        <f>IF(SEARCH("RT", T492),1,0)</f>
        <v>1</v>
      </c>
      <c r="V492" s="199" t="str">
        <f>LEFT(D492,35)</f>
        <v xml:space="preserve">RT @adrossis: Thanks @SamKloetstra </v>
      </c>
      <c r="W492" s="199" t="e">
        <f>IF(SEARCH("http:", D492),1,0)</f>
        <v>#VALUE!</v>
      </c>
    </row>
    <row r="493" spans="1:24" x14ac:dyDescent="0.2">
      <c r="A493" s="199">
        <v>530</v>
      </c>
      <c r="B493" s="200" t="s">
        <v>3705</v>
      </c>
      <c r="C493" s="201" t="s">
        <v>220</v>
      </c>
      <c r="D493" s="201" t="s">
        <v>3706</v>
      </c>
      <c r="E493" s="201" t="s">
        <v>3707</v>
      </c>
      <c r="F493" s="202">
        <v>41689.703090277799</v>
      </c>
      <c r="G493" s="201"/>
      <c r="H493" s="201" t="s">
        <v>23</v>
      </c>
      <c r="I493" s="201">
        <v>2188868298</v>
      </c>
      <c r="J493" s="201" t="s">
        <v>3684</v>
      </c>
      <c r="K493" s="201">
        <v>903197892</v>
      </c>
      <c r="L493" s="201"/>
      <c r="M493" s="203" t="s">
        <v>105</v>
      </c>
      <c r="N493" s="203" t="s">
        <v>223</v>
      </c>
      <c r="O493" s="201">
        <v>37</v>
      </c>
      <c r="P493" s="201">
        <v>83</v>
      </c>
      <c r="Q493" s="201">
        <v>-18000</v>
      </c>
      <c r="R493" s="201" t="s">
        <v>3708</v>
      </c>
      <c r="S493" s="203" t="s">
        <v>3709</v>
      </c>
      <c r="T493" s="199" t="str">
        <f>LEFT(D493,3)</f>
        <v>@Sa</v>
      </c>
      <c r="U493" s="198" t="e">
        <f>IF(SEARCH("RT", T493),1,0)</f>
        <v>#VALUE!</v>
      </c>
      <c r="V493" s="199" t="str">
        <f>LEFT(D493,35)</f>
        <v>@SamKloetstra great job speaking at</v>
      </c>
      <c r="W493" s="199" t="e">
        <f>IF(SEARCH("http:", D493),1,0)</f>
        <v>#VALUE!</v>
      </c>
    </row>
    <row r="494" spans="1:24" x14ac:dyDescent="0.2">
      <c r="A494" s="199">
        <v>531</v>
      </c>
      <c r="B494" s="200" t="s">
        <v>3700</v>
      </c>
      <c r="C494" s="201" t="s">
        <v>3684</v>
      </c>
      <c r="D494" s="201" t="s">
        <v>3701</v>
      </c>
      <c r="E494" s="201" t="s">
        <v>3702</v>
      </c>
      <c r="F494" s="202">
        <v>41689.704062500001</v>
      </c>
      <c r="G494" s="201"/>
      <c r="H494" s="201" t="s">
        <v>628</v>
      </c>
      <c r="I494" s="201"/>
      <c r="J494" s="201"/>
      <c r="K494" s="201">
        <v>2188868298</v>
      </c>
      <c r="L494" s="201"/>
      <c r="M494" s="203" t="s">
        <v>3687</v>
      </c>
      <c r="N494" s="203" t="s">
        <v>3688</v>
      </c>
      <c r="O494" s="201">
        <v>239</v>
      </c>
      <c r="P494" s="201">
        <v>408</v>
      </c>
      <c r="Q494" s="201"/>
      <c r="R494" s="201" t="s">
        <v>3703</v>
      </c>
      <c r="S494" s="203" t="s">
        <v>3704</v>
      </c>
      <c r="T494" s="199" t="str">
        <f>LEFT(D494,3)</f>
        <v xml:space="preserve">RT </v>
      </c>
      <c r="U494" s="198">
        <f>IF(SEARCH("RT", T494),1,0)</f>
        <v>1</v>
      </c>
      <c r="V494" s="199" t="str">
        <f>LEFT(D494,35)</f>
        <v>RT @lisacollimore: @SamKloetstra gr</v>
      </c>
      <c r="W494" s="199" t="e">
        <f>IF(SEARCH("http:", D494),1,0)</f>
        <v>#VALUE!</v>
      </c>
    </row>
    <row r="495" spans="1:24" x14ac:dyDescent="0.2">
      <c r="A495" s="199">
        <v>532</v>
      </c>
      <c r="B495" s="200" t="s">
        <v>3696</v>
      </c>
      <c r="C495" s="201" t="s">
        <v>363</v>
      </c>
      <c r="D495" s="201" t="s">
        <v>3697</v>
      </c>
      <c r="E495" s="201" t="s">
        <v>3698</v>
      </c>
      <c r="F495" s="202">
        <v>41689.704560185201</v>
      </c>
      <c r="G495" s="201"/>
      <c r="H495" s="201" t="s">
        <v>23</v>
      </c>
      <c r="I495" s="201"/>
      <c r="J495" s="201"/>
      <c r="K495" s="201">
        <v>513860172</v>
      </c>
      <c r="L495" s="201"/>
      <c r="M495" s="203" t="s">
        <v>105</v>
      </c>
      <c r="N495" s="203" t="s">
        <v>366</v>
      </c>
      <c r="O495" s="201">
        <v>19</v>
      </c>
      <c r="P495" s="201">
        <v>6</v>
      </c>
      <c r="Q495" s="201">
        <v>-18000</v>
      </c>
      <c r="R495" s="201" t="s">
        <v>3699</v>
      </c>
      <c r="S495" s="203" t="s">
        <v>81</v>
      </c>
      <c r="T495" s="199" t="str">
        <f>LEFT(D495,3)</f>
        <v>#OE</v>
      </c>
      <c r="U495" s="198" t="e">
        <f>IF(SEARCH("RT", T495),1,0)</f>
        <v>#VALUE!</v>
      </c>
      <c r="V495" s="199" t="str">
        <f>LEFT(D495,35)</f>
        <v>#OERS14 a Director of Ed Vince MacD</v>
      </c>
      <c r="W495" s="199" t="e">
        <f>IF(SEARCH("http:", D495),1,0)</f>
        <v>#VALUE!</v>
      </c>
    </row>
    <row r="496" spans="1:24" x14ac:dyDescent="0.2">
      <c r="A496" s="199">
        <v>533</v>
      </c>
      <c r="B496" s="200" t="s">
        <v>3691</v>
      </c>
      <c r="C496" s="201" t="s">
        <v>260</v>
      </c>
      <c r="D496" s="201" t="s">
        <v>3692</v>
      </c>
      <c r="E496" s="201" t="s">
        <v>3693</v>
      </c>
      <c r="F496" s="202">
        <v>41689.704861111102</v>
      </c>
      <c r="G496" s="201"/>
      <c r="H496" s="201" t="s">
        <v>23</v>
      </c>
      <c r="I496" s="201">
        <v>2188868298</v>
      </c>
      <c r="J496" s="201" t="s">
        <v>3684</v>
      </c>
      <c r="K496" s="201">
        <v>40576448</v>
      </c>
      <c r="L496" s="201"/>
      <c r="M496" s="203" t="s">
        <v>24</v>
      </c>
      <c r="N496" s="203" t="s">
        <v>263</v>
      </c>
      <c r="O496" s="201">
        <v>808</v>
      </c>
      <c r="P496" s="201">
        <v>1457</v>
      </c>
      <c r="Q496" s="201">
        <v>-18000</v>
      </c>
      <c r="R496" s="201" t="s">
        <v>3694</v>
      </c>
      <c r="S496" s="203" t="s">
        <v>3695</v>
      </c>
      <c r="T496" s="199" t="str">
        <f>LEFT(D496,3)</f>
        <v>@Sa</v>
      </c>
      <c r="U496" s="198" t="e">
        <f>IF(SEARCH("RT", T496),1,0)</f>
        <v>#VALUE!</v>
      </c>
      <c r="V496" s="199" t="str">
        <f>LEFT(D496,35)</f>
        <v>@SamKloetstra thanks for the follow</v>
      </c>
      <c r="W496" s="199" t="e">
        <f>IF(SEARCH("http:", D496),1,0)</f>
        <v>#VALUE!</v>
      </c>
    </row>
    <row r="497" spans="1:24" x14ac:dyDescent="0.2">
      <c r="A497" s="199">
        <v>534</v>
      </c>
      <c r="B497" s="200" t="s">
        <v>3683</v>
      </c>
      <c r="C497" s="201" t="s">
        <v>3684</v>
      </c>
      <c r="D497" s="201" t="s">
        <v>3685</v>
      </c>
      <c r="E497" s="201" t="s">
        <v>3686</v>
      </c>
      <c r="F497" s="202">
        <v>41689.705266203702</v>
      </c>
      <c r="G497" s="201"/>
      <c r="H497" s="201" t="s">
        <v>628</v>
      </c>
      <c r="I497" s="201"/>
      <c r="J497" s="201"/>
      <c r="K497" s="201">
        <v>2188868298</v>
      </c>
      <c r="L497" s="201"/>
      <c r="M497" s="203" t="s">
        <v>3687</v>
      </c>
      <c r="N497" s="203" t="s">
        <v>3688</v>
      </c>
      <c r="O497" s="201">
        <v>239</v>
      </c>
      <c r="P497" s="201">
        <v>408</v>
      </c>
      <c r="Q497" s="201"/>
      <c r="R497" s="201" t="s">
        <v>3689</v>
      </c>
      <c r="S497" s="203" t="s">
        <v>3690</v>
      </c>
      <c r="T497" s="199" t="str">
        <f>LEFT(D497,3)</f>
        <v>Tha</v>
      </c>
      <c r="U497" s="198" t="e">
        <f>IF(SEARCH("RT", T497),1,0)</f>
        <v>#VALUE!</v>
      </c>
      <c r="V497" s="199" t="str">
        <f>LEFT(D497,35)</f>
        <v>Thank you everyone for the kind wor</v>
      </c>
      <c r="W497" s="199" t="e">
        <f>IF(SEARCH("http:", D497),1,0)</f>
        <v>#VALUE!</v>
      </c>
    </row>
    <row r="498" spans="1:24" x14ac:dyDescent="0.2">
      <c r="A498" s="199">
        <v>535</v>
      </c>
      <c r="B498" s="200" t="s">
        <v>3677</v>
      </c>
      <c r="C498" s="201" t="s">
        <v>42</v>
      </c>
      <c r="D498" s="201" t="s">
        <v>3678</v>
      </c>
      <c r="E498" s="201" t="s">
        <v>3679</v>
      </c>
      <c r="F498" s="202">
        <v>41689.707094907397</v>
      </c>
      <c r="G498" s="201"/>
      <c r="H498" s="201" t="s">
        <v>23</v>
      </c>
      <c r="I498" s="201">
        <v>129585627</v>
      </c>
      <c r="J498" s="201" t="s">
        <v>424</v>
      </c>
      <c r="K498" s="201">
        <v>300645437</v>
      </c>
      <c r="L498" s="201" t="s">
        <v>3680</v>
      </c>
      <c r="M498" s="203" t="s">
        <v>215</v>
      </c>
      <c r="N498" s="203" t="s">
        <v>46</v>
      </c>
      <c r="O498" s="201">
        <v>744</v>
      </c>
      <c r="P498" s="201">
        <v>317</v>
      </c>
      <c r="Q498" s="201">
        <v>-18000</v>
      </c>
      <c r="R498" s="201" t="s">
        <v>3681</v>
      </c>
      <c r="S498" s="203" t="s">
        <v>3682</v>
      </c>
      <c r="T498" s="199" t="str">
        <f>LEFT(D498,3)</f>
        <v>Vie</v>
      </c>
      <c r="U498" s="198" t="e">
        <f>IF(SEARCH("RT", T498),1,0)</f>
        <v>#VALUE!</v>
      </c>
      <c r="V498" s="199" t="str">
        <f>LEFT(D498,35)</f>
        <v xml:space="preserve">Views on next steps? RT @ShastaCH: </v>
      </c>
      <c r="W498" s="199">
        <f>IF(SEARCH("http:", D498),1,0)</f>
        <v>1</v>
      </c>
      <c r="X498" s="194" t="str">
        <f>"http:"&amp;MID(D498,FIND("/",D498,8),LEN(D498)+1-FIND("/",D498,8))</f>
        <v>http://t.co/6B6Laheycb”</v>
      </c>
    </row>
    <row r="499" spans="1:24" x14ac:dyDescent="0.2">
      <c r="A499" s="199">
        <v>536</v>
      </c>
      <c r="B499" s="200" t="s">
        <v>3672</v>
      </c>
      <c r="C499" s="201" t="s">
        <v>136</v>
      </c>
      <c r="D499" s="201" t="s">
        <v>3673</v>
      </c>
      <c r="E499" s="201" t="s">
        <v>3674</v>
      </c>
      <c r="F499" s="202">
        <v>41689.707303240699</v>
      </c>
      <c r="G499" s="201"/>
      <c r="H499" s="201" t="s">
        <v>23</v>
      </c>
      <c r="I499" s="201"/>
      <c r="J499" s="201"/>
      <c r="K499" s="201">
        <v>317175652</v>
      </c>
      <c r="L499" s="201"/>
      <c r="M499" s="203" t="s">
        <v>45</v>
      </c>
      <c r="N499" s="203" t="s">
        <v>139</v>
      </c>
      <c r="O499" s="201">
        <v>126</v>
      </c>
      <c r="P499" s="201">
        <v>251</v>
      </c>
      <c r="Q499" s="201">
        <v>-18000</v>
      </c>
      <c r="R499" s="201" t="s">
        <v>3675</v>
      </c>
      <c r="S499" s="203" t="s">
        <v>3676</v>
      </c>
      <c r="T499" s="199" t="str">
        <f>LEFT(D499,3)</f>
        <v>Sch</v>
      </c>
      <c r="U499" s="198" t="e">
        <f>IF(SEARCH("RT", T499),1,0)</f>
        <v>#VALUE!</v>
      </c>
      <c r="V499" s="199" t="str">
        <f>LEFT(D499,35)</f>
        <v>School Board-University Research Ex</v>
      </c>
      <c r="W499" s="199">
        <f>IF(SEARCH("http:", D499),1,0)</f>
        <v>1</v>
      </c>
      <c r="X499" s="194" t="str">
        <f>"http:"&amp;MID(D499,FIND("/",D499,8),LEN(D499)+1-FIND("/",D499,8))</f>
        <v>http://t.co/HzV8M7Zp6W #OERS14</v>
      </c>
    </row>
    <row r="500" spans="1:24" x14ac:dyDescent="0.2">
      <c r="A500" s="199">
        <v>537</v>
      </c>
      <c r="B500" s="200" t="s">
        <v>1774</v>
      </c>
      <c r="C500" s="201" t="s">
        <v>1773</v>
      </c>
      <c r="D500" s="201" t="s">
        <v>3668</v>
      </c>
      <c r="E500" s="201" t="s">
        <v>3669</v>
      </c>
      <c r="F500" s="202">
        <v>41689.707708333299</v>
      </c>
      <c r="G500" s="201"/>
      <c r="H500" s="201" t="s">
        <v>23</v>
      </c>
      <c r="I500" s="201"/>
      <c r="J500" s="201"/>
      <c r="K500" s="201">
        <v>67037243</v>
      </c>
      <c r="L500" s="201"/>
      <c r="M500" s="203" t="s">
        <v>2854</v>
      </c>
      <c r="N500" s="203" t="s">
        <v>3187</v>
      </c>
      <c r="O500" s="201">
        <v>219</v>
      </c>
      <c r="P500" s="201">
        <v>293</v>
      </c>
      <c r="Q500" s="201">
        <v>-21600</v>
      </c>
      <c r="R500" s="201" t="s">
        <v>3670</v>
      </c>
      <c r="S500" s="203" t="s">
        <v>3671</v>
      </c>
      <c r="T500" s="199" t="str">
        <f>LEFT(D500,3)</f>
        <v>#oe</v>
      </c>
      <c r="U500" s="198" t="e">
        <f>IF(SEARCH("RT", T500),1,0)</f>
        <v>#VALUE!</v>
      </c>
      <c r="V500" s="199" t="str">
        <f>LEFT(D500,35)</f>
        <v>#oers14 @drcathybruce Have you seen</v>
      </c>
      <c r="W500" s="199">
        <f>IF(SEARCH("http:", D500),1,0)</f>
        <v>1</v>
      </c>
      <c r="X500" s="194" t="str">
        <f>"http:"&amp;MID(D500,FIND("/",D500,8),LEN(D500)+1-FIND("/",D500,8))</f>
        <v>http://t.co/FNq5aTkrOK</v>
      </c>
    </row>
    <row r="501" spans="1:24" x14ac:dyDescent="0.2">
      <c r="A501" s="199">
        <v>538</v>
      </c>
      <c r="B501" s="200" t="s">
        <v>3662</v>
      </c>
      <c r="C501" s="201" t="s">
        <v>42</v>
      </c>
      <c r="D501" s="201" t="s">
        <v>3663</v>
      </c>
      <c r="E501" s="201" t="s">
        <v>3664</v>
      </c>
      <c r="F501" s="202">
        <v>41689.707893518498</v>
      </c>
      <c r="G501" s="201"/>
      <c r="H501" s="201" t="s">
        <v>23</v>
      </c>
      <c r="I501" s="201">
        <v>129585627</v>
      </c>
      <c r="J501" s="201" t="s">
        <v>424</v>
      </c>
      <c r="K501" s="201">
        <v>300645437</v>
      </c>
      <c r="L501" s="201" t="s">
        <v>3665</v>
      </c>
      <c r="M501" s="203" t="s">
        <v>215</v>
      </c>
      <c r="N501" s="203" t="s">
        <v>46</v>
      </c>
      <c r="O501" s="201">
        <v>744</v>
      </c>
      <c r="P501" s="201">
        <v>317</v>
      </c>
      <c r="Q501" s="201">
        <v>-18000</v>
      </c>
      <c r="R501" s="201" t="s">
        <v>3666</v>
      </c>
      <c r="S501" s="203" t="s">
        <v>3667</v>
      </c>
      <c r="T501" s="199" t="str">
        <f>LEFT(D501,3)</f>
        <v xml:space="preserve">RT </v>
      </c>
      <c r="U501" s="198">
        <f>IF(SEARCH("RT", T501),1,0)</f>
        <v>1</v>
      </c>
      <c r="V501" s="199" t="str">
        <f>LEFT(D501,35)</f>
        <v xml:space="preserve">RT @ShastaCH @KNAER_RECRAE update: </v>
      </c>
      <c r="W501" s="199">
        <f>IF(SEARCH("http:", D501),1,0)</f>
        <v>1</v>
      </c>
      <c r="X501" s="194" t="str">
        <f>"http:"&amp;MID(D501,FIND("/",D501,8),LEN(D501)+1-FIND("/",D501,8))</f>
        <v>http://t.co/Gqoywl7oWf”</v>
      </c>
    </row>
    <row r="502" spans="1:24" x14ac:dyDescent="0.2">
      <c r="A502" s="199">
        <v>539</v>
      </c>
      <c r="B502" s="200" t="s">
        <v>3657</v>
      </c>
      <c r="C502" s="201" t="s">
        <v>3658</v>
      </c>
      <c r="D502" s="201" t="s">
        <v>2134</v>
      </c>
      <c r="E502" s="201" t="s">
        <v>3659</v>
      </c>
      <c r="F502" s="202">
        <v>41689.708842592598</v>
      </c>
      <c r="G502" s="201"/>
      <c r="H502" s="201" t="s">
        <v>23</v>
      </c>
      <c r="I502" s="201"/>
      <c r="J502" s="201"/>
      <c r="K502" s="201">
        <v>577102611</v>
      </c>
      <c r="L502" s="201"/>
      <c r="M502" s="203" t="s">
        <v>215</v>
      </c>
      <c r="N502" s="203" t="s">
        <v>3660</v>
      </c>
      <c r="O502" s="201">
        <v>155</v>
      </c>
      <c r="P502" s="201">
        <v>84</v>
      </c>
      <c r="Q502" s="201">
        <v>-18000</v>
      </c>
      <c r="R502" s="201" t="s">
        <v>3661</v>
      </c>
      <c r="S502" s="203" t="s">
        <v>2138</v>
      </c>
      <c r="T502" s="199" t="str">
        <f>LEFT(D502,3)</f>
        <v xml:space="preserve">RT </v>
      </c>
      <c r="U502" s="198">
        <f>IF(SEARCH("RT", T502),1,0)</f>
        <v>1</v>
      </c>
      <c r="V502" s="199" t="str">
        <f>LEFT(D502,35)</f>
        <v xml:space="preserve">RT @Anniekidder: #oers14 Dr. Bruce </v>
      </c>
      <c r="W502" s="199" t="e">
        <f>IF(SEARCH("http:", D502),1,0)</f>
        <v>#VALUE!</v>
      </c>
    </row>
    <row r="503" spans="1:24" x14ac:dyDescent="0.2">
      <c r="A503" s="199">
        <v>540</v>
      </c>
      <c r="B503" s="200" t="s">
        <v>3654</v>
      </c>
      <c r="C503" s="201" t="s">
        <v>68</v>
      </c>
      <c r="D503" s="201" t="s">
        <v>3592</v>
      </c>
      <c r="E503" s="201" t="s">
        <v>3655</v>
      </c>
      <c r="F503" s="202">
        <v>41689.708981481497</v>
      </c>
      <c r="G503" s="201"/>
      <c r="H503" s="201" t="s">
        <v>23</v>
      </c>
      <c r="I503" s="201"/>
      <c r="J503" s="201"/>
      <c r="K503" s="201">
        <v>17095178</v>
      </c>
      <c r="L503" s="201"/>
      <c r="M503" s="203" t="s">
        <v>85</v>
      </c>
      <c r="N503" s="203" t="s">
        <v>74</v>
      </c>
      <c r="O503" s="201">
        <v>300</v>
      </c>
      <c r="P503" s="201">
        <v>279</v>
      </c>
      <c r="Q503" s="201">
        <v>-18000</v>
      </c>
      <c r="R503" s="201" t="s">
        <v>3656</v>
      </c>
      <c r="S503" s="203" t="s">
        <v>3595</v>
      </c>
      <c r="T503" s="199" t="str">
        <f>LEFT(D503,3)</f>
        <v xml:space="preserve">RT </v>
      </c>
      <c r="U503" s="198">
        <f>IF(SEARCH("RT", T503),1,0)</f>
        <v>1</v>
      </c>
      <c r="V503" s="199" t="str">
        <f>LEFT(D503,35)</f>
        <v>RT @OhMissAcosta: School Board-Univ</v>
      </c>
      <c r="W503" s="199">
        <f>IF(SEARCH("http:", D503),1,0)</f>
        <v>1</v>
      </c>
      <c r="X503" s="194" t="str">
        <f>"http:"&amp;MID(D503,FIND("/",D503,8),LEN(D503)+1-FIND("/",D503,8))</f>
        <v>http://t.co…</v>
      </c>
    </row>
    <row r="504" spans="1:24" x14ac:dyDescent="0.2">
      <c r="A504" s="199">
        <v>541</v>
      </c>
      <c r="B504" s="200" t="s">
        <v>3647</v>
      </c>
      <c r="C504" s="201" t="s">
        <v>3648</v>
      </c>
      <c r="D504" s="201" t="s">
        <v>3649</v>
      </c>
      <c r="E504" s="201" t="s">
        <v>3650</v>
      </c>
      <c r="F504" s="202">
        <v>41689.709293981497</v>
      </c>
      <c r="G504" s="201" t="s">
        <v>3651</v>
      </c>
      <c r="H504" s="201" t="s">
        <v>23</v>
      </c>
      <c r="I504" s="201"/>
      <c r="J504" s="201"/>
      <c r="K504" s="201">
        <v>106539218</v>
      </c>
      <c r="L504" s="201"/>
      <c r="M504" s="203" t="s">
        <v>63</v>
      </c>
      <c r="N504" s="203" t="s">
        <v>3652</v>
      </c>
      <c r="O504" s="201">
        <v>5705</v>
      </c>
      <c r="P504" s="201">
        <v>154</v>
      </c>
      <c r="Q504" s="201">
        <v>-18000</v>
      </c>
      <c r="R504" s="201" t="s">
        <v>3653</v>
      </c>
      <c r="S504" s="203" t="s">
        <v>81</v>
      </c>
      <c r="T504" s="199" t="str">
        <f>LEFT(D504,3)</f>
        <v>#OE</v>
      </c>
      <c r="U504" s="198" t="e">
        <f>IF(SEARCH("RT", T504),1,0)</f>
        <v>#VALUE!</v>
      </c>
      <c r="V504" s="199" t="str">
        <f>LEFT(D504,35)</f>
        <v xml:space="preserve">#OERS14 Education research suffers </v>
      </c>
      <c r="W504" s="199" t="e">
        <f>IF(SEARCH("http:", D504),1,0)</f>
        <v>#VALUE!</v>
      </c>
    </row>
    <row r="505" spans="1:24" x14ac:dyDescent="0.2">
      <c r="A505" s="199">
        <v>542</v>
      </c>
      <c r="B505" s="200" t="s">
        <v>3614</v>
      </c>
      <c r="C505" s="201" t="s">
        <v>654</v>
      </c>
      <c r="D505" s="201" t="s">
        <v>3643</v>
      </c>
      <c r="E505" s="201" t="s">
        <v>3644</v>
      </c>
      <c r="F505" s="202">
        <v>41689.709513888898</v>
      </c>
      <c r="G505" s="201"/>
      <c r="H505" s="201" t="s">
        <v>23</v>
      </c>
      <c r="I505" s="201"/>
      <c r="J505" s="201"/>
      <c r="K505" s="201">
        <v>30002337</v>
      </c>
      <c r="L505" s="201"/>
      <c r="M505" s="203" t="s">
        <v>73</v>
      </c>
      <c r="N505" s="203" t="s">
        <v>657</v>
      </c>
      <c r="O505" s="201">
        <v>370</v>
      </c>
      <c r="P505" s="201">
        <v>169</v>
      </c>
      <c r="Q505" s="201">
        <v>-18000</v>
      </c>
      <c r="R505" s="201" t="s">
        <v>3645</v>
      </c>
      <c r="S505" s="203" t="s">
        <v>3646</v>
      </c>
      <c r="T505" s="199" t="str">
        <f>LEFT(D505,3)</f>
        <v>Pro</v>
      </c>
      <c r="U505" s="198" t="e">
        <f>IF(SEARCH("RT", T505),1,0)</f>
        <v>#VALUE!</v>
      </c>
      <c r="V505" s="199" t="str">
        <f>LEFT(D505,35)</f>
        <v>Problems or Challenges?  Does chall</v>
      </c>
      <c r="W505" s="199" t="e">
        <f>IF(SEARCH("http:", D505),1,0)</f>
        <v>#VALUE!</v>
      </c>
    </row>
    <row r="506" spans="1:24" x14ac:dyDescent="0.2">
      <c r="A506" s="199">
        <v>543</v>
      </c>
      <c r="B506" s="200" t="s">
        <v>3637</v>
      </c>
      <c r="C506" s="201" t="s">
        <v>1022</v>
      </c>
      <c r="D506" s="201" t="s">
        <v>3638</v>
      </c>
      <c r="E506" s="201" t="s">
        <v>3639</v>
      </c>
      <c r="F506" s="202">
        <v>41689.710567129601</v>
      </c>
      <c r="G506" s="201" t="s">
        <v>3640</v>
      </c>
      <c r="H506" s="201" t="s">
        <v>23</v>
      </c>
      <c r="I506" s="201">
        <v>2351930730</v>
      </c>
      <c r="J506" s="201" t="s">
        <v>1022</v>
      </c>
      <c r="K506" s="201">
        <v>2351930730</v>
      </c>
      <c r="L506" s="201" t="s">
        <v>3641</v>
      </c>
      <c r="M506" s="203" t="s">
        <v>105</v>
      </c>
      <c r="N506" s="203" t="s">
        <v>1026</v>
      </c>
      <c r="O506" s="201">
        <v>2</v>
      </c>
      <c r="P506" s="201">
        <v>12</v>
      </c>
      <c r="Q506" s="201"/>
      <c r="R506" s="201" t="s">
        <v>3642</v>
      </c>
      <c r="S506" s="203" t="s">
        <v>149</v>
      </c>
      <c r="T506" s="199" t="str">
        <f>LEFT(D506,3)</f>
        <v>#oe</v>
      </c>
      <c r="U506" s="198" t="e">
        <f>IF(SEARCH("RT", T506),1,0)</f>
        <v>#VALUE!</v>
      </c>
      <c r="V506" s="199" t="str">
        <f>LEFT(D506,35)</f>
        <v>#oers14 to move towards empirically</v>
      </c>
      <c r="W506" s="199" t="e">
        <f>IF(SEARCH("http:", D506),1,0)</f>
        <v>#VALUE!</v>
      </c>
    </row>
    <row r="507" spans="1:24" x14ac:dyDescent="0.2">
      <c r="A507" s="199">
        <v>544</v>
      </c>
      <c r="B507" s="200" t="s">
        <v>3588</v>
      </c>
      <c r="C507" s="201" t="s">
        <v>424</v>
      </c>
      <c r="D507" s="201" t="s">
        <v>3632</v>
      </c>
      <c r="E507" s="201" t="s">
        <v>3633</v>
      </c>
      <c r="F507" s="202">
        <v>41689.7117939815</v>
      </c>
      <c r="G507" s="201" t="s">
        <v>3634</v>
      </c>
      <c r="H507" s="201" t="s">
        <v>23</v>
      </c>
      <c r="I507" s="201"/>
      <c r="J507" s="201"/>
      <c r="K507" s="201">
        <v>129585627</v>
      </c>
      <c r="L507" s="201"/>
      <c r="M507" s="203" t="s">
        <v>105</v>
      </c>
      <c r="N507" s="203" t="s">
        <v>426</v>
      </c>
      <c r="O507" s="201">
        <v>155</v>
      </c>
      <c r="P507" s="201">
        <v>98</v>
      </c>
      <c r="Q507" s="201">
        <v>-21600</v>
      </c>
      <c r="R507" s="201" t="s">
        <v>3635</v>
      </c>
      <c r="S507" s="203" t="s">
        <v>3636</v>
      </c>
      <c r="T507" s="199" t="str">
        <f>LEFT(D507,3)</f>
        <v>#OE</v>
      </c>
      <c r="U507" s="198" t="e">
        <f>IF(SEARCH("RT", T507),1,0)</f>
        <v>#VALUE!</v>
      </c>
      <c r="V507" s="199" t="str">
        <f>LEFT(D507,35)</f>
        <v>#OERS14 #KMb Question: What are thr</v>
      </c>
      <c r="W507" s="199" t="e">
        <f>IF(SEARCH("http:", D507),1,0)</f>
        <v>#VALUE!</v>
      </c>
    </row>
    <row r="508" spans="1:24" x14ac:dyDescent="0.2">
      <c r="A508" s="199">
        <v>545</v>
      </c>
      <c r="B508" s="200" t="s">
        <v>3629</v>
      </c>
      <c r="C508" s="201" t="s">
        <v>260</v>
      </c>
      <c r="D508" s="201" t="s">
        <v>1914</v>
      </c>
      <c r="E508" s="201" t="s">
        <v>3630</v>
      </c>
      <c r="F508" s="202">
        <v>41689.711886574099</v>
      </c>
      <c r="G508" s="201"/>
      <c r="H508" s="201" t="s">
        <v>23</v>
      </c>
      <c r="I508" s="201"/>
      <c r="J508" s="201"/>
      <c r="K508" s="201">
        <v>40576448</v>
      </c>
      <c r="L508" s="201"/>
      <c r="M508" s="203" t="s">
        <v>85</v>
      </c>
      <c r="N508" s="203" t="s">
        <v>263</v>
      </c>
      <c r="O508" s="201">
        <v>808</v>
      </c>
      <c r="P508" s="201">
        <v>1457</v>
      </c>
      <c r="Q508" s="201">
        <v>-18000</v>
      </c>
      <c r="R508" s="201" t="s">
        <v>3631</v>
      </c>
      <c r="S508" s="203" t="s">
        <v>1917</v>
      </c>
      <c r="T508" s="199" t="str">
        <f>LEFT(D508,3)</f>
        <v xml:space="preserve">RT </v>
      </c>
      <c r="U508" s="198">
        <f>IF(SEARCH("RT", T508),1,0)</f>
        <v>1</v>
      </c>
      <c r="V508" s="199" t="str">
        <f>LEFT(D508,35)</f>
        <v>RT @ShastaCH: #OERS14 #KMb Question</v>
      </c>
      <c r="W508" s="199" t="e">
        <f>IF(SEARCH("http:", D508),1,0)</f>
        <v>#VALUE!</v>
      </c>
    </row>
    <row r="509" spans="1:24" x14ac:dyDescent="0.2">
      <c r="A509" s="199">
        <v>546</v>
      </c>
      <c r="B509" s="200" t="s">
        <v>3624</v>
      </c>
      <c r="C509" s="201" t="s">
        <v>3625</v>
      </c>
      <c r="D509" s="201" t="s">
        <v>3159</v>
      </c>
      <c r="E509" s="201" t="s">
        <v>3626</v>
      </c>
      <c r="F509" s="202">
        <v>41689.712129629603</v>
      </c>
      <c r="G509" s="201"/>
      <c r="H509" s="201" t="s">
        <v>23</v>
      </c>
      <c r="I509" s="201"/>
      <c r="J509" s="201"/>
      <c r="K509" s="201">
        <v>92572432</v>
      </c>
      <c r="L509" s="201"/>
      <c r="M509" s="203" t="s">
        <v>105</v>
      </c>
      <c r="N509" s="203" t="s">
        <v>3627</v>
      </c>
      <c r="O509" s="201">
        <v>120</v>
      </c>
      <c r="P509" s="201">
        <v>121</v>
      </c>
      <c r="Q509" s="201">
        <v>-18000</v>
      </c>
      <c r="R509" s="201" t="s">
        <v>3628</v>
      </c>
      <c r="S509" s="203" t="s">
        <v>2138</v>
      </c>
      <c r="T509" s="199" t="str">
        <f>LEFT(D509,3)</f>
        <v xml:space="preserve">RT </v>
      </c>
      <c r="U509" s="198">
        <f>IF(SEARCH("RT", T509),1,0)</f>
        <v>1</v>
      </c>
      <c r="V509" s="199" t="str">
        <f>LEFT(D509,35)</f>
        <v xml:space="preserve">RT @Anniekidder: #oers14 Important </v>
      </c>
      <c r="W509" s="199" t="e">
        <f>IF(SEARCH("http:", D509),1,0)</f>
        <v>#VALUE!</v>
      </c>
    </row>
    <row r="510" spans="1:24" x14ac:dyDescent="0.2">
      <c r="A510" s="199">
        <v>547</v>
      </c>
      <c r="B510" s="200" t="s">
        <v>3617</v>
      </c>
      <c r="C510" s="201" t="s">
        <v>3618</v>
      </c>
      <c r="D510" s="201" t="s">
        <v>3619</v>
      </c>
      <c r="E510" s="201" t="s">
        <v>3620</v>
      </c>
      <c r="F510" s="202">
        <v>41689.712337962999</v>
      </c>
      <c r="G510" s="201"/>
      <c r="H510" s="201" t="s">
        <v>23</v>
      </c>
      <c r="I510" s="201"/>
      <c r="J510" s="201"/>
      <c r="K510" s="201">
        <v>141260829</v>
      </c>
      <c r="L510" s="201"/>
      <c r="M510" s="203" t="s">
        <v>45</v>
      </c>
      <c r="N510" s="203" t="s">
        <v>3621</v>
      </c>
      <c r="O510" s="201">
        <v>743</v>
      </c>
      <c r="P510" s="201">
        <v>947</v>
      </c>
      <c r="Q510" s="201">
        <v>-21600</v>
      </c>
      <c r="R510" s="201" t="s">
        <v>3622</v>
      </c>
      <c r="S510" s="203" t="s">
        <v>3623</v>
      </c>
      <c r="T510" s="199" t="str">
        <f>LEFT(D510,3)</f>
        <v xml:space="preserve">RT </v>
      </c>
      <c r="U510" s="198">
        <f>IF(SEARCH("RT", T510),1,0)</f>
        <v>1</v>
      </c>
      <c r="V510" s="199" t="str">
        <f>LEFT(D510,35)</f>
        <v>RT @O3atORION: @MGrantORION  at our</v>
      </c>
      <c r="W510" s="199">
        <f>IF(SEARCH("http:", D510),1,0)</f>
        <v>1</v>
      </c>
      <c r="X510" s="194" t="str">
        <f>"http:"&amp;MID(D510,FIND("/",D510,8),LEN(D510)+1-FIND("/",D510,8))</f>
        <v>http://t.co/gbbUISGTHI</v>
      </c>
    </row>
    <row r="511" spans="1:24" x14ac:dyDescent="0.2">
      <c r="A511" s="199">
        <v>548</v>
      </c>
      <c r="B511" s="200" t="s">
        <v>3611</v>
      </c>
      <c r="C511" s="201" t="s">
        <v>71</v>
      </c>
      <c r="D511" s="201" t="s">
        <v>3612</v>
      </c>
      <c r="E511" s="201" t="s">
        <v>3613</v>
      </c>
      <c r="F511" s="202">
        <v>41689.712858796302</v>
      </c>
      <c r="G511" s="201"/>
      <c r="H511" s="201" t="s">
        <v>23</v>
      </c>
      <c r="I511" s="201">
        <v>30002337</v>
      </c>
      <c r="J511" s="201" t="s">
        <v>654</v>
      </c>
      <c r="K511" s="201">
        <v>203543496</v>
      </c>
      <c r="L511" s="201" t="s">
        <v>3614</v>
      </c>
      <c r="M511" s="203" t="s">
        <v>85</v>
      </c>
      <c r="N511" s="203" t="s">
        <v>86</v>
      </c>
      <c r="O511" s="201">
        <v>392</v>
      </c>
      <c r="P511" s="201">
        <v>533</v>
      </c>
      <c r="Q511" s="201">
        <v>-28800</v>
      </c>
      <c r="R511" s="201" t="s">
        <v>3615</v>
      </c>
      <c r="S511" s="203" t="s">
        <v>3616</v>
      </c>
      <c r="T511" s="199" t="str">
        <f>LEFT(D511,3)</f>
        <v>@Re</v>
      </c>
      <c r="U511" s="198" t="e">
        <f>IF(SEARCH("RT", T511),1,0)</f>
        <v>#VALUE!</v>
      </c>
      <c r="V511" s="199" t="str">
        <f>LEFT(D511,35)</f>
        <v>@ResearchChat i think challenge fee</v>
      </c>
      <c r="W511" s="199" t="e">
        <f>IF(SEARCH("http:", D511),1,0)</f>
        <v>#VALUE!</v>
      </c>
    </row>
    <row r="512" spans="1:24" x14ac:dyDescent="0.2">
      <c r="A512" s="199">
        <v>549</v>
      </c>
      <c r="B512" s="200" t="s">
        <v>3606</v>
      </c>
      <c r="C512" s="201" t="s">
        <v>424</v>
      </c>
      <c r="D512" s="201" t="s">
        <v>3607</v>
      </c>
      <c r="E512" s="201" t="s">
        <v>3608</v>
      </c>
      <c r="F512" s="202">
        <v>41689.712928240697</v>
      </c>
      <c r="G512" s="201"/>
      <c r="H512" s="201" t="s">
        <v>23</v>
      </c>
      <c r="I512" s="201"/>
      <c r="J512" s="201"/>
      <c r="K512" s="201">
        <v>129585627</v>
      </c>
      <c r="L512" s="201"/>
      <c r="M512" s="203" t="s">
        <v>105</v>
      </c>
      <c r="N512" s="203" t="s">
        <v>426</v>
      </c>
      <c r="O512" s="201">
        <v>155</v>
      </c>
      <c r="P512" s="201">
        <v>98</v>
      </c>
      <c r="Q512" s="201">
        <v>-21600</v>
      </c>
      <c r="R512" s="201" t="s">
        <v>3609</v>
      </c>
      <c r="S512" s="203" t="s">
        <v>3610</v>
      </c>
      <c r="T512" s="199" t="str">
        <f>LEFT(D512,3)</f>
        <v xml:space="preserve">RT </v>
      </c>
      <c r="U512" s="198">
        <f>IF(SEARCH("RT", T512),1,0)</f>
        <v>1</v>
      </c>
      <c r="V512" s="199" t="str">
        <f>LEFT(D512,35)</f>
        <v>RT @ResearchChat: Gender gap (girls</v>
      </c>
      <c r="W512" s="199" t="e">
        <f>IF(SEARCH("http:", D512),1,0)</f>
        <v>#VALUE!</v>
      </c>
    </row>
    <row r="513" spans="1:24" x14ac:dyDescent="0.2">
      <c r="A513" s="199">
        <v>550</v>
      </c>
      <c r="B513" s="200" t="s">
        <v>3601</v>
      </c>
      <c r="C513" s="201" t="s">
        <v>424</v>
      </c>
      <c r="D513" s="201" t="s">
        <v>3602</v>
      </c>
      <c r="E513" s="201" t="s">
        <v>3603</v>
      </c>
      <c r="F513" s="202">
        <v>41689.7131828704</v>
      </c>
      <c r="G513" s="201"/>
      <c r="H513" s="201" t="s">
        <v>23</v>
      </c>
      <c r="I513" s="201"/>
      <c r="J513" s="201"/>
      <c r="K513" s="201">
        <v>129585627</v>
      </c>
      <c r="L513" s="201"/>
      <c r="M513" s="203" t="s">
        <v>105</v>
      </c>
      <c r="N513" s="203" t="s">
        <v>426</v>
      </c>
      <c r="O513" s="201">
        <v>155</v>
      </c>
      <c r="P513" s="201">
        <v>98</v>
      </c>
      <c r="Q513" s="201">
        <v>-21600</v>
      </c>
      <c r="R513" s="201" t="s">
        <v>3604</v>
      </c>
      <c r="S513" s="203" t="s">
        <v>3605</v>
      </c>
      <c r="T513" s="199" t="str">
        <f>LEFT(D513,3)</f>
        <v xml:space="preserve">RT </v>
      </c>
      <c r="U513" s="198">
        <f>IF(SEARCH("RT", T513),1,0)</f>
        <v>1</v>
      </c>
      <c r="V513" s="199" t="str">
        <f>LEFT(D513,35)</f>
        <v xml:space="preserve">RT @KNAER_RECRAE: We're all set up </v>
      </c>
      <c r="W513" s="199">
        <f>IF(SEARCH("http:", D513),1,0)</f>
        <v>1</v>
      </c>
      <c r="X513" s="194" t="str">
        <f>"http:"&amp;MID(D513,FIND("/",D513,8),LEN(D513)+1-FIND("/",D513,8))</f>
        <v>http://t.co/MMK3D8JhNK</v>
      </c>
    </row>
    <row r="514" spans="1:24" x14ac:dyDescent="0.2">
      <c r="A514" s="199">
        <v>551</v>
      </c>
      <c r="B514" s="200" t="s">
        <v>3596</v>
      </c>
      <c r="C514" s="201" t="s">
        <v>424</v>
      </c>
      <c r="D514" s="201" t="s">
        <v>3597</v>
      </c>
      <c r="E514" s="201" t="s">
        <v>3598</v>
      </c>
      <c r="F514" s="202">
        <v>41689.7136805556</v>
      </c>
      <c r="G514" s="201"/>
      <c r="H514" s="201" t="s">
        <v>23</v>
      </c>
      <c r="I514" s="201"/>
      <c r="J514" s="201"/>
      <c r="K514" s="201">
        <v>129585627</v>
      </c>
      <c r="L514" s="201"/>
      <c r="M514" s="203" t="s">
        <v>105</v>
      </c>
      <c r="N514" s="203" t="s">
        <v>426</v>
      </c>
      <c r="O514" s="201">
        <v>155</v>
      </c>
      <c r="P514" s="201">
        <v>98</v>
      </c>
      <c r="Q514" s="201">
        <v>-21600</v>
      </c>
      <c r="R514" s="201" t="s">
        <v>3599</v>
      </c>
      <c r="S514" s="203" t="s">
        <v>3600</v>
      </c>
      <c r="T514" s="199" t="str">
        <f>LEFT(D514,3)</f>
        <v xml:space="preserve">RT </v>
      </c>
      <c r="U514" s="198">
        <f>IF(SEARCH("RT", T514),1,0)</f>
        <v>1</v>
      </c>
      <c r="V514" s="199" t="str">
        <f>LEFT(D514,35)</f>
        <v>RT @LynneCharette: Dr. Avvisati rev</v>
      </c>
      <c r="W514" s="199">
        <f>IF(SEARCH("http:", D514),1,0)</f>
        <v>1</v>
      </c>
      <c r="X514" s="194" t="str">
        <f>"http:"&amp;MID(D514,FIND("/",D514,8),LEN(D514)+1-FIND("/",D514,8))</f>
        <v>http://t.co/jaVC3OR…</v>
      </c>
    </row>
    <row r="515" spans="1:24" x14ac:dyDescent="0.2">
      <c r="A515" s="199">
        <v>552</v>
      </c>
      <c r="B515" s="200" t="s">
        <v>3591</v>
      </c>
      <c r="C515" s="201" t="s">
        <v>424</v>
      </c>
      <c r="D515" s="201" t="s">
        <v>3592</v>
      </c>
      <c r="E515" s="201" t="s">
        <v>3593</v>
      </c>
      <c r="F515" s="202">
        <v>41689.717314814799</v>
      </c>
      <c r="G515" s="201"/>
      <c r="H515" s="201" t="s">
        <v>23</v>
      </c>
      <c r="I515" s="201"/>
      <c r="J515" s="201"/>
      <c r="K515" s="201">
        <v>129585627</v>
      </c>
      <c r="L515" s="201"/>
      <c r="M515" s="203" t="s">
        <v>105</v>
      </c>
      <c r="N515" s="203" t="s">
        <v>426</v>
      </c>
      <c r="O515" s="201">
        <v>155</v>
      </c>
      <c r="P515" s="201">
        <v>98</v>
      </c>
      <c r="Q515" s="201">
        <v>-21600</v>
      </c>
      <c r="R515" s="201" t="s">
        <v>3594</v>
      </c>
      <c r="S515" s="203" t="s">
        <v>3595</v>
      </c>
      <c r="T515" s="199" t="str">
        <f>LEFT(D515,3)</f>
        <v xml:space="preserve">RT </v>
      </c>
      <c r="U515" s="198">
        <f>IF(SEARCH("RT", T515),1,0)</f>
        <v>1</v>
      </c>
      <c r="V515" s="199" t="str">
        <f>LEFT(D515,35)</f>
        <v>RT @OhMissAcosta: School Board-Univ</v>
      </c>
      <c r="W515" s="199">
        <f>IF(SEARCH("http:", D515),1,0)</f>
        <v>1</v>
      </c>
      <c r="X515" s="194" t="str">
        <f>"http:"&amp;MID(D515,FIND("/",D515,8),LEN(D515)+1-FIND("/",D515,8))</f>
        <v>http://t.co…</v>
      </c>
    </row>
    <row r="516" spans="1:24" x14ac:dyDescent="0.2">
      <c r="A516" s="199">
        <v>553</v>
      </c>
      <c r="B516" s="200" t="s">
        <v>3585</v>
      </c>
      <c r="C516" s="201" t="s">
        <v>68</v>
      </c>
      <c r="D516" s="201" t="s">
        <v>3586</v>
      </c>
      <c r="E516" s="201" t="s">
        <v>3587</v>
      </c>
      <c r="F516" s="202">
        <v>41689.718263888899</v>
      </c>
      <c r="G516" s="201"/>
      <c r="H516" s="201" t="s">
        <v>23</v>
      </c>
      <c r="I516" s="201">
        <v>129585627</v>
      </c>
      <c r="J516" s="201" t="s">
        <v>424</v>
      </c>
      <c r="K516" s="201">
        <v>17095178</v>
      </c>
      <c r="L516" s="201" t="s">
        <v>3588</v>
      </c>
      <c r="M516" s="203" t="s">
        <v>85</v>
      </c>
      <c r="N516" s="203" t="s">
        <v>74</v>
      </c>
      <c r="O516" s="201">
        <v>300</v>
      </c>
      <c r="P516" s="201">
        <v>279</v>
      </c>
      <c r="Q516" s="201">
        <v>-18000</v>
      </c>
      <c r="R516" s="201" t="s">
        <v>3589</v>
      </c>
      <c r="S516" s="203" t="s">
        <v>3590</v>
      </c>
      <c r="T516" s="199" t="str">
        <f>LEFT(D516,3)</f>
        <v>@Sh</v>
      </c>
      <c r="U516" s="198" t="e">
        <f>IF(SEARCH("RT", T516),1,0)</f>
        <v>#VALUE!</v>
      </c>
      <c r="V516" s="199" t="str">
        <f>LEFT(D516,35)</f>
        <v>@ShastaCH @O3atORION needs to be re</v>
      </c>
      <c r="W516" s="199" t="e">
        <f>IF(SEARCH("http:", D516),1,0)</f>
        <v>#VALUE!</v>
      </c>
    </row>
    <row r="517" spans="1:24" x14ac:dyDescent="0.2">
      <c r="A517" s="199">
        <v>554</v>
      </c>
      <c r="B517" s="200" t="s">
        <v>3585</v>
      </c>
      <c r="C517" s="201" t="s">
        <v>68</v>
      </c>
      <c r="D517" s="201" t="s">
        <v>3586</v>
      </c>
      <c r="E517" s="201" t="s">
        <v>3587</v>
      </c>
      <c r="F517" s="202">
        <v>41689.718263888899</v>
      </c>
      <c r="G517" s="201"/>
      <c r="H517" s="201" t="s">
        <v>23</v>
      </c>
      <c r="I517" s="201">
        <v>129585627</v>
      </c>
      <c r="J517" s="201" t="s">
        <v>424</v>
      </c>
      <c r="K517" s="201">
        <v>17095178</v>
      </c>
      <c r="L517" s="201" t="s">
        <v>3588</v>
      </c>
      <c r="M517" s="203" t="s">
        <v>85</v>
      </c>
      <c r="N517" s="203" t="s">
        <v>74</v>
      </c>
      <c r="O517" s="201">
        <v>300</v>
      </c>
      <c r="P517" s="201">
        <v>279</v>
      </c>
      <c r="Q517" s="201">
        <v>-18000</v>
      </c>
      <c r="R517" s="201" t="s">
        <v>3589</v>
      </c>
      <c r="S517" s="203" t="s">
        <v>3590</v>
      </c>
      <c r="T517" s="199" t="str">
        <f>LEFT(D517,3)</f>
        <v>@Sh</v>
      </c>
      <c r="U517" s="198" t="e">
        <f>IF(SEARCH("RT", T517),1,0)</f>
        <v>#VALUE!</v>
      </c>
      <c r="V517" s="199" t="str">
        <f>LEFT(D517,35)</f>
        <v>@ShastaCH @O3atORION needs to be re</v>
      </c>
      <c r="W517" s="199" t="e">
        <f>IF(SEARCH("http:", D517),1,0)</f>
        <v>#VALUE!</v>
      </c>
    </row>
    <row r="518" spans="1:24" x14ac:dyDescent="0.2">
      <c r="A518" s="199">
        <v>555</v>
      </c>
      <c r="B518" s="200" t="s">
        <v>3582</v>
      </c>
      <c r="C518" s="201" t="s">
        <v>1461</v>
      </c>
      <c r="D518" s="201" t="s">
        <v>1914</v>
      </c>
      <c r="E518" s="201" t="s">
        <v>3583</v>
      </c>
      <c r="F518" s="202">
        <v>41689.7187037037</v>
      </c>
      <c r="G518" s="201"/>
      <c r="H518" s="201" t="s">
        <v>23</v>
      </c>
      <c r="I518" s="201"/>
      <c r="J518" s="201"/>
      <c r="K518" s="201">
        <v>1604709252</v>
      </c>
      <c r="L518" s="201"/>
      <c r="M518" s="203" t="s">
        <v>215</v>
      </c>
      <c r="N518" s="203" t="s">
        <v>1463</v>
      </c>
      <c r="O518" s="201">
        <v>376</v>
      </c>
      <c r="P518" s="201">
        <v>579</v>
      </c>
      <c r="Q518" s="201"/>
      <c r="R518" s="201" t="s">
        <v>3584</v>
      </c>
      <c r="S518" s="203" t="s">
        <v>1917</v>
      </c>
      <c r="T518" s="199" t="str">
        <f>LEFT(D518,3)</f>
        <v xml:space="preserve">RT </v>
      </c>
      <c r="U518" s="198">
        <f>IF(SEARCH("RT", T518),1,0)</f>
        <v>1</v>
      </c>
      <c r="V518" s="199" t="str">
        <f>LEFT(D518,35)</f>
        <v>RT @ShastaCH: #OERS14 #KMb Question</v>
      </c>
      <c r="W518" s="199" t="e">
        <f>IF(SEARCH("http:", D518),1,0)</f>
        <v>#VALUE!</v>
      </c>
    </row>
    <row r="519" spans="1:24" x14ac:dyDescent="0.2">
      <c r="A519" s="199">
        <v>556</v>
      </c>
      <c r="B519" s="200" t="s">
        <v>3577</v>
      </c>
      <c r="C519" s="201" t="s">
        <v>2842</v>
      </c>
      <c r="D519" s="201" t="s">
        <v>3578</v>
      </c>
      <c r="E519" s="201" t="s">
        <v>3579</v>
      </c>
      <c r="F519" s="202">
        <v>41689.718900462998</v>
      </c>
      <c r="G519" s="201"/>
      <c r="H519" s="201" t="s">
        <v>23</v>
      </c>
      <c r="I519" s="201"/>
      <c r="J519" s="201"/>
      <c r="K519" s="201">
        <v>114833112</v>
      </c>
      <c r="L519" s="201"/>
      <c r="M519" s="203" t="s">
        <v>73</v>
      </c>
      <c r="N519" s="203" t="s">
        <v>2845</v>
      </c>
      <c r="O519" s="201">
        <v>1203</v>
      </c>
      <c r="P519" s="201">
        <v>1083</v>
      </c>
      <c r="Q519" s="201">
        <v>-18000</v>
      </c>
      <c r="R519" s="201" t="s">
        <v>3580</v>
      </c>
      <c r="S519" s="203" t="s">
        <v>3581</v>
      </c>
      <c r="T519" s="199" t="str">
        <f>LEFT(D519,3)</f>
        <v>Are</v>
      </c>
      <c r="U519" s="198" t="e">
        <f>IF(SEARCH("RT", T519),1,0)</f>
        <v>#VALUE!</v>
      </c>
      <c r="V519" s="199" t="str">
        <f>LEFT(D519,35)</f>
        <v>Are you at #OERS14 today? Drop by o</v>
      </c>
      <c r="W519" s="199">
        <f>IF(SEARCH("http:", D519),1,0)</f>
        <v>1</v>
      </c>
      <c r="X519" s="194" t="str">
        <f>"http:"&amp;MID(D519,FIND("/",D519,8),LEN(D519)+1-FIND("/",D519,8))</f>
        <v>http://t.co/0mUZkGDuSW</v>
      </c>
    </row>
    <row r="520" spans="1:24" x14ac:dyDescent="0.2">
      <c r="A520" s="199">
        <v>557</v>
      </c>
      <c r="B520" s="200" t="s">
        <v>3573</v>
      </c>
      <c r="C520" s="201" t="s">
        <v>1022</v>
      </c>
      <c r="D520" s="201" t="s">
        <v>3574</v>
      </c>
      <c r="E520" s="201" t="s">
        <v>3575</v>
      </c>
      <c r="F520" s="202">
        <v>41689.7191550926</v>
      </c>
      <c r="G520" s="201"/>
      <c r="H520" s="201" t="s">
        <v>23</v>
      </c>
      <c r="I520" s="201"/>
      <c r="J520" s="201"/>
      <c r="K520" s="201">
        <v>2351930730</v>
      </c>
      <c r="L520" s="201"/>
      <c r="M520" s="203" t="s">
        <v>105</v>
      </c>
      <c r="N520" s="203" t="s">
        <v>1026</v>
      </c>
      <c r="O520" s="201">
        <v>3</v>
      </c>
      <c r="P520" s="201">
        <v>13</v>
      </c>
      <c r="Q520" s="201"/>
      <c r="R520" s="201" t="s">
        <v>3576</v>
      </c>
      <c r="S520" s="203" t="s">
        <v>2138</v>
      </c>
      <c r="T520" s="199" t="str">
        <f>LEFT(D520,3)</f>
        <v xml:space="preserve">RT </v>
      </c>
      <c r="U520" s="198">
        <f>IF(SEARCH("RT", T520),1,0)</f>
        <v>1</v>
      </c>
      <c r="V520" s="199" t="str">
        <f>LEFT(D520,35)</f>
        <v>RT @Anniekidder: #oers14 Avvisati f</v>
      </c>
      <c r="W520" s="199" t="e">
        <f>IF(SEARCH("http:", D520),1,0)</f>
        <v>#VALUE!</v>
      </c>
    </row>
    <row r="521" spans="1:24" x14ac:dyDescent="0.2">
      <c r="A521" s="199">
        <v>558</v>
      </c>
      <c r="B521" s="200" t="s">
        <v>3569</v>
      </c>
      <c r="C521" s="201" t="s">
        <v>136</v>
      </c>
      <c r="D521" s="201" t="s">
        <v>3570</v>
      </c>
      <c r="E521" s="201" t="s">
        <v>3571</v>
      </c>
      <c r="F521" s="202">
        <v>41689.7218055556</v>
      </c>
      <c r="G521" s="201"/>
      <c r="H521" s="201" t="s">
        <v>23</v>
      </c>
      <c r="I521" s="201"/>
      <c r="J521" s="201"/>
      <c r="K521" s="201">
        <v>317175652</v>
      </c>
      <c r="L521" s="201"/>
      <c r="M521" s="203" t="s">
        <v>45</v>
      </c>
      <c r="N521" s="203" t="s">
        <v>139</v>
      </c>
      <c r="O521" s="201">
        <v>126</v>
      </c>
      <c r="P521" s="201">
        <v>251</v>
      </c>
      <c r="Q521" s="201">
        <v>-18000</v>
      </c>
      <c r="R521" s="201" t="s">
        <v>3572</v>
      </c>
      <c r="S521" s="203" t="s">
        <v>81</v>
      </c>
      <c r="T521" s="199" t="str">
        <f>LEFT(D521,3)</f>
        <v>#OE</v>
      </c>
      <c r="U521" s="198" t="e">
        <f>IF(SEARCH("RT", T521),1,0)</f>
        <v>#VALUE!</v>
      </c>
      <c r="V521" s="199" t="str">
        <f>LEFT(D521,35)</f>
        <v>#OERS14 Question: "What are three k</v>
      </c>
      <c r="W521" s="199" t="e">
        <f>IF(SEARCH("http:", D521),1,0)</f>
        <v>#VALUE!</v>
      </c>
    </row>
    <row r="522" spans="1:24" x14ac:dyDescent="0.2">
      <c r="A522" s="199">
        <v>559</v>
      </c>
      <c r="B522" s="200" t="s">
        <v>3565</v>
      </c>
      <c r="C522" s="201" t="s">
        <v>136</v>
      </c>
      <c r="D522" s="201" t="s">
        <v>3566</v>
      </c>
      <c r="E522" s="201" t="s">
        <v>3567</v>
      </c>
      <c r="F522" s="202">
        <v>41689.721967592603</v>
      </c>
      <c r="G522" s="201"/>
      <c r="H522" s="201" t="s">
        <v>23</v>
      </c>
      <c r="I522" s="201"/>
      <c r="J522" s="201"/>
      <c r="K522" s="201">
        <v>317175652</v>
      </c>
      <c r="L522" s="201"/>
      <c r="M522" s="203" t="s">
        <v>45</v>
      </c>
      <c r="N522" s="203" t="s">
        <v>139</v>
      </c>
      <c r="O522" s="201">
        <v>126</v>
      </c>
      <c r="P522" s="201">
        <v>251</v>
      </c>
      <c r="Q522" s="201">
        <v>-18000</v>
      </c>
      <c r="R522" s="201" t="s">
        <v>3568</v>
      </c>
      <c r="S522" s="203" t="s">
        <v>218</v>
      </c>
      <c r="T522" s="199" t="str">
        <f>LEFT(D522,3)</f>
        <v>Fli</v>
      </c>
      <c r="U522" s="198" t="e">
        <f>IF(SEARCH("RT", T522),1,0)</f>
        <v>#VALUE!</v>
      </c>
      <c r="V522" s="199" t="str">
        <f>LEFT(D522,35)</f>
        <v>Flip the question: What are the mes</v>
      </c>
      <c r="W522" s="199" t="e">
        <f>IF(SEARCH("http:", D522),1,0)</f>
        <v>#VALUE!</v>
      </c>
    </row>
    <row r="523" spans="1:24" x14ac:dyDescent="0.2">
      <c r="A523" s="199">
        <v>560</v>
      </c>
      <c r="B523" s="200" t="s">
        <v>3560</v>
      </c>
      <c r="C523" s="201" t="s">
        <v>2842</v>
      </c>
      <c r="D523" s="201" t="s">
        <v>3561</v>
      </c>
      <c r="E523" s="201" t="s">
        <v>3562</v>
      </c>
      <c r="F523" s="202">
        <v>41689.722268518497</v>
      </c>
      <c r="G523" s="201"/>
      <c r="H523" s="201" t="s">
        <v>23</v>
      </c>
      <c r="I523" s="201"/>
      <c r="J523" s="201"/>
      <c r="K523" s="201">
        <v>114833112</v>
      </c>
      <c r="L523" s="201"/>
      <c r="M523" s="203" t="s">
        <v>73</v>
      </c>
      <c r="N523" s="203" t="s">
        <v>2845</v>
      </c>
      <c r="O523" s="201">
        <v>1203</v>
      </c>
      <c r="P523" s="201">
        <v>1083</v>
      </c>
      <c r="Q523" s="201">
        <v>-18000</v>
      </c>
      <c r="R523" s="201" t="s">
        <v>3563</v>
      </c>
      <c r="S523" s="203" t="s">
        <v>3564</v>
      </c>
      <c r="T523" s="199" t="str">
        <f>LEFT(D523,3)</f>
        <v xml:space="preserve">RT </v>
      </c>
      <c r="U523" s="198">
        <f>IF(SEARCH("RT", T523),1,0)</f>
        <v>1</v>
      </c>
      <c r="V523" s="199" t="str">
        <f>LEFT(D523,35)</f>
        <v>RT @O3atORION @brandy_doan great po</v>
      </c>
      <c r="W523" s="199" t="e">
        <f>IF(SEARCH("http:", D523),1,0)</f>
        <v>#VALUE!</v>
      </c>
    </row>
    <row r="524" spans="1:24" x14ac:dyDescent="0.2">
      <c r="A524" s="199">
        <v>561</v>
      </c>
      <c r="B524" s="200" t="s">
        <v>3556</v>
      </c>
      <c r="C524" s="201" t="s">
        <v>654</v>
      </c>
      <c r="D524" s="201" t="s">
        <v>3557</v>
      </c>
      <c r="E524" s="201" t="s">
        <v>3558</v>
      </c>
      <c r="F524" s="202">
        <v>41689.722488425898</v>
      </c>
      <c r="G524" s="201"/>
      <c r="H524" s="201" t="s">
        <v>23</v>
      </c>
      <c r="I524" s="201"/>
      <c r="J524" s="201"/>
      <c r="K524" s="201">
        <v>30002337</v>
      </c>
      <c r="L524" s="201"/>
      <c r="M524" s="203" t="s">
        <v>73</v>
      </c>
      <c r="N524" s="203" t="s">
        <v>657</v>
      </c>
      <c r="O524" s="201">
        <v>370</v>
      </c>
      <c r="P524" s="201">
        <v>169</v>
      </c>
      <c r="Q524" s="201">
        <v>-18000</v>
      </c>
      <c r="R524" s="201" t="s">
        <v>3559</v>
      </c>
      <c r="S524" s="203" t="s">
        <v>1105</v>
      </c>
      <c r="T524" s="199" t="str">
        <f>LEFT(D524,3)</f>
        <v>Res</v>
      </c>
      <c r="U524" s="198" t="e">
        <f>IF(SEARCH("RT", T524),1,0)</f>
        <v>#VALUE!</v>
      </c>
      <c r="V524" s="199" t="str">
        <f>LEFT(D524,35)</f>
        <v>Research shared with teachers shoul</v>
      </c>
      <c r="W524" s="199" t="e">
        <f>IF(SEARCH("http:", D524),1,0)</f>
        <v>#VALUE!</v>
      </c>
    </row>
    <row r="525" spans="1:24" x14ac:dyDescent="0.2">
      <c r="A525" s="199">
        <v>562</v>
      </c>
      <c r="B525" s="200" t="s">
        <v>3551</v>
      </c>
      <c r="C525" s="201" t="s">
        <v>717</v>
      </c>
      <c r="D525" s="201" t="s">
        <v>3552</v>
      </c>
      <c r="E525" s="201" t="s">
        <v>3553</v>
      </c>
      <c r="F525" s="202">
        <v>41689.722824074102</v>
      </c>
      <c r="G525" s="201"/>
      <c r="H525" s="201" t="s">
        <v>23</v>
      </c>
      <c r="I525" s="201"/>
      <c r="J525" s="201"/>
      <c r="K525" s="201">
        <v>2180447343</v>
      </c>
      <c r="L525" s="201"/>
      <c r="M525" s="203" t="s">
        <v>45</v>
      </c>
      <c r="N525" s="203" t="s">
        <v>720</v>
      </c>
      <c r="O525" s="201">
        <v>221</v>
      </c>
      <c r="P525" s="201">
        <v>385</v>
      </c>
      <c r="Q525" s="201">
        <v>-18000</v>
      </c>
      <c r="R525" s="201" t="s">
        <v>3554</v>
      </c>
      <c r="S525" s="203" t="s">
        <v>3555</v>
      </c>
      <c r="T525" s="199" t="str">
        <f>LEFT(D525,3)</f>
        <v>Emp</v>
      </c>
      <c r="U525" s="198" t="e">
        <f>IF(SEARCH("RT", T525),1,0)</f>
        <v>#VALUE!</v>
      </c>
      <c r="V525" s="199" t="str">
        <f>LEFT(D525,35)</f>
        <v>Empowering and engaging teachers th</v>
      </c>
      <c r="W525" s="199" t="e">
        <f>IF(SEARCH("http:", D525),1,0)</f>
        <v>#VALUE!</v>
      </c>
    </row>
    <row r="526" spans="1:24" x14ac:dyDescent="0.2">
      <c r="A526" s="199">
        <v>563</v>
      </c>
      <c r="B526" s="200" t="s">
        <v>3546</v>
      </c>
      <c r="C526" s="201" t="s">
        <v>654</v>
      </c>
      <c r="D526" s="201" t="s">
        <v>3547</v>
      </c>
      <c r="E526" s="201" t="s">
        <v>3548</v>
      </c>
      <c r="F526" s="202">
        <v>41689.723877314798</v>
      </c>
      <c r="G526" s="201"/>
      <c r="H526" s="201" t="s">
        <v>23</v>
      </c>
      <c r="I526" s="201"/>
      <c r="J526" s="201"/>
      <c r="K526" s="201">
        <v>30002337</v>
      </c>
      <c r="L526" s="201"/>
      <c r="M526" s="203" t="s">
        <v>73</v>
      </c>
      <c r="N526" s="203" t="s">
        <v>657</v>
      </c>
      <c r="O526" s="201">
        <v>370</v>
      </c>
      <c r="P526" s="201">
        <v>169</v>
      </c>
      <c r="Q526" s="201">
        <v>-18000</v>
      </c>
      <c r="R526" s="201" t="s">
        <v>3549</v>
      </c>
      <c r="S526" s="203" t="s">
        <v>3550</v>
      </c>
      <c r="T526" s="199" t="str">
        <f>LEFT(D526,3)</f>
        <v xml:space="preserve">3) </v>
      </c>
      <c r="U526" s="198" t="e">
        <f>IF(SEARCH("RT", T526),1,0)</f>
        <v>#VALUE!</v>
      </c>
      <c r="V526" s="199" t="str">
        <f>LEFT(D526,35)</f>
        <v>3) what should I do - if the action</v>
      </c>
      <c r="W526" s="199">
        <f>IF(SEARCH("http:", D526),1,0)</f>
        <v>1</v>
      </c>
      <c r="X526" s="194" t="str">
        <f>"http:"&amp;MID(D526,FIND("/",D526,8),LEN(D526)+1-FIND("/",D526,8))</f>
        <v>http://t.co/Yy9AkQeVef #OERS14</v>
      </c>
    </row>
    <row r="527" spans="1:24" x14ac:dyDescent="0.2">
      <c r="A527" s="199">
        <v>564</v>
      </c>
      <c r="B527" s="200" t="s">
        <v>3543</v>
      </c>
      <c r="C527" s="201" t="s">
        <v>68</v>
      </c>
      <c r="D527" s="201" t="s">
        <v>97</v>
      </c>
      <c r="E527" s="201" t="s">
        <v>3544</v>
      </c>
      <c r="F527" s="202">
        <v>41689.724537037</v>
      </c>
      <c r="G527" s="201"/>
      <c r="H527" s="201" t="s">
        <v>23</v>
      </c>
      <c r="I527" s="201"/>
      <c r="J527" s="201"/>
      <c r="K527" s="201">
        <v>17095178</v>
      </c>
      <c r="L527" s="201"/>
      <c r="M527" s="203" t="s">
        <v>73</v>
      </c>
      <c r="N527" s="203" t="s">
        <v>74</v>
      </c>
      <c r="O527" s="201">
        <v>301</v>
      </c>
      <c r="P527" s="201">
        <v>279</v>
      </c>
      <c r="Q527" s="201">
        <v>-18000</v>
      </c>
      <c r="R527" s="201" t="s">
        <v>3545</v>
      </c>
      <c r="S527" s="203" t="s">
        <v>100</v>
      </c>
      <c r="T527" s="199" t="str">
        <f>LEFT(D527,3)</f>
        <v xml:space="preserve">RT </v>
      </c>
      <c r="U527" s="198">
        <f>IF(SEARCH("RT", T527),1,0)</f>
        <v>1</v>
      </c>
      <c r="V527" s="199" t="str">
        <f>LEFT(D527,35)</f>
        <v>RT @OhMissAcosta: Flip the question</v>
      </c>
      <c r="W527" s="199" t="e">
        <f>IF(SEARCH("http:", D527),1,0)</f>
        <v>#VALUE!</v>
      </c>
    </row>
    <row r="528" spans="1:24" x14ac:dyDescent="0.2">
      <c r="A528" s="199">
        <v>565</v>
      </c>
      <c r="B528" s="200" t="s">
        <v>3543</v>
      </c>
      <c r="C528" s="201" t="s">
        <v>68</v>
      </c>
      <c r="D528" s="201" t="s">
        <v>97</v>
      </c>
      <c r="E528" s="201" t="s">
        <v>3544</v>
      </c>
      <c r="F528" s="202">
        <v>41689.724537037</v>
      </c>
      <c r="G528" s="201"/>
      <c r="H528" s="201" t="s">
        <v>23</v>
      </c>
      <c r="I528" s="201"/>
      <c r="J528" s="201"/>
      <c r="K528" s="201">
        <v>17095178</v>
      </c>
      <c r="L528" s="201"/>
      <c r="M528" s="203" t="s">
        <v>73</v>
      </c>
      <c r="N528" s="203" t="s">
        <v>74</v>
      </c>
      <c r="O528" s="201">
        <v>301</v>
      </c>
      <c r="P528" s="201">
        <v>279</v>
      </c>
      <c r="Q528" s="201">
        <v>-18000</v>
      </c>
      <c r="R528" s="201" t="s">
        <v>3545</v>
      </c>
      <c r="S528" s="203" t="s">
        <v>100</v>
      </c>
      <c r="T528" s="199" t="str">
        <f>LEFT(D528,3)</f>
        <v xml:space="preserve">RT </v>
      </c>
      <c r="U528" s="198">
        <f>IF(SEARCH("RT", T528),1,0)</f>
        <v>1</v>
      </c>
      <c r="V528" s="199" t="str">
        <f>LEFT(D528,35)</f>
        <v>RT @OhMissAcosta: Flip the question</v>
      </c>
      <c r="W528" s="199" t="e">
        <f>IF(SEARCH("http:", D528),1,0)</f>
        <v>#VALUE!</v>
      </c>
    </row>
    <row r="529" spans="1:24" x14ac:dyDescent="0.2">
      <c r="A529" s="199">
        <v>566</v>
      </c>
      <c r="B529" s="200" t="s">
        <v>3538</v>
      </c>
      <c r="C529" s="201" t="s">
        <v>42</v>
      </c>
      <c r="D529" s="201" t="s">
        <v>3539</v>
      </c>
      <c r="E529" s="201" t="s">
        <v>3540</v>
      </c>
      <c r="F529" s="202">
        <v>41689.725266203699</v>
      </c>
      <c r="G529" s="201"/>
      <c r="H529" s="201" t="s">
        <v>23</v>
      </c>
      <c r="I529" s="201"/>
      <c r="J529" s="201"/>
      <c r="K529" s="201">
        <v>300645437</v>
      </c>
      <c r="L529" s="201"/>
      <c r="M529" s="203" t="s">
        <v>215</v>
      </c>
      <c r="N529" s="203" t="s">
        <v>46</v>
      </c>
      <c r="O529" s="201">
        <v>745</v>
      </c>
      <c r="P529" s="201">
        <v>318</v>
      </c>
      <c r="Q529" s="201">
        <v>-18000</v>
      </c>
      <c r="R529" s="201" t="s">
        <v>3541</v>
      </c>
      <c r="S529" s="203" t="s">
        <v>3542</v>
      </c>
      <c r="T529" s="199" t="str">
        <f>LEFT(D529,3)</f>
        <v>Com</v>
      </c>
      <c r="U529" s="198" t="e">
        <f>IF(SEARCH("RT", T529),1,0)</f>
        <v>#VALUE!</v>
      </c>
      <c r="V529" s="199" t="str">
        <f>LEFT(D529,35)</f>
        <v xml:space="preserve">Completely agree with @susanmdrake </v>
      </c>
      <c r="W529" s="199" t="e">
        <f>IF(SEARCH("http:", D529),1,0)</f>
        <v>#VALUE!</v>
      </c>
    </row>
    <row r="530" spans="1:24" x14ac:dyDescent="0.2">
      <c r="A530" s="199">
        <v>567</v>
      </c>
      <c r="B530" s="200" t="s">
        <v>3533</v>
      </c>
      <c r="C530" s="201" t="s">
        <v>1585</v>
      </c>
      <c r="D530" s="201" t="s">
        <v>3534</v>
      </c>
      <c r="E530" s="201" t="s">
        <v>3535</v>
      </c>
      <c r="F530" s="202">
        <v>41689.7269675926</v>
      </c>
      <c r="G530" s="201"/>
      <c r="H530" s="201" t="s">
        <v>23</v>
      </c>
      <c r="I530" s="201"/>
      <c r="J530" s="201"/>
      <c r="K530" s="201">
        <v>154564397</v>
      </c>
      <c r="L530" s="201"/>
      <c r="M530" s="203" t="s">
        <v>45</v>
      </c>
      <c r="N530" s="203" t="s">
        <v>1588</v>
      </c>
      <c r="O530" s="201">
        <v>1214</v>
      </c>
      <c r="P530" s="201">
        <v>2001</v>
      </c>
      <c r="Q530" s="201">
        <v>-18000</v>
      </c>
      <c r="R530" s="201" t="s">
        <v>3536</v>
      </c>
      <c r="S530" s="203" t="s">
        <v>3537</v>
      </c>
      <c r="T530" s="199" t="str">
        <f>LEFT(D530,3)</f>
        <v xml:space="preserve">RT </v>
      </c>
      <c r="U530" s="198">
        <f>IF(SEARCH("RT", T530),1,0)</f>
        <v>1</v>
      </c>
      <c r="V530" s="199" t="str">
        <f>LEFT(D530,35)</f>
        <v xml:space="preserve">RT @TVDSB_RandA: @TVDSB_RandA Safe </v>
      </c>
      <c r="W530" s="199">
        <f>IF(SEARCH("http:", D530),1,0)</f>
        <v>1</v>
      </c>
      <c r="X530" s="194" t="str">
        <f>"http:"&amp;MID(D530,FIND("/",D530,8),LEN(D530)+1-FIND("/",D530,8))</f>
        <v>http://t.co/bURncs78xA</v>
      </c>
    </row>
    <row r="531" spans="1:24" x14ac:dyDescent="0.2">
      <c r="A531" s="199">
        <v>568</v>
      </c>
      <c r="B531" s="200" t="s">
        <v>3530</v>
      </c>
      <c r="C531" s="201" t="s">
        <v>1585</v>
      </c>
      <c r="D531" s="201" t="s">
        <v>1909</v>
      </c>
      <c r="E531" s="201" t="s">
        <v>3531</v>
      </c>
      <c r="F531" s="202">
        <v>41689.728460648199</v>
      </c>
      <c r="G531" s="201"/>
      <c r="H531" s="201" t="s">
        <v>23</v>
      </c>
      <c r="I531" s="201"/>
      <c r="J531" s="201"/>
      <c r="K531" s="201">
        <v>154564397</v>
      </c>
      <c r="L531" s="201"/>
      <c r="M531" s="203" t="s">
        <v>45</v>
      </c>
      <c r="N531" s="203" t="s">
        <v>1588</v>
      </c>
      <c r="O531" s="201">
        <v>1214</v>
      </c>
      <c r="P531" s="201">
        <v>2001</v>
      </c>
      <c r="Q531" s="201">
        <v>-18000</v>
      </c>
      <c r="R531" s="201" t="s">
        <v>3532</v>
      </c>
      <c r="S531" s="203" t="s">
        <v>1912</v>
      </c>
      <c r="T531" s="199" t="str">
        <f>LEFT(D531,3)</f>
        <v xml:space="preserve">RT </v>
      </c>
      <c r="U531" s="198">
        <f>IF(SEARCH("RT", T531),1,0)</f>
        <v>1</v>
      </c>
      <c r="V531" s="199" t="str">
        <f>LEFT(D531,35)</f>
        <v>RT @ShastaCH: @KNAER_RECRAE update:</v>
      </c>
      <c r="W531" s="199">
        <f>IF(SEARCH("http:", D531),1,0)</f>
        <v>1</v>
      </c>
      <c r="X531" s="194" t="str">
        <f>"http:"&amp;MID(D531,FIND("/",D531,8),LEN(D531)+1-FIND("/",D531,8))</f>
        <v>http://t.co/cg…</v>
      </c>
    </row>
    <row r="532" spans="1:24" x14ac:dyDescent="0.2">
      <c r="A532" s="199">
        <v>569</v>
      </c>
      <c r="B532" s="200" t="s">
        <v>3525</v>
      </c>
      <c r="C532" s="201" t="s">
        <v>1585</v>
      </c>
      <c r="D532" s="201" t="s">
        <v>3526</v>
      </c>
      <c r="E532" s="201" t="s">
        <v>3527</v>
      </c>
      <c r="F532" s="202">
        <v>41689.728796296302</v>
      </c>
      <c r="G532" s="201"/>
      <c r="H532" s="201" t="s">
        <v>23</v>
      </c>
      <c r="I532" s="201"/>
      <c r="J532" s="201"/>
      <c r="K532" s="201">
        <v>154564397</v>
      </c>
      <c r="L532" s="201"/>
      <c r="M532" s="203" t="s">
        <v>45</v>
      </c>
      <c r="N532" s="203" t="s">
        <v>1588</v>
      </c>
      <c r="O532" s="201">
        <v>1214</v>
      </c>
      <c r="P532" s="201">
        <v>2001</v>
      </c>
      <c r="Q532" s="201">
        <v>-18000</v>
      </c>
      <c r="R532" s="201" t="s">
        <v>3528</v>
      </c>
      <c r="S532" s="203" t="s">
        <v>3529</v>
      </c>
      <c r="T532" s="199" t="str">
        <f>LEFT(D532,3)</f>
        <v xml:space="preserve">RT </v>
      </c>
      <c r="U532" s="198">
        <f>IF(SEARCH("RT", T532),1,0)</f>
        <v>1</v>
      </c>
      <c r="V532" s="199" t="str">
        <f>LEFT(D532,35)</f>
        <v>RT @GerriGershon: #oers14 Carol Cam</v>
      </c>
      <c r="W532" s="199">
        <f>IF(SEARCH("http:", D532),1,0)</f>
        <v>1</v>
      </c>
      <c r="X532" s="194" t="str">
        <f>"http:"&amp;MID(D532,FIND("/",D532,8),LEN(D532)+1-FIND("/",D532,8))</f>
        <v>http://t.c…</v>
      </c>
    </row>
    <row r="533" spans="1:24" x14ac:dyDescent="0.2">
      <c r="A533" s="199">
        <v>570</v>
      </c>
      <c r="B533" s="200" t="s">
        <v>3522</v>
      </c>
      <c r="C533" s="201" t="s">
        <v>1585</v>
      </c>
      <c r="D533" s="201" t="s">
        <v>2134</v>
      </c>
      <c r="E533" s="201" t="s">
        <v>3523</v>
      </c>
      <c r="F533" s="202">
        <v>41689.7293055556</v>
      </c>
      <c r="G533" s="201"/>
      <c r="H533" s="201" t="s">
        <v>23</v>
      </c>
      <c r="I533" s="201"/>
      <c r="J533" s="201"/>
      <c r="K533" s="201">
        <v>154564397</v>
      </c>
      <c r="L533" s="201"/>
      <c r="M533" s="203" t="s">
        <v>45</v>
      </c>
      <c r="N533" s="203" t="s">
        <v>1588</v>
      </c>
      <c r="O533" s="201">
        <v>1214</v>
      </c>
      <c r="P533" s="201">
        <v>2001</v>
      </c>
      <c r="Q533" s="201">
        <v>-18000</v>
      </c>
      <c r="R533" s="201" t="s">
        <v>3524</v>
      </c>
      <c r="S533" s="203" t="s">
        <v>2138</v>
      </c>
      <c r="T533" s="199" t="str">
        <f>LEFT(D533,3)</f>
        <v xml:space="preserve">RT </v>
      </c>
      <c r="U533" s="198">
        <f>IF(SEARCH("RT", T533),1,0)</f>
        <v>1</v>
      </c>
      <c r="V533" s="199" t="str">
        <f>LEFT(D533,35)</f>
        <v xml:space="preserve">RT @Anniekidder: #oers14 Dr. Bruce </v>
      </c>
      <c r="W533" s="199" t="e">
        <f>IF(SEARCH("http:", D533),1,0)</f>
        <v>#VALUE!</v>
      </c>
    </row>
    <row r="534" spans="1:24" x14ac:dyDescent="0.2">
      <c r="A534" s="199">
        <v>571</v>
      </c>
      <c r="B534" s="200" t="s">
        <v>3517</v>
      </c>
      <c r="C534" s="201" t="s">
        <v>1585</v>
      </c>
      <c r="D534" s="201" t="s">
        <v>3518</v>
      </c>
      <c r="E534" s="201" t="s">
        <v>3519</v>
      </c>
      <c r="F534" s="202">
        <v>41689.729641203703</v>
      </c>
      <c r="G534" s="201"/>
      <c r="H534" s="201" t="s">
        <v>23</v>
      </c>
      <c r="I534" s="201"/>
      <c r="J534" s="201"/>
      <c r="K534" s="201">
        <v>154564397</v>
      </c>
      <c r="L534" s="201"/>
      <c r="M534" s="203" t="s">
        <v>45</v>
      </c>
      <c r="N534" s="203" t="s">
        <v>1588</v>
      </c>
      <c r="O534" s="201">
        <v>1214</v>
      </c>
      <c r="P534" s="201">
        <v>2001</v>
      </c>
      <c r="Q534" s="201">
        <v>-18000</v>
      </c>
      <c r="R534" s="201" t="s">
        <v>3520</v>
      </c>
      <c r="S534" s="203" t="s">
        <v>3521</v>
      </c>
      <c r="T534" s="199" t="str">
        <f>LEFT(D534,3)</f>
        <v xml:space="preserve">RT </v>
      </c>
      <c r="U534" s="198">
        <f>IF(SEARCH("RT", T534),1,0)</f>
        <v>1</v>
      </c>
      <c r="V534" s="199" t="str">
        <f>LEFT(D534,35)</f>
        <v>RT @KNAER_RECRAE: KNAER plenary tal</v>
      </c>
      <c r="W534" s="199" t="e">
        <f>IF(SEARCH("http:", D534),1,0)</f>
        <v>#VALUE!</v>
      </c>
    </row>
    <row r="535" spans="1:24" x14ac:dyDescent="0.2">
      <c r="A535" s="199">
        <v>572</v>
      </c>
      <c r="B535" s="200" t="s">
        <v>3512</v>
      </c>
      <c r="C535" s="201" t="s">
        <v>1585</v>
      </c>
      <c r="D535" s="201" t="s">
        <v>3513</v>
      </c>
      <c r="E535" s="201" t="s">
        <v>3514</v>
      </c>
      <c r="F535" s="202">
        <v>41689.730092592603</v>
      </c>
      <c r="G535" s="201"/>
      <c r="H535" s="201" t="s">
        <v>23</v>
      </c>
      <c r="I535" s="201"/>
      <c r="J535" s="201"/>
      <c r="K535" s="201">
        <v>154564397</v>
      </c>
      <c r="L535" s="201"/>
      <c r="M535" s="203" t="s">
        <v>45</v>
      </c>
      <c r="N535" s="203" t="s">
        <v>1588</v>
      </c>
      <c r="O535" s="201">
        <v>1214</v>
      </c>
      <c r="P535" s="201">
        <v>2001</v>
      </c>
      <c r="Q535" s="201">
        <v>-18000</v>
      </c>
      <c r="R535" s="201" t="s">
        <v>3515</v>
      </c>
      <c r="S535" s="203" t="s">
        <v>3516</v>
      </c>
      <c r="T535" s="199" t="str">
        <f>LEFT(D535,3)</f>
        <v xml:space="preserve">RT </v>
      </c>
      <c r="U535" s="198">
        <f>IF(SEARCH("RT", T535),1,0)</f>
        <v>1</v>
      </c>
      <c r="V535" s="199" t="str">
        <f>LEFT(D535,35)</f>
        <v>RT @adrossis: Bruce Ferguson
Educat</v>
      </c>
      <c r="W535" s="199" t="e">
        <f>IF(SEARCH("http:", D535),1,0)</f>
        <v>#VALUE!</v>
      </c>
    </row>
    <row r="536" spans="1:24" x14ac:dyDescent="0.2">
      <c r="A536" s="199">
        <v>573</v>
      </c>
      <c r="B536" s="200" t="s">
        <v>3509</v>
      </c>
      <c r="C536" s="201" t="s">
        <v>260</v>
      </c>
      <c r="D536" s="201" t="s">
        <v>940</v>
      </c>
      <c r="E536" s="201" t="s">
        <v>3510</v>
      </c>
      <c r="F536" s="202">
        <v>41689.730289351799</v>
      </c>
      <c r="G536" s="201"/>
      <c r="H536" s="201" t="s">
        <v>23</v>
      </c>
      <c r="I536" s="201"/>
      <c r="J536" s="201"/>
      <c r="K536" s="201">
        <v>40576448</v>
      </c>
      <c r="L536" s="201"/>
      <c r="M536" s="203" t="s">
        <v>85</v>
      </c>
      <c r="N536" s="203" t="s">
        <v>263</v>
      </c>
      <c r="O536" s="201">
        <v>808</v>
      </c>
      <c r="P536" s="201">
        <v>1457</v>
      </c>
      <c r="Q536" s="201">
        <v>-18000</v>
      </c>
      <c r="R536" s="201" t="s">
        <v>3511</v>
      </c>
      <c r="S536" s="203" t="s">
        <v>944</v>
      </c>
      <c r="T536" s="199" t="str">
        <f>LEFT(D536,3)</f>
        <v xml:space="preserve">RT </v>
      </c>
      <c r="U536" s="198">
        <f>IF(SEARCH("RT", T536),1,0)</f>
        <v>1</v>
      </c>
      <c r="V536" s="199" t="str">
        <f>LEFT(D536,35)</f>
        <v>RT @CarolCampbell4: Completely agre</v>
      </c>
      <c r="W536" s="199" t="e">
        <f>IF(SEARCH("http:", D536),1,0)</f>
        <v>#VALUE!</v>
      </c>
    </row>
    <row r="537" spans="1:24" x14ac:dyDescent="0.2">
      <c r="A537" s="199">
        <v>574</v>
      </c>
      <c r="B537" s="200" t="s">
        <v>2150</v>
      </c>
      <c r="C537" s="201" t="s">
        <v>1585</v>
      </c>
      <c r="D537" s="201" t="s">
        <v>3505</v>
      </c>
      <c r="E537" s="201" t="s">
        <v>3506</v>
      </c>
      <c r="F537" s="202">
        <v>41689.731898148202</v>
      </c>
      <c r="G537" s="201"/>
      <c r="H537" s="201" t="s">
        <v>23</v>
      </c>
      <c r="I537" s="201"/>
      <c r="J537" s="201"/>
      <c r="K537" s="201">
        <v>154564397</v>
      </c>
      <c r="L537" s="201"/>
      <c r="M537" s="203" t="s">
        <v>45</v>
      </c>
      <c r="N537" s="203" t="s">
        <v>1588</v>
      </c>
      <c r="O537" s="201">
        <v>1214</v>
      </c>
      <c r="P537" s="201">
        <v>2001</v>
      </c>
      <c r="Q537" s="201">
        <v>-18000</v>
      </c>
      <c r="R537" s="201" t="s">
        <v>3507</v>
      </c>
      <c r="S537" s="203" t="s">
        <v>3508</v>
      </c>
      <c r="T537" s="199" t="str">
        <f>LEFT(D537,3)</f>
        <v xml:space="preserve">My </v>
      </c>
      <c r="U537" s="198" t="e">
        <f>IF(SEARCH("RT", T537),1,0)</f>
        <v>#VALUE!</v>
      </c>
      <c r="V537" s="199" t="str">
        <f>LEFT(D537,35)</f>
        <v>My Professional Development (PD) to</v>
      </c>
      <c r="W537" s="199" t="e">
        <f>IF(SEARCH("http:", D537),1,0)</f>
        <v>#VALUE!</v>
      </c>
    </row>
    <row r="538" spans="1:24" x14ac:dyDescent="0.2">
      <c r="A538" s="199">
        <v>575</v>
      </c>
      <c r="B538" s="200" t="s">
        <v>3500</v>
      </c>
      <c r="C538" s="201" t="s">
        <v>260</v>
      </c>
      <c r="D538" s="201" t="s">
        <v>3501</v>
      </c>
      <c r="E538" s="201" t="s">
        <v>3502</v>
      </c>
      <c r="F538" s="202">
        <v>41689.737326388902</v>
      </c>
      <c r="G538" s="201"/>
      <c r="H538" s="201" t="s">
        <v>23</v>
      </c>
      <c r="I538" s="201"/>
      <c r="J538" s="201"/>
      <c r="K538" s="201">
        <v>40576448</v>
      </c>
      <c r="L538" s="201"/>
      <c r="M538" s="203" t="s">
        <v>85</v>
      </c>
      <c r="N538" s="203" t="s">
        <v>263</v>
      </c>
      <c r="O538" s="201">
        <v>808</v>
      </c>
      <c r="P538" s="201">
        <v>1457</v>
      </c>
      <c r="Q538" s="201">
        <v>-18000</v>
      </c>
      <c r="R538" s="201" t="s">
        <v>3503</v>
      </c>
      <c r="S538" s="203" t="s">
        <v>3504</v>
      </c>
      <c r="T538" s="199" t="str">
        <f>LEFT(D538,3)</f>
        <v xml:space="preserve">We </v>
      </c>
      <c r="U538" s="198" t="e">
        <f>IF(SEARCH("RT", T538),1,0)</f>
        <v>#VALUE!</v>
      </c>
      <c r="V538" s="199" t="str">
        <f>LEFT(D538,35)</f>
        <v>We also have our Director @emoyer20</v>
      </c>
      <c r="W538" s="199" t="e">
        <f>IF(SEARCH("http:", D538),1,0)</f>
        <v>#VALUE!</v>
      </c>
    </row>
    <row r="539" spans="1:24" x14ac:dyDescent="0.2">
      <c r="A539" s="199">
        <v>576</v>
      </c>
      <c r="B539" s="200" t="s">
        <v>3497</v>
      </c>
      <c r="C539" s="201" t="s">
        <v>71</v>
      </c>
      <c r="D539" s="201" t="s">
        <v>2182</v>
      </c>
      <c r="E539" s="201" t="s">
        <v>3498</v>
      </c>
      <c r="F539" s="202">
        <v>41689.737476851798</v>
      </c>
      <c r="G539" s="201"/>
      <c r="H539" s="201" t="s">
        <v>23</v>
      </c>
      <c r="I539" s="201"/>
      <c r="J539" s="201"/>
      <c r="K539" s="201">
        <v>203543496</v>
      </c>
      <c r="L539" s="201"/>
      <c r="M539" s="203" t="s">
        <v>85</v>
      </c>
      <c r="N539" s="203" t="s">
        <v>86</v>
      </c>
      <c r="O539" s="201">
        <v>391</v>
      </c>
      <c r="P539" s="201">
        <v>533</v>
      </c>
      <c r="Q539" s="201">
        <v>-28800</v>
      </c>
      <c r="R539" s="201" t="s">
        <v>3499</v>
      </c>
      <c r="S539" s="203" t="s">
        <v>2185</v>
      </c>
      <c r="T539" s="199" t="str">
        <f>LEFT(D539,3)</f>
        <v xml:space="preserve">RT </v>
      </c>
      <c r="U539" s="198">
        <f>IF(SEARCH("RT", T539),1,0)</f>
        <v>1</v>
      </c>
      <c r="V539" s="199" t="str">
        <f>LEFT(D539,35)</f>
        <v>RT @westernulibsEDU: My Professiona</v>
      </c>
      <c r="W539" s="199" t="e">
        <f>IF(SEARCH("http:", D539),1,0)</f>
        <v>#VALUE!</v>
      </c>
    </row>
    <row r="540" spans="1:24" x14ac:dyDescent="0.2">
      <c r="A540" s="199">
        <v>577</v>
      </c>
      <c r="B540" s="200" t="s">
        <v>3494</v>
      </c>
      <c r="C540" s="201" t="s">
        <v>260</v>
      </c>
      <c r="D540" s="201" t="s">
        <v>2182</v>
      </c>
      <c r="E540" s="201" t="s">
        <v>3495</v>
      </c>
      <c r="F540" s="202">
        <v>41689.737488425897</v>
      </c>
      <c r="G540" s="201"/>
      <c r="H540" s="201" t="s">
        <v>23</v>
      </c>
      <c r="I540" s="201"/>
      <c r="J540" s="201"/>
      <c r="K540" s="201">
        <v>40576448</v>
      </c>
      <c r="L540" s="201"/>
      <c r="M540" s="203" t="s">
        <v>85</v>
      </c>
      <c r="N540" s="203" t="s">
        <v>263</v>
      </c>
      <c r="O540" s="201">
        <v>808</v>
      </c>
      <c r="P540" s="201">
        <v>1457</v>
      </c>
      <c r="Q540" s="201">
        <v>-18000</v>
      </c>
      <c r="R540" s="201" t="s">
        <v>3496</v>
      </c>
      <c r="S540" s="203" t="s">
        <v>2185</v>
      </c>
      <c r="T540" s="199" t="str">
        <f>LEFT(D540,3)</f>
        <v xml:space="preserve">RT </v>
      </c>
      <c r="U540" s="198">
        <f>IF(SEARCH("RT", T540),1,0)</f>
        <v>1</v>
      </c>
      <c r="V540" s="199" t="str">
        <f>LEFT(D540,35)</f>
        <v>RT @westernulibsEDU: My Professiona</v>
      </c>
      <c r="W540" s="199" t="e">
        <f>IF(SEARCH("http:", D540),1,0)</f>
        <v>#VALUE!</v>
      </c>
    </row>
    <row r="541" spans="1:24" x14ac:dyDescent="0.2">
      <c r="A541" s="199">
        <v>578</v>
      </c>
      <c r="B541" s="200" t="s">
        <v>3488</v>
      </c>
      <c r="C541" s="201" t="s">
        <v>3489</v>
      </c>
      <c r="D541" s="201" t="s">
        <v>2134</v>
      </c>
      <c r="E541" s="201" t="s">
        <v>3490</v>
      </c>
      <c r="F541" s="202">
        <v>41689.737685185202</v>
      </c>
      <c r="G541" s="201"/>
      <c r="H541" s="201" t="s">
        <v>23</v>
      </c>
      <c r="I541" s="201"/>
      <c r="J541" s="201"/>
      <c r="K541" s="201">
        <v>132726547</v>
      </c>
      <c r="L541" s="201"/>
      <c r="M541" s="203" t="s">
        <v>3491</v>
      </c>
      <c r="N541" s="203" t="s">
        <v>3492</v>
      </c>
      <c r="O541" s="201">
        <v>552</v>
      </c>
      <c r="P541" s="201">
        <v>365</v>
      </c>
      <c r="Q541" s="201"/>
      <c r="R541" s="201" t="s">
        <v>3493</v>
      </c>
      <c r="S541" s="203" t="s">
        <v>2138</v>
      </c>
      <c r="T541" s="199" t="str">
        <f>LEFT(D541,3)</f>
        <v xml:space="preserve">RT </v>
      </c>
      <c r="U541" s="198">
        <f>IF(SEARCH("RT", T541),1,0)</f>
        <v>1</v>
      </c>
      <c r="V541" s="199" t="str">
        <f>LEFT(D541,35)</f>
        <v xml:space="preserve">RT @Anniekidder: #oers14 Dr. Bruce </v>
      </c>
      <c r="W541" s="199" t="e">
        <f>IF(SEARCH("http:", D541),1,0)</f>
        <v>#VALUE!</v>
      </c>
    </row>
    <row r="542" spans="1:24" x14ac:dyDescent="0.2">
      <c r="A542" s="199">
        <v>579</v>
      </c>
      <c r="B542" s="200" t="s">
        <v>3483</v>
      </c>
      <c r="C542" s="201" t="s">
        <v>2828</v>
      </c>
      <c r="D542" s="201" t="s">
        <v>3484</v>
      </c>
      <c r="E542" s="201" t="s">
        <v>3485</v>
      </c>
      <c r="F542" s="202">
        <v>41689.749826388899</v>
      </c>
      <c r="G542" s="201"/>
      <c r="H542" s="201" t="s">
        <v>628</v>
      </c>
      <c r="I542" s="201"/>
      <c r="J542" s="201"/>
      <c r="K542" s="201">
        <v>1541499920</v>
      </c>
      <c r="L542" s="201"/>
      <c r="M542" s="203" t="s">
        <v>45</v>
      </c>
      <c r="N542" s="203" t="s">
        <v>2830</v>
      </c>
      <c r="O542" s="201">
        <v>83</v>
      </c>
      <c r="P542" s="201">
        <v>100</v>
      </c>
      <c r="Q542" s="201">
        <v>-28800</v>
      </c>
      <c r="R542" s="201" t="s">
        <v>3486</v>
      </c>
      <c r="S542" s="203" t="s">
        <v>3487</v>
      </c>
      <c r="T542" s="199" t="str">
        <f>LEFT(D542,3)</f>
        <v xml:space="preserve">RT </v>
      </c>
      <c r="U542" s="198">
        <f>IF(SEARCH("RT", T542),1,0)</f>
        <v>1</v>
      </c>
      <c r="V542" s="199" t="str">
        <f>LEFT(D542,35)</f>
        <v>RT @_DrDi: Very articulate and insi</v>
      </c>
      <c r="W542" s="199" t="e">
        <f>IF(SEARCH("http:", D542),1,0)</f>
        <v>#VALUE!</v>
      </c>
    </row>
    <row r="543" spans="1:24" x14ac:dyDescent="0.2">
      <c r="A543" s="199">
        <v>580</v>
      </c>
      <c r="B543" s="200" t="s">
        <v>3478</v>
      </c>
      <c r="C543" s="201" t="s">
        <v>3479</v>
      </c>
      <c r="D543" s="201" t="s">
        <v>2134</v>
      </c>
      <c r="E543" s="201" t="s">
        <v>3480</v>
      </c>
      <c r="F543" s="202">
        <v>41689.751701388901</v>
      </c>
      <c r="G543" s="201"/>
      <c r="H543" s="201" t="s">
        <v>23</v>
      </c>
      <c r="I543" s="201"/>
      <c r="J543" s="201"/>
      <c r="K543" s="201">
        <v>37738302</v>
      </c>
      <c r="L543" s="201"/>
      <c r="M543" s="203" t="s">
        <v>105</v>
      </c>
      <c r="N543" s="203" t="s">
        <v>3481</v>
      </c>
      <c r="O543" s="201">
        <v>226</v>
      </c>
      <c r="P543" s="201">
        <v>343</v>
      </c>
      <c r="Q543" s="201">
        <v>-18000</v>
      </c>
      <c r="R543" s="201" t="s">
        <v>3482</v>
      </c>
      <c r="S543" s="203" t="s">
        <v>2138</v>
      </c>
      <c r="T543" s="199" t="str">
        <f>LEFT(D543,3)</f>
        <v xml:space="preserve">RT </v>
      </c>
      <c r="U543" s="198">
        <f>IF(SEARCH("RT", T543),1,0)</f>
        <v>1</v>
      </c>
      <c r="V543" s="199" t="str">
        <f>LEFT(D543,35)</f>
        <v xml:space="preserve">RT @Anniekidder: #oers14 Dr. Bruce </v>
      </c>
      <c r="W543" s="199" t="e">
        <f>IF(SEARCH("http:", D543),1,0)</f>
        <v>#VALUE!</v>
      </c>
    </row>
    <row r="544" spans="1:24" x14ac:dyDescent="0.2">
      <c r="A544" s="199">
        <v>581</v>
      </c>
      <c r="B544" s="200" t="s">
        <v>3473</v>
      </c>
      <c r="C544" s="201" t="s">
        <v>3474</v>
      </c>
      <c r="D544" s="201" t="s">
        <v>2134</v>
      </c>
      <c r="E544" s="201" t="s">
        <v>3475</v>
      </c>
      <c r="F544" s="202">
        <v>41689.753842592603</v>
      </c>
      <c r="G544" s="201"/>
      <c r="H544" s="201" t="s">
        <v>23</v>
      </c>
      <c r="I544" s="201"/>
      <c r="J544" s="201"/>
      <c r="K544" s="201">
        <v>1730047442</v>
      </c>
      <c r="L544" s="201"/>
      <c r="M544" s="203" t="s">
        <v>105</v>
      </c>
      <c r="N544" s="203" t="s">
        <v>3476</v>
      </c>
      <c r="O544" s="201">
        <v>13</v>
      </c>
      <c r="P544" s="201">
        <v>34</v>
      </c>
      <c r="Q544" s="201">
        <v>-18000</v>
      </c>
      <c r="R544" s="201" t="s">
        <v>3477</v>
      </c>
      <c r="S544" s="203" t="s">
        <v>2138</v>
      </c>
      <c r="T544" s="199" t="str">
        <f>LEFT(D544,3)</f>
        <v xml:space="preserve">RT </v>
      </c>
      <c r="U544" s="198">
        <f>IF(SEARCH("RT", T544),1,0)</f>
        <v>1</v>
      </c>
      <c r="V544" s="199" t="str">
        <f>LEFT(D544,35)</f>
        <v xml:space="preserve">RT @Anniekidder: #oers14 Dr. Bruce </v>
      </c>
      <c r="W544" s="199" t="e">
        <f>IF(SEARCH("http:", D544),1,0)</f>
        <v>#VALUE!</v>
      </c>
    </row>
    <row r="545" spans="1:23" x14ac:dyDescent="0.2">
      <c r="A545" s="199">
        <v>582</v>
      </c>
      <c r="B545" s="200" t="s">
        <v>3467</v>
      </c>
      <c r="C545" s="201" t="s">
        <v>3468</v>
      </c>
      <c r="D545" s="201" t="s">
        <v>3469</v>
      </c>
      <c r="E545" s="201" t="s">
        <v>3470</v>
      </c>
      <c r="F545" s="202">
        <v>41689.756724537001</v>
      </c>
      <c r="G545" s="201"/>
      <c r="H545" s="201" t="s">
        <v>23</v>
      </c>
      <c r="I545" s="201"/>
      <c r="J545" s="201"/>
      <c r="K545" s="201">
        <v>261008200</v>
      </c>
      <c r="L545" s="201"/>
      <c r="M545" s="203" t="s">
        <v>63</v>
      </c>
      <c r="N545" s="203" t="s">
        <v>3471</v>
      </c>
      <c r="O545" s="201">
        <v>18</v>
      </c>
      <c r="P545" s="201">
        <v>82</v>
      </c>
      <c r="Q545" s="201"/>
      <c r="R545" s="201" t="s">
        <v>3472</v>
      </c>
      <c r="S545" s="203" t="s">
        <v>81</v>
      </c>
      <c r="T545" s="199" t="str">
        <f>LEFT(D545,3)</f>
        <v>#OE</v>
      </c>
      <c r="U545" s="198" t="e">
        <f>IF(SEARCH("RT", T545),1,0)</f>
        <v>#VALUE!</v>
      </c>
      <c r="V545" s="199" t="str">
        <f>LEFT(D545,35)</f>
        <v>#OERS14</v>
      </c>
      <c r="W545" s="199" t="e">
        <f>IF(SEARCH("http:", D545),1,0)</f>
        <v>#VALUE!</v>
      </c>
    </row>
    <row r="546" spans="1:23" x14ac:dyDescent="0.2">
      <c r="A546" s="199">
        <v>583</v>
      </c>
      <c r="B546" s="200" t="s">
        <v>3462</v>
      </c>
      <c r="C546" s="201" t="s">
        <v>260</v>
      </c>
      <c r="D546" s="201" t="s">
        <v>3463</v>
      </c>
      <c r="E546" s="201" t="s">
        <v>3464</v>
      </c>
      <c r="F546" s="202">
        <v>41689.7631944444</v>
      </c>
      <c r="G546" s="201"/>
      <c r="H546" s="201" t="s">
        <v>23</v>
      </c>
      <c r="I546" s="201"/>
      <c r="J546" s="201"/>
      <c r="K546" s="201">
        <v>40576448</v>
      </c>
      <c r="L546" s="201"/>
      <c r="M546" s="203" t="s">
        <v>24</v>
      </c>
      <c r="N546" s="203" t="s">
        <v>263</v>
      </c>
      <c r="O546" s="201">
        <v>809</v>
      </c>
      <c r="P546" s="201">
        <v>1459</v>
      </c>
      <c r="Q546" s="201">
        <v>-18000</v>
      </c>
      <c r="R546" s="201" t="s">
        <v>3465</v>
      </c>
      <c r="S546" s="203" t="s">
        <v>3466</v>
      </c>
      <c r="T546" s="199" t="str">
        <f>LEFT(D546,3)</f>
        <v>Bac</v>
      </c>
      <c r="U546" s="198" t="e">
        <f>IF(SEARCH("RT", T546),1,0)</f>
        <v>#VALUE!</v>
      </c>
      <c r="V546" s="199" t="str">
        <f>LEFT(D546,35)</f>
        <v>Back post lunch #OERS14 .. Learning</v>
      </c>
      <c r="W546" s="199" t="e">
        <f>IF(SEARCH("http:", D546),1,0)</f>
        <v>#VALUE!</v>
      </c>
    </row>
    <row r="547" spans="1:23" x14ac:dyDescent="0.2">
      <c r="A547" s="199">
        <v>584</v>
      </c>
      <c r="B547" s="200" t="s">
        <v>3462</v>
      </c>
      <c r="C547" s="201" t="s">
        <v>260</v>
      </c>
      <c r="D547" s="201" t="s">
        <v>3463</v>
      </c>
      <c r="E547" s="201" t="s">
        <v>3464</v>
      </c>
      <c r="F547" s="202">
        <v>41689.7631944444</v>
      </c>
      <c r="G547" s="201"/>
      <c r="H547" s="201" t="s">
        <v>23</v>
      </c>
      <c r="I547" s="201"/>
      <c r="J547" s="201"/>
      <c r="K547" s="201">
        <v>40576448</v>
      </c>
      <c r="L547" s="201"/>
      <c r="M547" s="203" t="s">
        <v>24</v>
      </c>
      <c r="N547" s="203" t="s">
        <v>263</v>
      </c>
      <c r="O547" s="201">
        <v>809</v>
      </c>
      <c r="P547" s="201">
        <v>1459</v>
      </c>
      <c r="Q547" s="201">
        <v>-18000</v>
      </c>
      <c r="R547" s="201" t="s">
        <v>3465</v>
      </c>
      <c r="S547" s="203" t="s">
        <v>3466</v>
      </c>
      <c r="T547" s="199" t="str">
        <f>LEFT(D547,3)</f>
        <v>Bac</v>
      </c>
      <c r="U547" s="198" t="e">
        <f>IF(SEARCH("RT", T547),1,0)</f>
        <v>#VALUE!</v>
      </c>
      <c r="V547" s="199" t="str">
        <f>LEFT(D547,35)</f>
        <v>Back post lunch #OERS14 .. Learning</v>
      </c>
      <c r="W547" s="199" t="e">
        <f>IF(SEARCH("http:", D547),1,0)</f>
        <v>#VALUE!</v>
      </c>
    </row>
    <row r="548" spans="1:23" x14ac:dyDescent="0.2">
      <c r="A548" s="199">
        <v>585</v>
      </c>
      <c r="B548" s="200" t="s">
        <v>3458</v>
      </c>
      <c r="C548" s="201" t="s">
        <v>260</v>
      </c>
      <c r="D548" s="201" t="s">
        <v>3459</v>
      </c>
      <c r="E548" s="201" t="s">
        <v>3460</v>
      </c>
      <c r="F548" s="202">
        <v>41689.767881944397</v>
      </c>
      <c r="G548" s="201"/>
      <c r="H548" s="201" t="s">
        <v>23</v>
      </c>
      <c r="I548" s="201"/>
      <c r="J548" s="201"/>
      <c r="K548" s="201">
        <v>40576448</v>
      </c>
      <c r="L548" s="201"/>
      <c r="M548" s="203" t="s">
        <v>24</v>
      </c>
      <c r="N548" s="203" t="s">
        <v>263</v>
      </c>
      <c r="O548" s="201">
        <v>809</v>
      </c>
      <c r="P548" s="201">
        <v>1459</v>
      </c>
      <c r="Q548" s="201">
        <v>-18000</v>
      </c>
      <c r="R548" s="201" t="s">
        <v>3461</v>
      </c>
      <c r="S548" s="203" t="s">
        <v>196</v>
      </c>
      <c r="T548" s="199" t="str">
        <f>LEFT(D548,3)</f>
        <v>The</v>
      </c>
      <c r="U548" s="198" t="e">
        <f>IF(SEARCH("RT", T548),1,0)</f>
        <v>#VALUE!</v>
      </c>
      <c r="V548" s="199" t="str">
        <f>LEFT(D548,35)</f>
        <v>The role of data in achieving stude</v>
      </c>
      <c r="W548" s="199" t="e">
        <f>IF(SEARCH("http:", D548),1,0)</f>
        <v>#VALUE!</v>
      </c>
    </row>
    <row r="549" spans="1:23" x14ac:dyDescent="0.2">
      <c r="A549" s="199">
        <v>586</v>
      </c>
      <c r="B549" s="200" t="s">
        <v>3455</v>
      </c>
      <c r="C549" s="201" t="s">
        <v>1773</v>
      </c>
      <c r="D549" s="201" t="s">
        <v>2134</v>
      </c>
      <c r="E549" s="201" t="s">
        <v>3456</v>
      </c>
      <c r="F549" s="202">
        <v>41689.770092592596</v>
      </c>
      <c r="G549" s="201"/>
      <c r="H549" s="201" t="s">
        <v>23</v>
      </c>
      <c r="I549" s="201"/>
      <c r="J549" s="201"/>
      <c r="K549" s="201">
        <v>67037243</v>
      </c>
      <c r="L549" s="201"/>
      <c r="M549" s="203" t="s">
        <v>105</v>
      </c>
      <c r="N549" s="203" t="s">
        <v>3187</v>
      </c>
      <c r="O549" s="201">
        <v>220</v>
      </c>
      <c r="P549" s="201">
        <v>294</v>
      </c>
      <c r="Q549" s="201">
        <v>-21600</v>
      </c>
      <c r="R549" s="201" t="s">
        <v>3457</v>
      </c>
      <c r="S549" s="203" t="s">
        <v>2138</v>
      </c>
      <c r="T549" s="199" t="str">
        <f>LEFT(D549,3)</f>
        <v xml:space="preserve">RT </v>
      </c>
      <c r="U549" s="198">
        <f>IF(SEARCH("RT", T549),1,0)</f>
        <v>1</v>
      </c>
      <c r="V549" s="199" t="str">
        <f>LEFT(D549,35)</f>
        <v xml:space="preserve">RT @Anniekidder: #oers14 Dr. Bruce </v>
      </c>
      <c r="W549" s="199" t="e">
        <f>IF(SEARCH("http:", D549),1,0)</f>
        <v>#VALUE!</v>
      </c>
    </row>
    <row r="550" spans="1:23" x14ac:dyDescent="0.2">
      <c r="A550" s="199">
        <v>587</v>
      </c>
      <c r="B550" s="200" t="s">
        <v>3451</v>
      </c>
      <c r="C550" s="201" t="s">
        <v>2157</v>
      </c>
      <c r="D550" s="201" t="s">
        <v>3452</v>
      </c>
      <c r="E550" s="201" t="s">
        <v>3453</v>
      </c>
      <c r="F550" s="202">
        <v>41689.770624999997</v>
      </c>
      <c r="G550" s="201"/>
      <c r="H550" s="201" t="s">
        <v>23</v>
      </c>
      <c r="I550" s="201"/>
      <c r="J550" s="201"/>
      <c r="K550" s="201">
        <v>466897873</v>
      </c>
      <c r="L550" s="201"/>
      <c r="M550" s="203" t="s">
        <v>63</v>
      </c>
      <c r="N550" s="203" t="s">
        <v>2258</v>
      </c>
      <c r="O550" s="201">
        <v>60</v>
      </c>
      <c r="P550" s="201">
        <v>128</v>
      </c>
      <c r="Q550" s="201">
        <v>-21600</v>
      </c>
      <c r="R550" s="201" t="s">
        <v>3454</v>
      </c>
      <c r="S550" s="203" t="s">
        <v>81</v>
      </c>
      <c r="T550" s="199" t="str">
        <f>LEFT(D550,3)</f>
        <v>#OE</v>
      </c>
      <c r="U550" s="198" t="e">
        <f>IF(SEARCH("RT", T550),1,0)</f>
        <v>#VALUE!</v>
      </c>
      <c r="V550" s="199" t="str">
        <f>LEFT(D550,35)</f>
        <v>#OERS14 Children in Youth Services-</v>
      </c>
      <c r="W550" s="199" t="e">
        <f>IF(SEARCH("http:", D550),1,0)</f>
        <v>#VALUE!</v>
      </c>
    </row>
    <row r="551" spans="1:23" x14ac:dyDescent="0.2">
      <c r="A551" s="199">
        <v>588</v>
      </c>
      <c r="B551" s="200" t="s">
        <v>3446</v>
      </c>
      <c r="C551" s="201" t="s">
        <v>71</v>
      </c>
      <c r="D551" s="201" t="s">
        <v>3447</v>
      </c>
      <c r="E551" s="201" t="s">
        <v>3448</v>
      </c>
      <c r="F551" s="202">
        <v>41689.770752314798</v>
      </c>
      <c r="G551" s="201"/>
      <c r="H551" s="201" t="s">
        <v>23</v>
      </c>
      <c r="I551" s="201"/>
      <c r="J551" s="201"/>
      <c r="K551" s="201">
        <v>203543496</v>
      </c>
      <c r="L551" s="201"/>
      <c r="M551" s="203" t="s">
        <v>24</v>
      </c>
      <c r="N551" s="203" t="s">
        <v>86</v>
      </c>
      <c r="O551" s="201">
        <v>391</v>
      </c>
      <c r="P551" s="201">
        <v>533</v>
      </c>
      <c r="Q551" s="201">
        <v>-28800</v>
      </c>
      <c r="R551" s="201" t="s">
        <v>3449</v>
      </c>
      <c r="S551" s="203" t="s">
        <v>3450</v>
      </c>
      <c r="T551" s="199" t="str">
        <f>LEFT(D551,3)</f>
        <v>#OE</v>
      </c>
      <c r="U551" s="198" t="e">
        <f>IF(SEARCH("RT", T551),1,0)</f>
        <v>#VALUE!</v>
      </c>
      <c r="V551" s="199" t="str">
        <f>LEFT(D551,35)</f>
        <v xml:space="preserve">#OERS14 oh how we so underrate the </v>
      </c>
      <c r="W551" s="199" t="e">
        <f>IF(SEARCH("http:", D551),1,0)</f>
        <v>#VALUE!</v>
      </c>
    </row>
    <row r="552" spans="1:23" x14ac:dyDescent="0.2">
      <c r="A552" s="199">
        <v>589</v>
      </c>
      <c r="B552" s="200" t="s">
        <v>3441</v>
      </c>
      <c r="C552" s="201" t="s">
        <v>2883</v>
      </c>
      <c r="D552" s="201" t="s">
        <v>3442</v>
      </c>
      <c r="E552" s="201" t="s">
        <v>3443</v>
      </c>
      <c r="F552" s="202">
        <v>41689.770856481497</v>
      </c>
      <c r="G552" s="201"/>
      <c r="H552" s="201" t="s">
        <v>23</v>
      </c>
      <c r="I552" s="201"/>
      <c r="J552" s="201"/>
      <c r="K552" s="201">
        <v>979103881</v>
      </c>
      <c r="L552" s="201"/>
      <c r="M552" s="203" t="s">
        <v>45</v>
      </c>
      <c r="N552" s="203" t="s">
        <v>2886</v>
      </c>
      <c r="O552" s="201">
        <v>214</v>
      </c>
      <c r="P552" s="201">
        <v>320</v>
      </c>
      <c r="Q552" s="201"/>
      <c r="R552" s="201" t="s">
        <v>3444</v>
      </c>
      <c r="S552" s="203" t="s">
        <v>3445</v>
      </c>
      <c r="T552" s="199" t="str">
        <f>LEFT(D552,3)</f>
        <v>Gre</v>
      </c>
      <c r="U552" s="198" t="e">
        <f>IF(SEARCH("RT", T552),1,0)</f>
        <v>#VALUE!</v>
      </c>
      <c r="V552" s="199" t="str">
        <f>LEFT(D552,35)</f>
        <v>Great to see so many people at COPA</v>
      </c>
      <c r="W552" s="199" t="e">
        <f>IF(SEARCH("http:", D552),1,0)</f>
        <v>#VALUE!</v>
      </c>
    </row>
    <row r="553" spans="1:23" x14ac:dyDescent="0.2">
      <c r="A553" s="199">
        <v>590</v>
      </c>
      <c r="B553" s="200" t="s">
        <v>3438</v>
      </c>
      <c r="C553" s="201" t="s">
        <v>220</v>
      </c>
      <c r="D553" s="201" t="s">
        <v>97</v>
      </c>
      <c r="E553" s="201" t="s">
        <v>3439</v>
      </c>
      <c r="F553" s="202">
        <v>41689.771435185197</v>
      </c>
      <c r="G553" s="201"/>
      <c r="H553" s="201" t="s">
        <v>23</v>
      </c>
      <c r="I553" s="201"/>
      <c r="J553" s="201"/>
      <c r="K553" s="201">
        <v>903197892</v>
      </c>
      <c r="L553" s="201"/>
      <c r="M553" s="203" t="s">
        <v>105</v>
      </c>
      <c r="N553" s="203" t="s">
        <v>223</v>
      </c>
      <c r="O553" s="201">
        <v>38</v>
      </c>
      <c r="P553" s="201">
        <v>83</v>
      </c>
      <c r="Q553" s="201">
        <v>-18000</v>
      </c>
      <c r="R553" s="201" t="s">
        <v>3440</v>
      </c>
      <c r="S553" s="203" t="s">
        <v>100</v>
      </c>
      <c r="T553" s="199" t="str">
        <f>LEFT(D553,3)</f>
        <v xml:space="preserve">RT </v>
      </c>
      <c r="U553" s="198">
        <f>IF(SEARCH("RT", T553),1,0)</f>
        <v>1</v>
      </c>
      <c r="V553" s="199" t="str">
        <f>LEFT(D553,35)</f>
        <v>RT @OhMissAcosta: Flip the question</v>
      </c>
      <c r="W553" s="199" t="e">
        <f>IF(SEARCH("http:", D553),1,0)</f>
        <v>#VALUE!</v>
      </c>
    </row>
    <row r="554" spans="1:23" x14ac:dyDescent="0.2">
      <c r="A554" s="199">
        <v>591</v>
      </c>
      <c r="B554" s="200" t="s">
        <v>3434</v>
      </c>
      <c r="C554" s="201" t="s">
        <v>29</v>
      </c>
      <c r="D554" s="201" t="s">
        <v>3435</v>
      </c>
      <c r="E554" s="201" t="s">
        <v>3436</v>
      </c>
      <c r="F554" s="202">
        <v>41689.771886574097</v>
      </c>
      <c r="G554" s="201"/>
      <c r="H554" s="201" t="s">
        <v>23</v>
      </c>
      <c r="I554" s="201"/>
      <c r="J554" s="201"/>
      <c r="K554" s="201">
        <v>1020257364</v>
      </c>
      <c r="L554" s="201"/>
      <c r="M554" s="203" t="s">
        <v>24</v>
      </c>
      <c r="N554" s="203" t="s">
        <v>32</v>
      </c>
      <c r="O554" s="201">
        <v>209</v>
      </c>
      <c r="P554" s="201">
        <v>275</v>
      </c>
      <c r="Q554" s="201">
        <v>-18000</v>
      </c>
      <c r="R554" s="201" t="s">
        <v>3437</v>
      </c>
      <c r="S554" s="203" t="s">
        <v>2876</v>
      </c>
      <c r="T554" s="199" t="str">
        <f>LEFT(D554,3)</f>
        <v>Wor</v>
      </c>
      <c r="U554" s="198" t="e">
        <f>IF(SEARCH("RT", T554),1,0)</f>
        <v>#VALUE!</v>
      </c>
      <c r="V554" s="199" t="str">
        <f>LEFT(D554,35)</f>
        <v>Workshop on building knowledge mobi</v>
      </c>
      <c r="W554" s="199" t="e">
        <f>IF(SEARCH("http:", D554),1,0)</f>
        <v>#VALUE!</v>
      </c>
    </row>
    <row r="555" spans="1:23" x14ac:dyDescent="0.2">
      <c r="A555" s="199">
        <v>592</v>
      </c>
      <c r="B555" s="200" t="s">
        <v>3431</v>
      </c>
      <c r="C555" s="201" t="s">
        <v>68</v>
      </c>
      <c r="D555" s="201" t="s">
        <v>2182</v>
      </c>
      <c r="E555" s="201" t="s">
        <v>3432</v>
      </c>
      <c r="F555" s="202">
        <v>41689.773125</v>
      </c>
      <c r="G555" s="201"/>
      <c r="H555" s="201" t="s">
        <v>23</v>
      </c>
      <c r="I555" s="201"/>
      <c r="J555" s="201"/>
      <c r="K555" s="201">
        <v>17095178</v>
      </c>
      <c r="L555" s="201"/>
      <c r="M555" s="203" t="s">
        <v>73</v>
      </c>
      <c r="N555" s="203" t="s">
        <v>74</v>
      </c>
      <c r="O555" s="201">
        <v>302</v>
      </c>
      <c r="P555" s="201">
        <v>406</v>
      </c>
      <c r="Q555" s="201">
        <v>-18000</v>
      </c>
      <c r="R555" s="201" t="s">
        <v>3433</v>
      </c>
      <c r="S555" s="203" t="s">
        <v>2185</v>
      </c>
      <c r="T555" s="199" t="str">
        <f>LEFT(D555,3)</f>
        <v xml:space="preserve">RT </v>
      </c>
      <c r="U555" s="198">
        <f>IF(SEARCH("RT", T555),1,0)</f>
        <v>1</v>
      </c>
      <c r="V555" s="199" t="str">
        <f>LEFT(D555,35)</f>
        <v>RT @westernulibsEDU: My Professiona</v>
      </c>
      <c r="W555" s="199" t="e">
        <f>IF(SEARCH("http:", D555),1,0)</f>
        <v>#VALUE!</v>
      </c>
    </row>
    <row r="556" spans="1:23" x14ac:dyDescent="0.2">
      <c r="A556" s="199">
        <v>593</v>
      </c>
      <c r="B556" s="200" t="s">
        <v>3427</v>
      </c>
      <c r="C556" s="201" t="s">
        <v>1461</v>
      </c>
      <c r="D556" s="201" t="s">
        <v>3428</v>
      </c>
      <c r="E556" s="201" t="s">
        <v>3429</v>
      </c>
      <c r="F556" s="202">
        <v>41689.7739814815</v>
      </c>
      <c r="G556" s="201"/>
      <c r="H556" s="201" t="s">
        <v>23</v>
      </c>
      <c r="I556" s="201"/>
      <c r="J556" s="201"/>
      <c r="K556" s="201">
        <v>1604709252</v>
      </c>
      <c r="L556" s="201"/>
      <c r="M556" s="203" t="s">
        <v>215</v>
      </c>
      <c r="N556" s="203" t="s">
        <v>1463</v>
      </c>
      <c r="O556" s="201">
        <v>377</v>
      </c>
      <c r="P556" s="201">
        <v>583</v>
      </c>
      <c r="Q556" s="201"/>
      <c r="R556" s="201" t="s">
        <v>3430</v>
      </c>
      <c r="S556" s="203" t="s">
        <v>1595</v>
      </c>
      <c r="T556" s="199" t="str">
        <f>LEFT(D556,3)</f>
        <v>Sta</v>
      </c>
      <c r="U556" s="198" t="e">
        <f>IF(SEARCH("RT", T556),1,0)</f>
        <v>#VALUE!</v>
      </c>
      <c r="V556" s="199" t="str">
        <f>LEFT(D556,35)</f>
        <v xml:space="preserve">Startling..."42-44% of children in </v>
      </c>
      <c r="W556" s="199" t="e">
        <f>IF(SEARCH("http:", D556),1,0)</f>
        <v>#VALUE!</v>
      </c>
    </row>
    <row r="557" spans="1:23" x14ac:dyDescent="0.2">
      <c r="A557" s="199">
        <v>594</v>
      </c>
      <c r="B557" s="200" t="s">
        <v>3423</v>
      </c>
      <c r="C557" s="201" t="s">
        <v>71</v>
      </c>
      <c r="D557" s="201" t="s">
        <v>3424</v>
      </c>
      <c r="E557" s="201" t="s">
        <v>3425</v>
      </c>
      <c r="F557" s="202">
        <v>41689.776817129597</v>
      </c>
      <c r="G557" s="201"/>
      <c r="H557" s="201" t="s">
        <v>23</v>
      </c>
      <c r="I557" s="201"/>
      <c r="J557" s="201"/>
      <c r="K557" s="201">
        <v>203543496</v>
      </c>
      <c r="L557" s="201"/>
      <c r="M557" s="203" t="s">
        <v>24</v>
      </c>
      <c r="N557" s="203" t="s">
        <v>86</v>
      </c>
      <c r="O557" s="201">
        <v>391</v>
      </c>
      <c r="P557" s="201">
        <v>533</v>
      </c>
      <c r="Q557" s="201">
        <v>-28800</v>
      </c>
      <c r="R557" s="201" t="s">
        <v>3426</v>
      </c>
      <c r="S557" s="203" t="s">
        <v>2816</v>
      </c>
      <c r="T557" s="199" t="str">
        <f>LEFT(D557,3)</f>
        <v>Boo</v>
      </c>
      <c r="U557" s="198" t="e">
        <f>IF(SEARCH("RT", T557),1,0)</f>
        <v>#VALUE!</v>
      </c>
      <c r="V557" s="199" t="str">
        <f>LEFT(D557,35)</f>
        <v xml:space="preserve">Bookworm club #OERS14 ... There is </v>
      </c>
      <c r="W557" s="199" t="e">
        <f>IF(SEARCH("http:", D557),1,0)</f>
        <v>#VALUE!</v>
      </c>
    </row>
    <row r="558" spans="1:23" x14ac:dyDescent="0.2">
      <c r="A558" s="199">
        <v>595</v>
      </c>
      <c r="B558" s="200" t="s">
        <v>3418</v>
      </c>
      <c r="C558" s="201" t="s">
        <v>3419</v>
      </c>
      <c r="D558" s="201" t="s">
        <v>2782</v>
      </c>
      <c r="E558" s="201" t="s">
        <v>3420</v>
      </c>
      <c r="F558" s="202">
        <v>41689.778402777803</v>
      </c>
      <c r="G558" s="201"/>
      <c r="H558" s="201" t="s">
        <v>23</v>
      </c>
      <c r="I558" s="201"/>
      <c r="J558" s="201"/>
      <c r="K558" s="201">
        <v>285724042</v>
      </c>
      <c r="L558" s="201"/>
      <c r="M558" s="203" t="s">
        <v>215</v>
      </c>
      <c r="N558" s="203" t="s">
        <v>3421</v>
      </c>
      <c r="O558" s="201">
        <v>144</v>
      </c>
      <c r="P558" s="201">
        <v>161</v>
      </c>
      <c r="Q558" s="201"/>
      <c r="R558" s="201" t="s">
        <v>3422</v>
      </c>
      <c r="S558" s="203" t="s">
        <v>2786</v>
      </c>
      <c r="T558" s="199" t="str">
        <f>LEFT(D558,3)</f>
        <v xml:space="preserve">RT </v>
      </c>
      <c r="U558" s="198">
        <f>IF(SEARCH("RT", T558),1,0)</f>
        <v>1</v>
      </c>
      <c r="V558" s="199" t="str">
        <f>LEFT(D558,35)</f>
        <v xml:space="preserve">RT @Anniekidder: #oers14 OECD data </v>
      </c>
      <c r="W558" s="199" t="e">
        <f>IF(SEARCH("http:", D558),1,0)</f>
        <v>#VALUE!</v>
      </c>
    </row>
    <row r="559" spans="1:23" x14ac:dyDescent="0.2">
      <c r="A559" s="199">
        <v>596</v>
      </c>
      <c r="B559" s="200" t="s">
        <v>3415</v>
      </c>
      <c r="C559" s="201" t="s">
        <v>2607</v>
      </c>
      <c r="D559" s="201" t="s">
        <v>97</v>
      </c>
      <c r="E559" s="201" t="s">
        <v>3416</v>
      </c>
      <c r="F559" s="202">
        <v>41689.781053240702</v>
      </c>
      <c r="G559" s="201"/>
      <c r="H559" s="201" t="s">
        <v>23</v>
      </c>
      <c r="I559" s="201"/>
      <c r="J559" s="201"/>
      <c r="K559" s="201">
        <v>1264968134</v>
      </c>
      <c r="L559" s="201"/>
      <c r="M559" s="203" t="s">
        <v>105</v>
      </c>
      <c r="N559" s="203" t="s">
        <v>2611</v>
      </c>
      <c r="O559" s="201">
        <v>592</v>
      </c>
      <c r="P559" s="201">
        <v>375</v>
      </c>
      <c r="Q559" s="201"/>
      <c r="R559" s="201" t="s">
        <v>3417</v>
      </c>
      <c r="S559" s="203" t="s">
        <v>100</v>
      </c>
      <c r="T559" s="199" t="str">
        <f>LEFT(D559,3)</f>
        <v xml:space="preserve">RT </v>
      </c>
      <c r="U559" s="198">
        <f>IF(SEARCH("RT", T559),1,0)</f>
        <v>1</v>
      </c>
      <c r="V559" s="199" t="str">
        <f>LEFT(D559,35)</f>
        <v>RT @OhMissAcosta: Flip the question</v>
      </c>
      <c r="W559" s="199" t="e">
        <f>IF(SEARCH("http:", D559),1,0)</f>
        <v>#VALUE!</v>
      </c>
    </row>
    <row r="560" spans="1:23" x14ac:dyDescent="0.2">
      <c r="A560" s="199">
        <v>597</v>
      </c>
      <c r="B560" s="200" t="s">
        <v>3410</v>
      </c>
      <c r="C560" s="201" t="s">
        <v>3411</v>
      </c>
      <c r="D560" s="201" t="s">
        <v>97</v>
      </c>
      <c r="E560" s="201" t="s">
        <v>3412</v>
      </c>
      <c r="F560" s="202">
        <v>41689.7819675926</v>
      </c>
      <c r="G560" s="201"/>
      <c r="H560" s="201" t="s">
        <v>23</v>
      </c>
      <c r="I560" s="201"/>
      <c r="J560" s="201"/>
      <c r="K560" s="201">
        <v>469358944</v>
      </c>
      <c r="L560" s="201"/>
      <c r="M560" s="203" t="s">
        <v>105</v>
      </c>
      <c r="N560" s="203" t="s">
        <v>3413</v>
      </c>
      <c r="O560" s="201">
        <v>202</v>
      </c>
      <c r="P560" s="201">
        <v>331</v>
      </c>
      <c r="Q560" s="201"/>
      <c r="R560" s="201" t="s">
        <v>3414</v>
      </c>
      <c r="S560" s="203" t="s">
        <v>100</v>
      </c>
      <c r="T560" s="199" t="str">
        <f>LEFT(D560,3)</f>
        <v xml:space="preserve">RT </v>
      </c>
      <c r="U560" s="198">
        <f>IF(SEARCH("RT", T560),1,0)</f>
        <v>1</v>
      </c>
      <c r="V560" s="199" t="str">
        <f>LEFT(D560,35)</f>
        <v>RT @OhMissAcosta: Flip the question</v>
      </c>
      <c r="W560" s="199" t="e">
        <f>IF(SEARCH("http:", D560),1,0)</f>
        <v>#VALUE!</v>
      </c>
    </row>
    <row r="561" spans="1:24" x14ac:dyDescent="0.2">
      <c r="A561" s="199">
        <v>598</v>
      </c>
      <c r="B561" s="200" t="s">
        <v>3405</v>
      </c>
      <c r="C561" s="201" t="s">
        <v>68</v>
      </c>
      <c r="D561" s="201" t="s">
        <v>3406</v>
      </c>
      <c r="E561" s="201" t="s">
        <v>3407</v>
      </c>
      <c r="F561" s="202">
        <v>41689.7820601852</v>
      </c>
      <c r="G561" s="201"/>
      <c r="H561" s="201" t="s">
        <v>23</v>
      </c>
      <c r="I561" s="201"/>
      <c r="J561" s="201"/>
      <c r="K561" s="201">
        <v>17095178</v>
      </c>
      <c r="L561" s="201"/>
      <c r="M561" s="203" t="s">
        <v>73</v>
      </c>
      <c r="N561" s="203" t="s">
        <v>74</v>
      </c>
      <c r="O561" s="201">
        <v>302</v>
      </c>
      <c r="P561" s="201">
        <v>406</v>
      </c>
      <c r="Q561" s="201">
        <v>-18000</v>
      </c>
      <c r="R561" s="201" t="s">
        <v>3408</v>
      </c>
      <c r="S561" s="203" t="s">
        <v>3409</v>
      </c>
      <c r="T561" s="199" t="str">
        <f>LEFT(D561,3)</f>
        <v xml:space="preserve">RT </v>
      </c>
      <c r="U561" s="198">
        <f>IF(SEARCH("RT", T561),1,0)</f>
        <v>1</v>
      </c>
      <c r="V561" s="199" t="str">
        <f>LEFT(D561,35)</f>
        <v>RT @KNAER_RECRAE: Workshop on build</v>
      </c>
      <c r="W561" s="199" t="e">
        <f>IF(SEARCH("http:", D561),1,0)</f>
        <v>#VALUE!</v>
      </c>
    </row>
    <row r="562" spans="1:24" x14ac:dyDescent="0.2">
      <c r="A562" s="199">
        <v>599</v>
      </c>
      <c r="B562" s="200" t="s">
        <v>3400</v>
      </c>
      <c r="C562" s="201" t="s">
        <v>269</v>
      </c>
      <c r="D562" s="201" t="s">
        <v>3401</v>
      </c>
      <c r="E562" s="201" t="s">
        <v>3402</v>
      </c>
      <c r="F562" s="202">
        <v>41689.784756944398</v>
      </c>
      <c r="G562" s="201"/>
      <c r="H562" s="201" t="s">
        <v>23</v>
      </c>
      <c r="I562" s="201"/>
      <c r="J562" s="201"/>
      <c r="K562" s="201">
        <v>298888460</v>
      </c>
      <c r="L562" s="201"/>
      <c r="M562" s="203" t="s">
        <v>38</v>
      </c>
      <c r="N562" s="203" t="s">
        <v>302</v>
      </c>
      <c r="O562" s="201">
        <v>88</v>
      </c>
      <c r="P562" s="201">
        <v>127</v>
      </c>
      <c r="Q562" s="201">
        <v>-18000</v>
      </c>
      <c r="R562" s="201" t="s">
        <v>3403</v>
      </c>
      <c r="S562" s="203" t="s">
        <v>3404</v>
      </c>
      <c r="T562" s="199" t="str">
        <f>LEFT(D562,3)</f>
        <v>The</v>
      </c>
      <c r="U562" s="198" t="e">
        <f>IF(SEARCH("RT", T562),1,0)</f>
        <v>#VALUE!</v>
      </c>
      <c r="V562" s="199" t="str">
        <f>LEFT(D562,35)</f>
        <v>Theme of "relationships" weaved thr</v>
      </c>
      <c r="W562" s="199" t="e">
        <f>IF(SEARCH("http:", D562),1,0)</f>
        <v>#VALUE!</v>
      </c>
    </row>
    <row r="563" spans="1:24" x14ac:dyDescent="0.2">
      <c r="A563" s="199">
        <v>600</v>
      </c>
      <c r="B563" s="200" t="s">
        <v>3395</v>
      </c>
      <c r="C563" s="201" t="s">
        <v>42</v>
      </c>
      <c r="D563" s="201" t="s">
        <v>3396</v>
      </c>
      <c r="E563" s="201" t="s">
        <v>3397</v>
      </c>
      <c r="F563" s="202">
        <v>41689.785289351799</v>
      </c>
      <c r="G563" s="201"/>
      <c r="H563" s="201" t="s">
        <v>23</v>
      </c>
      <c r="I563" s="201"/>
      <c r="J563" s="201"/>
      <c r="K563" s="201">
        <v>300645437</v>
      </c>
      <c r="L563" s="201"/>
      <c r="M563" s="203" t="s">
        <v>215</v>
      </c>
      <c r="N563" s="203" t="s">
        <v>46</v>
      </c>
      <c r="O563" s="201">
        <v>746</v>
      </c>
      <c r="P563" s="201">
        <v>318</v>
      </c>
      <c r="Q563" s="201">
        <v>-18000</v>
      </c>
      <c r="R563" s="201" t="s">
        <v>3398</v>
      </c>
      <c r="S563" s="203" t="s">
        <v>3399</v>
      </c>
      <c r="T563" s="199" t="str">
        <f>LEFT(D563,3)</f>
        <v>Get</v>
      </c>
      <c r="U563" s="198" t="e">
        <f>IF(SEARCH("RT", T563),1,0)</f>
        <v>#VALUE!</v>
      </c>
      <c r="V563" s="199" t="str">
        <f>LEFT(D563,35)</f>
        <v>Getting ready for @KNAER_RECRAE wor</v>
      </c>
      <c r="W563" s="199">
        <f>IF(SEARCH("http:", D563),1,0)</f>
        <v>1</v>
      </c>
      <c r="X563" s="194" t="str">
        <f>"http:"&amp;MID(D563,FIND("/",D563,8),LEN(D563)+1-FIND("/",D563,8))</f>
        <v>http://t.co/iEq6YcJpLR</v>
      </c>
    </row>
    <row r="564" spans="1:24" x14ac:dyDescent="0.2">
      <c r="A564" s="199">
        <v>601</v>
      </c>
      <c r="B564" s="200" t="s">
        <v>3390</v>
      </c>
      <c r="C564" s="201" t="s">
        <v>29</v>
      </c>
      <c r="D564" s="201" t="s">
        <v>3391</v>
      </c>
      <c r="E564" s="201" t="s">
        <v>3392</v>
      </c>
      <c r="F564" s="202">
        <v>41689.786041666703</v>
      </c>
      <c r="G564" s="201"/>
      <c r="H564" s="201" t="s">
        <v>23</v>
      </c>
      <c r="I564" s="201"/>
      <c r="J564" s="201"/>
      <c r="K564" s="201">
        <v>1020257364</v>
      </c>
      <c r="L564" s="201"/>
      <c r="M564" s="203" t="s">
        <v>24</v>
      </c>
      <c r="N564" s="203" t="s">
        <v>32</v>
      </c>
      <c r="O564" s="201">
        <v>209</v>
      </c>
      <c r="P564" s="201">
        <v>275</v>
      </c>
      <c r="Q564" s="201">
        <v>-18000</v>
      </c>
      <c r="R564" s="201" t="s">
        <v>3393</v>
      </c>
      <c r="S564" s="203" t="s">
        <v>3394</v>
      </c>
      <c r="T564" s="199" t="str">
        <f>LEFT(D564,3)</f>
        <v xml:space="preserve">RT </v>
      </c>
      <c r="U564" s="198">
        <f>IF(SEARCH("RT", T564),1,0)</f>
        <v>1</v>
      </c>
      <c r="V564" s="199" t="str">
        <f>LEFT(D564,35)</f>
        <v>RT @CarolCampbell4: Getting ready f</v>
      </c>
      <c r="W564" s="199">
        <f>IF(SEARCH("http:", D564),1,0)</f>
        <v>1</v>
      </c>
      <c r="X564" s="194" t="str">
        <f>"http:"&amp;MID(D564,FIND("/",D564,8),LEN(D564)+1-FIND("/",D564,8))</f>
        <v>http://t.co/iEq6YcJpLR</v>
      </c>
    </row>
    <row r="565" spans="1:24" x14ac:dyDescent="0.2">
      <c r="A565" s="199">
        <v>602</v>
      </c>
      <c r="B565" s="200" t="s">
        <v>3386</v>
      </c>
      <c r="C565" s="201" t="s">
        <v>198</v>
      </c>
      <c r="D565" s="201" t="s">
        <v>3387</v>
      </c>
      <c r="E565" s="201" t="s">
        <v>3388</v>
      </c>
      <c r="F565" s="202">
        <v>41689.788055555597</v>
      </c>
      <c r="G565" s="201"/>
      <c r="H565" s="201" t="s">
        <v>23</v>
      </c>
      <c r="I565" s="201"/>
      <c r="J565" s="201"/>
      <c r="K565" s="201">
        <v>50501959</v>
      </c>
      <c r="L565" s="201"/>
      <c r="M565" s="203" t="s">
        <v>73</v>
      </c>
      <c r="N565" s="203" t="s">
        <v>201</v>
      </c>
      <c r="O565" s="201">
        <v>556</v>
      </c>
      <c r="P565" s="201">
        <v>261</v>
      </c>
      <c r="Q565" s="201">
        <v>-18000</v>
      </c>
      <c r="R565" s="201" t="s">
        <v>3389</v>
      </c>
      <c r="S565" s="203" t="s">
        <v>149</v>
      </c>
      <c r="T565" s="199" t="str">
        <f>LEFT(D565,3)</f>
        <v>#oe</v>
      </c>
      <c r="U565" s="198" t="e">
        <f>IF(SEARCH("RT", T565),1,0)</f>
        <v>#VALUE!</v>
      </c>
      <c r="V565" s="199" t="str">
        <f>LEFT(D565,35)</f>
        <v>#oers14 Kids who are Crown Wards ne</v>
      </c>
      <c r="W565" s="199" t="e">
        <f>IF(SEARCH("http:", D565),1,0)</f>
        <v>#VALUE!</v>
      </c>
    </row>
    <row r="566" spans="1:24" x14ac:dyDescent="0.2">
      <c r="A566" s="199">
        <v>603</v>
      </c>
      <c r="B566" s="200" t="s">
        <v>3381</v>
      </c>
      <c r="C566" s="201" t="s">
        <v>3371</v>
      </c>
      <c r="D566" s="201" t="s">
        <v>3382</v>
      </c>
      <c r="E566" s="201" t="s">
        <v>3383</v>
      </c>
      <c r="F566" s="202">
        <v>41689.790115740703</v>
      </c>
      <c r="G566" s="201"/>
      <c r="H566" s="201" t="s">
        <v>23</v>
      </c>
      <c r="I566" s="201"/>
      <c r="J566" s="201"/>
      <c r="K566" s="201">
        <v>109298879</v>
      </c>
      <c r="L566" s="201"/>
      <c r="M566" s="203" t="s">
        <v>45</v>
      </c>
      <c r="N566" s="203" t="s">
        <v>3374</v>
      </c>
      <c r="O566" s="201">
        <v>805</v>
      </c>
      <c r="P566" s="201">
        <v>441</v>
      </c>
      <c r="Q566" s="201">
        <v>-21600</v>
      </c>
      <c r="R566" s="201" t="s">
        <v>3384</v>
      </c>
      <c r="S566" s="203" t="s">
        <v>3385</v>
      </c>
      <c r="T566" s="199" t="str">
        <f>LEFT(D566,3)</f>
        <v xml:space="preserve">RT </v>
      </c>
      <c r="U566" s="198">
        <f>IF(SEARCH("RT", T566),1,0)</f>
        <v>1</v>
      </c>
      <c r="V566" s="199" t="str">
        <f>LEFT(D566,35)</f>
        <v>RT @abbaspeaks: #OERS14 oh how we s</v>
      </c>
      <c r="W566" s="199" t="e">
        <f>IF(SEARCH("http:", D566),1,0)</f>
        <v>#VALUE!</v>
      </c>
    </row>
    <row r="567" spans="1:24" x14ac:dyDescent="0.2">
      <c r="A567" s="199">
        <v>604</v>
      </c>
      <c r="B567" s="200" t="s">
        <v>3352</v>
      </c>
      <c r="C567" s="201" t="s">
        <v>29</v>
      </c>
      <c r="D567" s="201" t="s">
        <v>3377</v>
      </c>
      <c r="E567" s="201" t="s">
        <v>3378</v>
      </c>
      <c r="F567" s="202">
        <v>41689.790208333303</v>
      </c>
      <c r="G567" s="201"/>
      <c r="H567" s="201" t="s">
        <v>23</v>
      </c>
      <c r="I567" s="201"/>
      <c r="J567" s="201"/>
      <c r="K567" s="201">
        <v>1020257364</v>
      </c>
      <c r="L567" s="201"/>
      <c r="M567" s="203" t="s">
        <v>24</v>
      </c>
      <c r="N567" s="203" t="s">
        <v>32</v>
      </c>
      <c r="O567" s="201">
        <v>209</v>
      </c>
      <c r="P567" s="201">
        <v>275</v>
      </c>
      <c r="Q567" s="201">
        <v>-18000</v>
      </c>
      <c r="R567" s="201" t="s">
        <v>3379</v>
      </c>
      <c r="S567" s="203" t="s">
        <v>3380</v>
      </c>
      <c r="T567" s="199" t="str">
        <f>LEFT(D567,3)</f>
        <v>Wor</v>
      </c>
      <c r="U567" s="198" t="e">
        <f>IF(SEARCH("RT", T567),1,0)</f>
        <v>#VALUE!</v>
      </c>
      <c r="V567" s="199" t="str">
        <f>LEFT(D567,35)</f>
        <v>Workshops starting a bit late. Join</v>
      </c>
      <c r="W567" s="199" t="e">
        <f>IF(SEARCH("http:", D567),1,0)</f>
        <v>#VALUE!</v>
      </c>
    </row>
    <row r="568" spans="1:24" x14ac:dyDescent="0.2">
      <c r="A568" s="199">
        <v>605</v>
      </c>
      <c r="B568" s="200" t="s">
        <v>3370</v>
      </c>
      <c r="C568" s="201" t="s">
        <v>3371</v>
      </c>
      <c r="D568" s="201" t="s">
        <v>3372</v>
      </c>
      <c r="E568" s="201" t="s">
        <v>3373</v>
      </c>
      <c r="F568" s="202">
        <v>41689.792662036998</v>
      </c>
      <c r="G568" s="201"/>
      <c r="H568" s="201" t="s">
        <v>23</v>
      </c>
      <c r="I568" s="201"/>
      <c r="J568" s="201"/>
      <c r="K568" s="201">
        <v>109298879</v>
      </c>
      <c r="L568" s="201"/>
      <c r="M568" s="203" t="s">
        <v>45</v>
      </c>
      <c r="N568" s="203" t="s">
        <v>3374</v>
      </c>
      <c r="O568" s="201">
        <v>805</v>
      </c>
      <c r="P568" s="201">
        <v>441</v>
      </c>
      <c r="Q568" s="201">
        <v>-21600</v>
      </c>
      <c r="R568" s="201" t="s">
        <v>3375</v>
      </c>
      <c r="S568" s="203" t="s">
        <v>3376</v>
      </c>
      <c r="T568" s="199" t="str">
        <f>LEFT(D568,3)</f>
        <v xml:space="preserve">RT </v>
      </c>
      <c r="U568" s="198">
        <f>IF(SEARCH("RT", T568),1,0)</f>
        <v>1</v>
      </c>
      <c r="V568" s="199" t="str">
        <f>LEFT(D568,35)</f>
        <v>RT @_DrDi: Theme of "relationships"</v>
      </c>
      <c r="W568" s="199" t="e">
        <f>IF(SEARCH("http:", D568),1,0)</f>
        <v>#VALUE!</v>
      </c>
    </row>
    <row r="569" spans="1:24" x14ac:dyDescent="0.2">
      <c r="A569" s="199">
        <v>606</v>
      </c>
      <c r="B569" s="200" t="s">
        <v>3365</v>
      </c>
      <c r="C569" s="201" t="s">
        <v>71</v>
      </c>
      <c r="D569" s="201" t="s">
        <v>3366</v>
      </c>
      <c r="E569" s="201" t="s">
        <v>3367</v>
      </c>
      <c r="F569" s="202">
        <v>41689.795150462996</v>
      </c>
      <c r="G569" s="201"/>
      <c r="H569" s="201" t="s">
        <v>23</v>
      </c>
      <c r="I569" s="201"/>
      <c r="J569" s="201"/>
      <c r="K569" s="201">
        <v>203543496</v>
      </c>
      <c r="L569" s="201"/>
      <c r="M569" s="203" t="s">
        <v>24</v>
      </c>
      <c r="N569" s="203" t="s">
        <v>86</v>
      </c>
      <c r="O569" s="201">
        <v>391</v>
      </c>
      <c r="P569" s="201">
        <v>533</v>
      </c>
      <c r="Q569" s="201">
        <v>-28800</v>
      </c>
      <c r="R569" s="201" t="s">
        <v>3368</v>
      </c>
      <c r="S569" s="203" t="s">
        <v>3369</v>
      </c>
      <c r="T569" s="199" t="str">
        <f>LEFT(D569,3)</f>
        <v>Wit</v>
      </c>
      <c r="U569" s="198" t="e">
        <f>IF(SEARCH("RT", T569),1,0)</f>
        <v>#VALUE!</v>
      </c>
      <c r="V569" s="199" t="str">
        <f>LEFT(D569,35)</f>
        <v>With @KNAER_RECRAE  at their #OERS1</v>
      </c>
      <c r="W569" s="199" t="e">
        <f>IF(SEARCH("http:", D569),1,0)</f>
        <v>#VALUE!</v>
      </c>
    </row>
    <row r="570" spans="1:24" x14ac:dyDescent="0.2">
      <c r="A570" s="199">
        <v>607</v>
      </c>
      <c r="B570" s="200" t="s">
        <v>3360</v>
      </c>
      <c r="C570" s="201" t="s">
        <v>260</v>
      </c>
      <c r="D570" s="201" t="s">
        <v>3361</v>
      </c>
      <c r="E570" s="201" t="s">
        <v>3362</v>
      </c>
      <c r="F570" s="202">
        <v>41689.795717592599</v>
      </c>
      <c r="G570" s="201"/>
      <c r="H570" s="201" t="s">
        <v>23</v>
      </c>
      <c r="I570" s="201"/>
      <c r="J570" s="201"/>
      <c r="K570" s="201">
        <v>40576448</v>
      </c>
      <c r="L570" s="201"/>
      <c r="M570" s="203" t="s">
        <v>24</v>
      </c>
      <c r="N570" s="203" t="s">
        <v>263</v>
      </c>
      <c r="O570" s="201">
        <v>809</v>
      </c>
      <c r="P570" s="201">
        <v>1459</v>
      </c>
      <c r="Q570" s="201">
        <v>-18000</v>
      </c>
      <c r="R570" s="201" t="s">
        <v>3363</v>
      </c>
      <c r="S570" s="203" t="s">
        <v>3364</v>
      </c>
      <c r="T570" s="199" t="str">
        <f>LEFT(D570,3)</f>
        <v>Our</v>
      </c>
      <c r="U570" s="198" t="e">
        <f>IF(SEARCH("RT", T570),1,0)</f>
        <v>#VALUE!</v>
      </c>
      <c r="V570" s="199" t="str">
        <f>LEFT(D570,35)</f>
        <v>Our first workshop on #KMb ... Buil</v>
      </c>
      <c r="W570" s="199" t="e">
        <f>IF(SEARCH("http:", D570),1,0)</f>
        <v>#VALUE!</v>
      </c>
    </row>
    <row r="571" spans="1:24" x14ac:dyDescent="0.2">
      <c r="A571" s="199">
        <v>608</v>
      </c>
      <c r="B571" s="200" t="s">
        <v>3355</v>
      </c>
      <c r="C571" s="201" t="s">
        <v>260</v>
      </c>
      <c r="D571" s="201" t="s">
        <v>3356</v>
      </c>
      <c r="E571" s="201" t="s">
        <v>3357</v>
      </c>
      <c r="F571" s="202">
        <v>41689.798159722202</v>
      </c>
      <c r="G571" s="201"/>
      <c r="H571" s="201" t="s">
        <v>23</v>
      </c>
      <c r="I571" s="201">
        <v>636460073</v>
      </c>
      <c r="J571" s="201" t="s">
        <v>346</v>
      </c>
      <c r="K571" s="201">
        <v>40576448</v>
      </c>
      <c r="L571" s="201"/>
      <c r="M571" s="203" t="s">
        <v>24</v>
      </c>
      <c r="N571" s="203" t="s">
        <v>263</v>
      </c>
      <c r="O571" s="201">
        <v>809</v>
      </c>
      <c r="P571" s="201">
        <v>1459</v>
      </c>
      <c r="Q571" s="201">
        <v>-18000</v>
      </c>
      <c r="R571" s="201" t="s">
        <v>3358</v>
      </c>
      <c r="S571" s="203" t="s">
        <v>3359</v>
      </c>
      <c r="T571" s="199" t="str">
        <f>LEFT(D571,3)</f>
        <v>@Dr</v>
      </c>
      <c r="U571" s="198" t="e">
        <f>IF(SEARCH("RT", T571),1,0)</f>
        <v>#VALUE!</v>
      </c>
      <c r="V571" s="199" t="str">
        <f>LEFT(D571,35)</f>
        <v>@DrKatinaPollock excited to meet yo</v>
      </c>
      <c r="W571" s="199" t="e">
        <f>IF(SEARCH("http:", D571),1,0)</f>
        <v>#VALUE!</v>
      </c>
    </row>
    <row r="572" spans="1:24" x14ac:dyDescent="0.2">
      <c r="A572" s="199">
        <v>609</v>
      </c>
      <c r="B572" s="200" t="s">
        <v>3349</v>
      </c>
      <c r="C572" s="201" t="s">
        <v>42</v>
      </c>
      <c r="D572" s="201" t="s">
        <v>3350</v>
      </c>
      <c r="E572" s="201" t="s">
        <v>3351</v>
      </c>
      <c r="F572" s="202">
        <v>41689.799965277802</v>
      </c>
      <c r="G572" s="201"/>
      <c r="H572" s="201" t="s">
        <v>23</v>
      </c>
      <c r="I572" s="201">
        <v>1020257364</v>
      </c>
      <c r="J572" s="201" t="s">
        <v>29</v>
      </c>
      <c r="K572" s="201">
        <v>300645437</v>
      </c>
      <c r="L572" s="201" t="s">
        <v>3352</v>
      </c>
      <c r="M572" s="203" t="s">
        <v>215</v>
      </c>
      <c r="N572" s="203" t="s">
        <v>46</v>
      </c>
      <c r="O572" s="201">
        <v>746</v>
      </c>
      <c r="P572" s="201">
        <v>318</v>
      </c>
      <c r="Q572" s="201">
        <v>-18000</v>
      </c>
      <c r="R572" s="201" t="s">
        <v>3353</v>
      </c>
      <c r="S572" s="203" t="s">
        <v>3354</v>
      </c>
      <c r="T572" s="199" t="str">
        <f>LEFT(D572,3)</f>
        <v>We'</v>
      </c>
      <c r="U572" s="198" t="e">
        <f>IF(SEARCH("RT", T572),1,0)</f>
        <v>#VALUE!</v>
      </c>
      <c r="V572" s="199" t="str">
        <f>LEFT(D572,35)</f>
        <v>We've started! RT @KNAER_RECRAE: Wo</v>
      </c>
      <c r="W572" s="199" t="e">
        <f>IF(SEARCH("http:", D572),1,0)</f>
        <v>#VALUE!</v>
      </c>
    </row>
    <row r="573" spans="1:24" x14ac:dyDescent="0.2">
      <c r="A573" s="199">
        <v>610</v>
      </c>
      <c r="B573" s="200" t="s">
        <v>3343</v>
      </c>
      <c r="C573" s="201" t="s">
        <v>42</v>
      </c>
      <c r="D573" s="201" t="s">
        <v>3344</v>
      </c>
      <c r="E573" s="201" t="s">
        <v>3345</v>
      </c>
      <c r="F573" s="202">
        <v>41689.801099536999</v>
      </c>
      <c r="G573" s="201"/>
      <c r="H573" s="201" t="s">
        <v>23</v>
      </c>
      <c r="I573" s="201">
        <v>40576448</v>
      </c>
      <c r="J573" s="201" t="s">
        <v>260</v>
      </c>
      <c r="K573" s="201">
        <v>300645437</v>
      </c>
      <c r="L573" s="201" t="s">
        <v>3346</v>
      </c>
      <c r="M573" s="203" t="s">
        <v>215</v>
      </c>
      <c r="N573" s="203" t="s">
        <v>46</v>
      </c>
      <c r="O573" s="201">
        <v>746</v>
      </c>
      <c r="P573" s="201">
        <v>318</v>
      </c>
      <c r="Q573" s="201">
        <v>-18000</v>
      </c>
      <c r="R573" s="201" t="s">
        <v>3347</v>
      </c>
      <c r="S573" s="203" t="s">
        <v>3348</v>
      </c>
      <c r="T573" s="199" t="str">
        <f>LEFT(D573,3)</f>
        <v>tha</v>
      </c>
      <c r="U573" s="198" t="e">
        <f>IF(SEARCH("RT", T573),1,0)</f>
        <v>#VALUE!</v>
      </c>
      <c r="V573" s="199" t="str">
        <f>LEFT(D573,35)</f>
        <v>thanks for joining us RT @O3atORION</v>
      </c>
      <c r="W573" s="199" t="e">
        <f>IF(SEARCH("http:", D573),1,0)</f>
        <v>#VALUE!</v>
      </c>
    </row>
    <row r="574" spans="1:24" x14ac:dyDescent="0.2">
      <c r="A574" s="199">
        <v>611</v>
      </c>
      <c r="B574" s="200" t="s">
        <v>3343</v>
      </c>
      <c r="C574" s="201" t="s">
        <v>42</v>
      </c>
      <c r="D574" s="201" t="s">
        <v>3344</v>
      </c>
      <c r="E574" s="201" t="s">
        <v>3345</v>
      </c>
      <c r="F574" s="202">
        <v>41689.801099536999</v>
      </c>
      <c r="G574" s="201"/>
      <c r="H574" s="201" t="s">
        <v>23</v>
      </c>
      <c r="I574" s="201">
        <v>40576448</v>
      </c>
      <c r="J574" s="201" t="s">
        <v>260</v>
      </c>
      <c r="K574" s="201">
        <v>300645437</v>
      </c>
      <c r="L574" s="201" t="s">
        <v>3346</v>
      </c>
      <c r="M574" s="203" t="s">
        <v>215</v>
      </c>
      <c r="N574" s="203" t="s">
        <v>46</v>
      </c>
      <c r="O574" s="201">
        <v>746</v>
      </c>
      <c r="P574" s="201">
        <v>318</v>
      </c>
      <c r="Q574" s="201">
        <v>-18000</v>
      </c>
      <c r="R574" s="201" t="s">
        <v>3347</v>
      </c>
      <c r="S574" s="203" t="s">
        <v>3348</v>
      </c>
      <c r="T574" s="199" t="str">
        <f>LEFT(D574,3)</f>
        <v>tha</v>
      </c>
      <c r="U574" s="198" t="e">
        <f>IF(SEARCH("RT", T574),1,0)</f>
        <v>#VALUE!</v>
      </c>
      <c r="V574" s="199" t="str">
        <f>LEFT(D574,35)</f>
        <v>thanks for joining us RT @O3atORION</v>
      </c>
      <c r="W574" s="199" t="e">
        <f>IF(SEARCH("http:", D574),1,0)</f>
        <v>#VALUE!</v>
      </c>
    </row>
    <row r="575" spans="1:24" x14ac:dyDescent="0.2">
      <c r="A575" s="199">
        <v>612</v>
      </c>
      <c r="B575" s="200" t="s">
        <v>3338</v>
      </c>
      <c r="C575" s="201" t="s">
        <v>136</v>
      </c>
      <c r="D575" s="201" t="s">
        <v>3339</v>
      </c>
      <c r="E575" s="201" t="s">
        <v>3340</v>
      </c>
      <c r="F575" s="202">
        <v>41689.801666666703</v>
      </c>
      <c r="G575" s="201"/>
      <c r="H575" s="201" t="s">
        <v>23</v>
      </c>
      <c r="I575" s="201"/>
      <c r="J575" s="201"/>
      <c r="K575" s="201">
        <v>317175652</v>
      </c>
      <c r="L575" s="201"/>
      <c r="M575" s="203" t="s">
        <v>45</v>
      </c>
      <c r="N575" s="203" t="s">
        <v>139</v>
      </c>
      <c r="O575" s="201">
        <v>128</v>
      </c>
      <c r="P575" s="201">
        <v>253</v>
      </c>
      <c r="Q575" s="201">
        <v>-18000</v>
      </c>
      <c r="R575" s="201" t="s">
        <v>3341</v>
      </c>
      <c r="S575" s="203" t="s">
        <v>3342</v>
      </c>
      <c r="T575" s="199" t="str">
        <f>LEFT(D575,3)</f>
        <v>"Ef</v>
      </c>
      <c r="U575" s="198" t="e">
        <f>IF(SEARCH("RT", T575),1,0)</f>
        <v>#VALUE!</v>
      </c>
      <c r="V575" s="199" t="str">
        <f>LEFT(D575,35)</f>
        <v>"Effective feedback is not giving k</v>
      </c>
      <c r="W575" s="199" t="e">
        <f>IF(SEARCH("http:", D575),1,0)</f>
        <v>#VALUE!</v>
      </c>
    </row>
    <row r="576" spans="1:24" x14ac:dyDescent="0.2">
      <c r="A576" s="199">
        <v>613</v>
      </c>
      <c r="B576" s="200" t="s">
        <v>3333</v>
      </c>
      <c r="C576" s="201" t="s">
        <v>260</v>
      </c>
      <c r="D576" s="201" t="s">
        <v>3334</v>
      </c>
      <c r="E576" s="201" t="s">
        <v>3335</v>
      </c>
      <c r="F576" s="202">
        <v>41689.803645833301</v>
      </c>
      <c r="G576" s="201"/>
      <c r="H576" s="201" t="s">
        <v>23</v>
      </c>
      <c r="I576" s="201"/>
      <c r="J576" s="201"/>
      <c r="K576" s="201">
        <v>40576448</v>
      </c>
      <c r="L576" s="201"/>
      <c r="M576" s="203" t="s">
        <v>24</v>
      </c>
      <c r="N576" s="203" t="s">
        <v>263</v>
      </c>
      <c r="O576" s="201">
        <v>809</v>
      </c>
      <c r="P576" s="201">
        <v>1459</v>
      </c>
      <c r="Q576" s="201">
        <v>-18000</v>
      </c>
      <c r="R576" s="201" t="s">
        <v>3336</v>
      </c>
      <c r="S576" s="203" t="s">
        <v>3337</v>
      </c>
      <c r="T576" s="199" t="str">
        <f>LEFT(D576,3)</f>
        <v xml:space="preserve">We </v>
      </c>
      <c r="U576" s="198" t="e">
        <f>IF(SEARCH("RT", T576),1,0)</f>
        <v>#VALUE!</v>
      </c>
      <c r="V576" s="199" t="str">
        <f>LEFT(D576,35)</f>
        <v>We are working on a definition of #</v>
      </c>
      <c r="W576" s="199" t="e">
        <f>IF(SEARCH("http:", D576),1,0)</f>
        <v>#VALUE!</v>
      </c>
    </row>
    <row r="577" spans="1:24" x14ac:dyDescent="0.2">
      <c r="A577" s="199">
        <v>614</v>
      </c>
      <c r="B577" s="200" t="s">
        <v>3328</v>
      </c>
      <c r="C577" s="201" t="s">
        <v>2157</v>
      </c>
      <c r="D577" s="201" t="s">
        <v>3329</v>
      </c>
      <c r="E577" s="201" t="s">
        <v>3330</v>
      </c>
      <c r="F577" s="202">
        <v>41689.803773148102</v>
      </c>
      <c r="G577" s="201"/>
      <c r="H577" s="201" t="s">
        <v>23</v>
      </c>
      <c r="I577" s="201"/>
      <c r="J577" s="201"/>
      <c r="K577" s="201">
        <v>466897873</v>
      </c>
      <c r="L577" s="201"/>
      <c r="M577" s="203" t="s">
        <v>63</v>
      </c>
      <c r="N577" s="203" t="s">
        <v>2258</v>
      </c>
      <c r="O577" s="201">
        <v>60</v>
      </c>
      <c r="P577" s="201">
        <v>128</v>
      </c>
      <c r="Q577" s="201">
        <v>-21600</v>
      </c>
      <c r="R577" s="201" t="s">
        <v>3331</v>
      </c>
      <c r="S577" s="203" t="s">
        <v>3332</v>
      </c>
      <c r="T577" s="199" t="str">
        <f>LEFT(D577,3)</f>
        <v>#OE</v>
      </c>
      <c r="U577" s="198" t="e">
        <f>IF(SEARCH("RT", T577),1,0)</f>
        <v>#VALUE!</v>
      </c>
      <c r="V577" s="199" t="str">
        <f>LEFT(D577,35)</f>
        <v>#OERS14 @KNAER_RECRAE What is knowl</v>
      </c>
      <c r="W577" s="199" t="e">
        <f>IF(SEARCH("http:", D577),1,0)</f>
        <v>#VALUE!</v>
      </c>
    </row>
    <row r="578" spans="1:24" x14ac:dyDescent="0.2">
      <c r="A578" s="199">
        <v>615</v>
      </c>
      <c r="B578" s="200" t="s">
        <v>3325</v>
      </c>
      <c r="C578" s="201" t="s">
        <v>2157</v>
      </c>
      <c r="D578" s="201" t="s">
        <v>3097</v>
      </c>
      <c r="E578" s="201" t="s">
        <v>3326</v>
      </c>
      <c r="F578" s="202">
        <v>41689.805277777799</v>
      </c>
      <c r="G578" s="201"/>
      <c r="H578" s="201" t="s">
        <v>23</v>
      </c>
      <c r="I578" s="201"/>
      <c r="J578" s="201"/>
      <c r="K578" s="201">
        <v>466897873</v>
      </c>
      <c r="L578" s="201"/>
      <c r="M578" s="203" t="s">
        <v>63</v>
      </c>
      <c r="N578" s="203" t="s">
        <v>2258</v>
      </c>
      <c r="O578" s="201">
        <v>60</v>
      </c>
      <c r="P578" s="201">
        <v>128</v>
      </c>
      <c r="Q578" s="201">
        <v>-21600</v>
      </c>
      <c r="R578" s="201" t="s">
        <v>3327</v>
      </c>
      <c r="S578" s="203" t="s">
        <v>3100</v>
      </c>
      <c r="T578" s="199" t="str">
        <f>LEFT(D578,3)</f>
        <v xml:space="preserve">RT </v>
      </c>
      <c r="U578" s="198">
        <f>IF(SEARCH("RT", T578),1,0)</f>
        <v>1</v>
      </c>
      <c r="V578" s="199" t="str">
        <f>LEFT(D578,35)</f>
        <v xml:space="preserve">RT @O3atORION: We are working on a </v>
      </c>
      <c r="W578" s="199" t="e">
        <f>IF(SEARCH("http:", D578),1,0)</f>
        <v>#VALUE!</v>
      </c>
    </row>
    <row r="579" spans="1:24" x14ac:dyDescent="0.2">
      <c r="A579" s="199">
        <v>616</v>
      </c>
      <c r="B579" s="200" t="s">
        <v>3325</v>
      </c>
      <c r="C579" s="201" t="s">
        <v>2157</v>
      </c>
      <c r="D579" s="201" t="s">
        <v>3097</v>
      </c>
      <c r="E579" s="201" t="s">
        <v>3326</v>
      </c>
      <c r="F579" s="202">
        <v>41689.805277777799</v>
      </c>
      <c r="G579" s="201"/>
      <c r="H579" s="201" t="s">
        <v>23</v>
      </c>
      <c r="I579" s="201"/>
      <c r="J579" s="201"/>
      <c r="K579" s="201">
        <v>466897873</v>
      </c>
      <c r="L579" s="201"/>
      <c r="M579" s="203" t="s">
        <v>63</v>
      </c>
      <c r="N579" s="203" t="s">
        <v>2258</v>
      </c>
      <c r="O579" s="201">
        <v>60</v>
      </c>
      <c r="P579" s="201">
        <v>128</v>
      </c>
      <c r="Q579" s="201">
        <v>-21600</v>
      </c>
      <c r="R579" s="201" t="s">
        <v>3327</v>
      </c>
      <c r="S579" s="203" t="s">
        <v>3100</v>
      </c>
      <c r="T579" s="199" t="str">
        <f>LEFT(D579,3)</f>
        <v xml:space="preserve">RT </v>
      </c>
      <c r="U579" s="198">
        <f>IF(SEARCH("RT", T579),1,0)</f>
        <v>1</v>
      </c>
      <c r="V579" s="199" t="str">
        <f>LEFT(D579,35)</f>
        <v xml:space="preserve">RT @O3atORION: We are working on a </v>
      </c>
      <c r="W579" s="199" t="e">
        <f>IF(SEARCH("http:", D579),1,0)</f>
        <v>#VALUE!</v>
      </c>
    </row>
    <row r="580" spans="1:24" x14ac:dyDescent="0.2">
      <c r="A580" s="199">
        <v>617</v>
      </c>
      <c r="B580" s="200" t="s">
        <v>3320</v>
      </c>
      <c r="C580" s="201" t="s">
        <v>71</v>
      </c>
      <c r="D580" s="201" t="s">
        <v>3321</v>
      </c>
      <c r="E580" s="201" t="s">
        <v>3322</v>
      </c>
      <c r="F580" s="202">
        <v>41689.8055902778</v>
      </c>
      <c r="G580" s="201"/>
      <c r="H580" s="201" t="s">
        <v>23</v>
      </c>
      <c r="I580" s="201"/>
      <c r="J580" s="201"/>
      <c r="K580" s="201">
        <v>203543496</v>
      </c>
      <c r="L580" s="201"/>
      <c r="M580" s="203" t="s">
        <v>24</v>
      </c>
      <c r="N580" s="203" t="s">
        <v>86</v>
      </c>
      <c r="O580" s="201">
        <v>391</v>
      </c>
      <c r="P580" s="201">
        <v>535</v>
      </c>
      <c r="Q580" s="201">
        <v>-28800</v>
      </c>
      <c r="R580" s="201" t="s">
        <v>3323</v>
      </c>
      <c r="S580" s="203" t="s">
        <v>3324</v>
      </c>
      <c r="T580" s="199" t="str">
        <f>LEFT(D580,3)</f>
        <v>#OE</v>
      </c>
      <c r="U580" s="198" t="e">
        <f>IF(SEARCH("RT", T580),1,0)</f>
        <v>#VALUE!</v>
      </c>
      <c r="V580" s="199" t="str">
        <f>LEFT(D580,35)</f>
        <v>#OERS14 we are asking who is involv</v>
      </c>
      <c r="W580" s="199" t="e">
        <f>IF(SEARCH("http:", D580),1,0)</f>
        <v>#VALUE!</v>
      </c>
    </row>
    <row r="581" spans="1:24" x14ac:dyDescent="0.2">
      <c r="A581" s="199">
        <v>618</v>
      </c>
      <c r="B581" s="200" t="s">
        <v>3315</v>
      </c>
      <c r="C581" s="201" t="s">
        <v>2842</v>
      </c>
      <c r="D581" s="201" t="s">
        <v>3316</v>
      </c>
      <c r="E581" s="201" t="s">
        <v>3317</v>
      </c>
      <c r="F581" s="202">
        <v>41689.806909722203</v>
      </c>
      <c r="G581" s="201"/>
      <c r="H581" s="201" t="s">
        <v>23</v>
      </c>
      <c r="I581" s="201"/>
      <c r="J581" s="201"/>
      <c r="K581" s="201">
        <v>114833112</v>
      </c>
      <c r="L581" s="201"/>
      <c r="M581" s="203" t="s">
        <v>45</v>
      </c>
      <c r="N581" s="203" t="s">
        <v>2845</v>
      </c>
      <c r="O581" s="201">
        <v>1203</v>
      </c>
      <c r="P581" s="201">
        <v>1083</v>
      </c>
      <c r="Q581" s="201">
        <v>-18000</v>
      </c>
      <c r="R581" s="201" t="s">
        <v>3318</v>
      </c>
      <c r="S581" s="203" t="s">
        <v>3319</v>
      </c>
      <c r="T581" s="199" t="str">
        <f>LEFT(D581,3)</f>
        <v xml:space="preserve">RT </v>
      </c>
      <c r="U581" s="198">
        <f>IF(SEARCH("RT", T581),1,0)</f>
        <v>1</v>
      </c>
      <c r="V581" s="199" t="str">
        <f>LEFT(D581,35)</f>
        <v xml:space="preserve">RT @O3atORION: The role of data in </v>
      </c>
      <c r="W581" s="199" t="e">
        <f>IF(SEARCH("http:", D581),1,0)</f>
        <v>#VALUE!</v>
      </c>
    </row>
    <row r="582" spans="1:24" x14ac:dyDescent="0.2">
      <c r="A582" s="199">
        <v>619</v>
      </c>
      <c r="B582" s="200" t="s">
        <v>3310</v>
      </c>
      <c r="C582" s="201" t="s">
        <v>71</v>
      </c>
      <c r="D582" s="201" t="s">
        <v>3311</v>
      </c>
      <c r="E582" s="201" t="s">
        <v>3312</v>
      </c>
      <c r="F582" s="202">
        <v>41689.807141203702</v>
      </c>
      <c r="G582" s="201"/>
      <c r="H582" s="201" t="s">
        <v>23</v>
      </c>
      <c r="I582" s="201"/>
      <c r="J582" s="201"/>
      <c r="K582" s="201">
        <v>203543496</v>
      </c>
      <c r="L582" s="201"/>
      <c r="M582" s="203" t="s">
        <v>24</v>
      </c>
      <c r="N582" s="203" t="s">
        <v>86</v>
      </c>
      <c r="O582" s="201">
        <v>391</v>
      </c>
      <c r="P582" s="201">
        <v>535</v>
      </c>
      <c r="Q582" s="201">
        <v>-28800</v>
      </c>
      <c r="R582" s="201" t="s">
        <v>3313</v>
      </c>
      <c r="S582" s="203" t="s">
        <v>3314</v>
      </c>
      <c r="T582" s="199" t="str">
        <f>LEFT(D582,3)</f>
        <v>I a</v>
      </c>
      <c r="U582" s="198" t="e">
        <f>IF(SEARCH("RT", T582),1,0)</f>
        <v>#VALUE!</v>
      </c>
      <c r="V582" s="199" t="str">
        <f>LEFT(D582,35)</f>
        <v>I am a midwife for other peoples im</v>
      </c>
      <c r="W582" s="199" t="e">
        <f>IF(SEARCH("http:", D582),1,0)</f>
        <v>#VALUE!</v>
      </c>
    </row>
    <row r="583" spans="1:24" x14ac:dyDescent="0.2">
      <c r="A583" s="199">
        <v>620</v>
      </c>
      <c r="B583" s="200" t="s">
        <v>3305</v>
      </c>
      <c r="C583" s="201" t="s">
        <v>260</v>
      </c>
      <c r="D583" s="201" t="s">
        <v>3306</v>
      </c>
      <c r="E583" s="201" t="s">
        <v>3307</v>
      </c>
      <c r="F583" s="202">
        <v>41689.808333333298</v>
      </c>
      <c r="G583" s="201"/>
      <c r="H583" s="201" t="s">
        <v>23</v>
      </c>
      <c r="I583" s="201"/>
      <c r="J583" s="201"/>
      <c r="K583" s="201">
        <v>40576448</v>
      </c>
      <c r="L583" s="201"/>
      <c r="M583" s="203" t="s">
        <v>24</v>
      </c>
      <c r="N583" s="203" t="s">
        <v>263</v>
      </c>
      <c r="O583" s="201">
        <v>809</v>
      </c>
      <c r="P583" s="201">
        <v>1459</v>
      </c>
      <c r="Q583" s="201">
        <v>-18000</v>
      </c>
      <c r="R583" s="201" t="s">
        <v>3308</v>
      </c>
      <c r="S583" s="203" t="s">
        <v>3309</v>
      </c>
      <c r="T583" s="199" t="str">
        <f>LEFT(D583,3)</f>
        <v xml:space="preserve">RT </v>
      </c>
      <c r="U583" s="198">
        <f>IF(SEARCH("RT", T583),1,0)</f>
        <v>1</v>
      </c>
      <c r="V583" s="199" t="str">
        <f>LEFT(D583,35)</f>
        <v>RT @giannahelling: #OERS14 @KNAER_R</v>
      </c>
      <c r="W583" s="199" t="e">
        <f>IF(SEARCH("http:", D583),1,0)</f>
        <v>#VALUE!</v>
      </c>
    </row>
    <row r="584" spans="1:24" x14ac:dyDescent="0.2">
      <c r="A584" s="199">
        <v>621</v>
      </c>
      <c r="B584" s="200" t="s">
        <v>3301</v>
      </c>
      <c r="C584" s="201" t="s">
        <v>260</v>
      </c>
      <c r="D584" s="201" t="s">
        <v>3302</v>
      </c>
      <c r="E584" s="201" t="s">
        <v>3303</v>
      </c>
      <c r="F584" s="202">
        <v>41689.809027777803</v>
      </c>
      <c r="G584" s="201"/>
      <c r="H584" s="201" t="s">
        <v>23</v>
      </c>
      <c r="I584" s="201"/>
      <c r="J584" s="201"/>
      <c r="K584" s="201">
        <v>40576448</v>
      </c>
      <c r="L584" s="201"/>
      <c r="M584" s="203" t="s">
        <v>24</v>
      </c>
      <c r="N584" s="203" t="s">
        <v>263</v>
      </c>
      <c r="O584" s="201">
        <v>809</v>
      </c>
      <c r="P584" s="201">
        <v>1459</v>
      </c>
      <c r="Q584" s="201">
        <v>-18000</v>
      </c>
      <c r="R584" s="201" t="s">
        <v>3304</v>
      </c>
      <c r="S584" s="203" t="s">
        <v>2948</v>
      </c>
      <c r="T584" s="199" t="str">
        <f>LEFT(D584,3)</f>
        <v>Dat</v>
      </c>
      <c r="U584" s="198" t="e">
        <f>IF(SEARCH("RT", T584),1,0)</f>
        <v>#VALUE!</v>
      </c>
      <c r="V584" s="199" t="str">
        <f>LEFT(D584,35)</f>
        <v>Data hoarding as a barrier to KMb .</v>
      </c>
      <c r="W584" s="199" t="e">
        <f>IF(SEARCH("http:", D584),1,0)</f>
        <v>#VALUE!</v>
      </c>
    </row>
    <row r="585" spans="1:24" x14ac:dyDescent="0.2">
      <c r="A585" s="199">
        <v>622</v>
      </c>
      <c r="B585" s="200" t="s">
        <v>3296</v>
      </c>
      <c r="C585" s="201" t="s">
        <v>136</v>
      </c>
      <c r="D585" s="201" t="s">
        <v>3297</v>
      </c>
      <c r="E585" s="201" t="s">
        <v>3298</v>
      </c>
      <c r="F585" s="202">
        <v>41689.811076388898</v>
      </c>
      <c r="G585" s="201"/>
      <c r="H585" s="201" t="s">
        <v>23</v>
      </c>
      <c r="I585" s="201"/>
      <c r="J585" s="201"/>
      <c r="K585" s="201">
        <v>317175652</v>
      </c>
      <c r="L585" s="201"/>
      <c r="M585" s="203" t="s">
        <v>45</v>
      </c>
      <c r="N585" s="203" t="s">
        <v>139</v>
      </c>
      <c r="O585" s="201">
        <v>128</v>
      </c>
      <c r="P585" s="201">
        <v>253</v>
      </c>
      <c r="Q585" s="201">
        <v>-18000</v>
      </c>
      <c r="R585" s="201" t="s">
        <v>3299</v>
      </c>
      <c r="S585" s="203" t="s">
        <v>3300</v>
      </c>
      <c r="T585" s="199" t="str">
        <f>LEFT(D585,3)</f>
        <v>"Fe</v>
      </c>
      <c r="U585" s="198" t="e">
        <f>IF(SEARCH("RT", T585),1,0)</f>
        <v>#VALUE!</v>
      </c>
      <c r="V585" s="199" t="str">
        <f>LEFT(D585,35)</f>
        <v>"Feedback should not be an autopsy.</v>
      </c>
      <c r="W585" s="199" t="e">
        <f>IF(SEARCH("http:", D585),1,0)</f>
        <v>#VALUE!</v>
      </c>
    </row>
    <row r="586" spans="1:24" x14ac:dyDescent="0.2">
      <c r="A586" s="199">
        <v>623</v>
      </c>
      <c r="B586" s="200" t="s">
        <v>3293</v>
      </c>
      <c r="C586" s="201" t="s">
        <v>260</v>
      </c>
      <c r="D586" s="201" t="s">
        <v>3276</v>
      </c>
      <c r="E586" s="201" t="s">
        <v>3294</v>
      </c>
      <c r="F586" s="202">
        <v>41689.8115972222</v>
      </c>
      <c r="G586" s="201"/>
      <c r="H586" s="201" t="s">
        <v>23</v>
      </c>
      <c r="I586" s="201"/>
      <c r="J586" s="201"/>
      <c r="K586" s="201">
        <v>40576448</v>
      </c>
      <c r="L586" s="201"/>
      <c r="M586" s="203" t="s">
        <v>24</v>
      </c>
      <c r="N586" s="203" t="s">
        <v>263</v>
      </c>
      <c r="O586" s="201">
        <v>809</v>
      </c>
      <c r="P586" s="201">
        <v>1459</v>
      </c>
      <c r="Q586" s="201">
        <v>-18000</v>
      </c>
      <c r="R586" s="201" t="s">
        <v>3295</v>
      </c>
      <c r="S586" s="203" t="s">
        <v>3279</v>
      </c>
      <c r="T586" s="199" t="str">
        <f>LEFT(D586,3)</f>
        <v xml:space="preserve">RT </v>
      </c>
      <c r="U586" s="198">
        <f>IF(SEARCH("RT", T586),1,0)</f>
        <v>1</v>
      </c>
      <c r="V586" s="199" t="str">
        <f>LEFT(D586,35)</f>
        <v xml:space="preserve">RT @OhMissAcosta: "Feedback should </v>
      </c>
      <c r="W586" s="199" t="e">
        <f>IF(SEARCH("http:", D586),1,0)</f>
        <v>#VALUE!</v>
      </c>
    </row>
    <row r="587" spans="1:24" x14ac:dyDescent="0.2">
      <c r="A587" s="199">
        <v>624</v>
      </c>
      <c r="B587" s="200" t="s">
        <v>3289</v>
      </c>
      <c r="C587" s="201" t="s">
        <v>260</v>
      </c>
      <c r="D587" s="201" t="s">
        <v>3290</v>
      </c>
      <c r="E587" s="201" t="s">
        <v>3291</v>
      </c>
      <c r="F587" s="202">
        <v>41689.812615740702</v>
      </c>
      <c r="G587" s="201"/>
      <c r="H587" s="201" t="s">
        <v>23</v>
      </c>
      <c r="I587" s="201"/>
      <c r="J587" s="201"/>
      <c r="K587" s="201">
        <v>40576448</v>
      </c>
      <c r="L587" s="201"/>
      <c r="M587" s="203" t="s">
        <v>24</v>
      </c>
      <c r="N587" s="203" t="s">
        <v>263</v>
      </c>
      <c r="O587" s="201">
        <v>809</v>
      </c>
      <c r="P587" s="201">
        <v>1459</v>
      </c>
      <c r="Q587" s="201">
        <v>-18000</v>
      </c>
      <c r="R587" s="201" t="s">
        <v>3292</v>
      </c>
      <c r="S587" s="203" t="s">
        <v>918</v>
      </c>
      <c r="T587" s="199" t="str">
        <f>LEFT(D587,3)</f>
        <v>KMb</v>
      </c>
      <c r="U587" s="198" t="e">
        <f>IF(SEARCH("RT", T587),1,0)</f>
        <v>#VALUE!</v>
      </c>
      <c r="V587" s="199" t="str">
        <f>LEFT(D587,35)</f>
        <v>KMb is not a linear process .. Agre</v>
      </c>
      <c r="W587" s="199" t="e">
        <f>IF(SEARCH("http:", D587),1,0)</f>
        <v>#VALUE!</v>
      </c>
    </row>
    <row r="588" spans="1:24" x14ac:dyDescent="0.2">
      <c r="A588" s="199">
        <v>625</v>
      </c>
      <c r="B588" s="200" t="s">
        <v>3284</v>
      </c>
      <c r="C588" s="201" t="s">
        <v>42</v>
      </c>
      <c r="D588" s="201" t="s">
        <v>3285</v>
      </c>
      <c r="E588" s="201" t="s">
        <v>3286</v>
      </c>
      <c r="F588" s="202">
        <v>41689.8131712963</v>
      </c>
      <c r="G588" s="201"/>
      <c r="H588" s="201" t="s">
        <v>23</v>
      </c>
      <c r="I588" s="201">
        <v>129585627</v>
      </c>
      <c r="J588" s="201" t="s">
        <v>424</v>
      </c>
      <c r="K588" s="201">
        <v>300645437</v>
      </c>
      <c r="L588" s="201"/>
      <c r="M588" s="203" t="s">
        <v>215</v>
      </c>
      <c r="N588" s="203" t="s">
        <v>46</v>
      </c>
      <c r="O588" s="201">
        <v>747</v>
      </c>
      <c r="P588" s="201">
        <v>318</v>
      </c>
      <c r="Q588" s="201">
        <v>-18000</v>
      </c>
      <c r="R588" s="201" t="s">
        <v>3287</v>
      </c>
      <c r="S588" s="203" t="s">
        <v>3288</v>
      </c>
      <c r="T588" s="199" t="str">
        <f>LEFT(D588,3)</f>
        <v>@Sh</v>
      </c>
      <c r="U588" s="198" t="e">
        <f>IF(SEARCH("RT", T588),1,0)</f>
        <v>#VALUE!</v>
      </c>
      <c r="V588" s="199" t="str">
        <f>LEFT(D588,35)</f>
        <v>@ShastaCH &amp;amp; Kelly Bairos in act</v>
      </c>
      <c r="W588" s="199">
        <f>IF(SEARCH("http:", D588),1,0)</f>
        <v>1</v>
      </c>
      <c r="X588" s="194" t="str">
        <f>"http:"&amp;MID(D588,FIND("/",D588,8),LEN(D588)+1-FIND("/",D588,8))</f>
        <v>http://t.co/zkLCs91vAD</v>
      </c>
    </row>
    <row r="589" spans="1:24" x14ac:dyDescent="0.2">
      <c r="A589" s="199">
        <v>626</v>
      </c>
      <c r="B589" s="200" t="s">
        <v>3280</v>
      </c>
      <c r="C589" s="201" t="s">
        <v>71</v>
      </c>
      <c r="D589" s="201" t="s">
        <v>3281</v>
      </c>
      <c r="E589" s="201" t="s">
        <v>3282</v>
      </c>
      <c r="F589" s="202">
        <v>41689.813333333303</v>
      </c>
      <c r="G589" s="201"/>
      <c r="H589" s="201" t="s">
        <v>23</v>
      </c>
      <c r="I589" s="201"/>
      <c r="J589" s="201"/>
      <c r="K589" s="201">
        <v>203543496</v>
      </c>
      <c r="L589" s="201"/>
      <c r="M589" s="203" t="s">
        <v>24</v>
      </c>
      <c r="N589" s="203" t="s">
        <v>86</v>
      </c>
      <c r="O589" s="201">
        <v>391</v>
      </c>
      <c r="P589" s="201">
        <v>535</v>
      </c>
      <c r="Q589" s="201">
        <v>-28800</v>
      </c>
      <c r="R589" s="201" t="s">
        <v>3283</v>
      </c>
      <c r="S589" s="203" t="s">
        <v>1549</v>
      </c>
      <c r="T589" s="199" t="str">
        <f>LEFT(D589,3)</f>
        <v>Cal</v>
      </c>
      <c r="U589" s="198" t="e">
        <f>IF(SEARCH("RT", T589),1,0)</f>
        <v>#VALUE!</v>
      </c>
      <c r="V589" s="199" t="str">
        <f>LEFT(D589,35)</f>
        <v>Call it knowledge mobilizing or kno</v>
      </c>
      <c r="W589" s="199" t="e">
        <f>IF(SEARCH("http:", D589),1,0)</f>
        <v>#VALUE!</v>
      </c>
    </row>
    <row r="590" spans="1:24" x14ac:dyDescent="0.2">
      <c r="A590" s="199">
        <v>627</v>
      </c>
      <c r="B590" s="200" t="s">
        <v>3275</v>
      </c>
      <c r="C590" s="201" t="s">
        <v>2157</v>
      </c>
      <c r="D590" s="201" t="s">
        <v>3276</v>
      </c>
      <c r="E590" s="201" t="s">
        <v>3277</v>
      </c>
      <c r="F590" s="202">
        <v>41689.8134027778</v>
      </c>
      <c r="G590" s="201"/>
      <c r="H590" s="201" t="s">
        <v>23</v>
      </c>
      <c r="I590" s="201"/>
      <c r="J590" s="201"/>
      <c r="K590" s="201">
        <v>466897873</v>
      </c>
      <c r="L590" s="201"/>
      <c r="M590" s="203" t="s">
        <v>146</v>
      </c>
      <c r="N590" s="203" t="s">
        <v>2258</v>
      </c>
      <c r="O590" s="201">
        <v>60</v>
      </c>
      <c r="P590" s="201">
        <v>128</v>
      </c>
      <c r="Q590" s="201">
        <v>-21600</v>
      </c>
      <c r="R590" s="201" t="s">
        <v>3278</v>
      </c>
      <c r="S590" s="203" t="s">
        <v>3279</v>
      </c>
      <c r="T590" s="199" t="str">
        <f>LEFT(D590,3)</f>
        <v xml:space="preserve">RT </v>
      </c>
      <c r="U590" s="198">
        <f>IF(SEARCH("RT", T590),1,0)</f>
        <v>1</v>
      </c>
      <c r="V590" s="199" t="str">
        <f>LEFT(D590,35)</f>
        <v xml:space="preserve">RT @OhMissAcosta: "Feedback should </v>
      </c>
      <c r="W590" s="199" t="e">
        <f>IF(SEARCH("http:", D590),1,0)</f>
        <v>#VALUE!</v>
      </c>
    </row>
    <row r="591" spans="1:24" x14ac:dyDescent="0.2">
      <c r="A591" s="199">
        <v>628</v>
      </c>
      <c r="B591" s="200" t="s">
        <v>3270</v>
      </c>
      <c r="C591" s="201" t="s">
        <v>68</v>
      </c>
      <c r="D591" s="201" t="s">
        <v>3271</v>
      </c>
      <c r="E591" s="201" t="s">
        <v>3272</v>
      </c>
      <c r="F591" s="202">
        <v>41689.813634259299</v>
      </c>
      <c r="G591" s="201"/>
      <c r="H591" s="201" t="s">
        <v>23</v>
      </c>
      <c r="I591" s="201"/>
      <c r="J591" s="201"/>
      <c r="K591" s="201">
        <v>17095178</v>
      </c>
      <c r="L591" s="201"/>
      <c r="M591" s="203" t="s">
        <v>85</v>
      </c>
      <c r="N591" s="203" t="s">
        <v>74</v>
      </c>
      <c r="O591" s="201">
        <v>302</v>
      </c>
      <c r="P591" s="201">
        <v>408</v>
      </c>
      <c r="Q591" s="201">
        <v>-18000</v>
      </c>
      <c r="R591" s="201" t="s">
        <v>3273</v>
      </c>
      <c r="S591" s="203" t="s">
        <v>3274</v>
      </c>
      <c r="T591" s="199" t="str">
        <f>LEFT(D591,3)</f>
        <v>Res</v>
      </c>
      <c r="U591" s="198" t="e">
        <f>IF(SEARCH("RT", T591),1,0)</f>
        <v>#VALUE!</v>
      </c>
      <c r="V591" s="199" t="str">
        <f>LEFT(D591,35)</f>
        <v>Research producers and users are no</v>
      </c>
      <c r="W591" s="199" t="e">
        <f>IF(SEARCH("http:", D591),1,0)</f>
        <v>#VALUE!</v>
      </c>
    </row>
    <row r="592" spans="1:24" x14ac:dyDescent="0.2">
      <c r="A592" s="199">
        <v>629</v>
      </c>
      <c r="B592" s="200" t="s">
        <v>3266</v>
      </c>
      <c r="C592" s="201" t="s">
        <v>136</v>
      </c>
      <c r="D592" s="201" t="s">
        <v>3267</v>
      </c>
      <c r="E592" s="201" t="s">
        <v>3268</v>
      </c>
      <c r="F592" s="202">
        <v>41689.814849536997</v>
      </c>
      <c r="G592" s="201"/>
      <c r="H592" s="201" t="s">
        <v>23</v>
      </c>
      <c r="I592" s="201"/>
      <c r="J592" s="201"/>
      <c r="K592" s="201">
        <v>317175652</v>
      </c>
      <c r="L592" s="201"/>
      <c r="M592" s="203" t="s">
        <v>45</v>
      </c>
      <c r="N592" s="203" t="s">
        <v>139</v>
      </c>
      <c r="O592" s="201">
        <v>128</v>
      </c>
      <c r="P592" s="201">
        <v>253</v>
      </c>
      <c r="Q592" s="201">
        <v>-18000</v>
      </c>
      <c r="R592" s="201" t="s">
        <v>3269</v>
      </c>
      <c r="S592" s="203" t="s">
        <v>1105</v>
      </c>
      <c r="T592" s="199" t="str">
        <f>LEFT(D592,3)</f>
        <v>“Gr</v>
      </c>
      <c r="U592" s="198" t="e">
        <f>IF(SEARCH("RT", T592),1,0)</f>
        <v>#VALUE!</v>
      </c>
      <c r="V592" s="199" t="str">
        <f>LEFT(D592,35)</f>
        <v>“Great work!”-type feedback for hig</v>
      </c>
      <c r="W592" s="199" t="e">
        <f>IF(SEARCH("http:", D592),1,0)</f>
        <v>#VALUE!</v>
      </c>
    </row>
    <row r="593" spans="1:24" x14ac:dyDescent="0.2">
      <c r="A593" s="199">
        <v>630</v>
      </c>
      <c r="B593" s="200" t="s">
        <v>3261</v>
      </c>
      <c r="C593" s="201" t="s">
        <v>1022</v>
      </c>
      <c r="D593" s="201" t="s">
        <v>3262</v>
      </c>
      <c r="E593" s="201" t="s">
        <v>3263</v>
      </c>
      <c r="F593" s="202">
        <v>41689.8150231482</v>
      </c>
      <c r="G593" s="201" t="s">
        <v>3264</v>
      </c>
      <c r="H593" s="201" t="s">
        <v>23</v>
      </c>
      <c r="I593" s="201"/>
      <c r="J593" s="201"/>
      <c r="K593" s="201">
        <v>2351930730</v>
      </c>
      <c r="L593" s="201"/>
      <c r="M593" s="203" t="s">
        <v>105</v>
      </c>
      <c r="N593" s="203" t="s">
        <v>1026</v>
      </c>
      <c r="O593" s="201">
        <v>3</v>
      </c>
      <c r="P593" s="201">
        <v>40</v>
      </c>
      <c r="Q593" s="201"/>
      <c r="R593" s="201" t="s">
        <v>3265</v>
      </c>
      <c r="S593" s="203" t="s">
        <v>149</v>
      </c>
      <c r="T593" s="199" t="str">
        <f>LEFT(D593,3)</f>
        <v>#oe</v>
      </c>
      <c r="U593" s="198" t="e">
        <f>IF(SEARCH("RT", T593),1,0)</f>
        <v>#VALUE!</v>
      </c>
      <c r="V593" s="199" t="str">
        <f>LEFT(D593,35)</f>
        <v>#oers14 coping power..a program tha</v>
      </c>
      <c r="W593" s="199" t="e">
        <f>IF(SEARCH("http:", D593),1,0)</f>
        <v>#VALUE!</v>
      </c>
    </row>
    <row r="594" spans="1:24" x14ac:dyDescent="0.2">
      <c r="A594" s="199">
        <v>631</v>
      </c>
      <c r="B594" s="200" t="s">
        <v>3256</v>
      </c>
      <c r="C594" s="201" t="s">
        <v>1001</v>
      </c>
      <c r="D594" s="201" t="s">
        <v>3257</v>
      </c>
      <c r="E594" s="201" t="s">
        <v>3258</v>
      </c>
      <c r="F594" s="202">
        <v>41689.815706018497</v>
      </c>
      <c r="G594" s="201"/>
      <c r="H594" s="201" t="s">
        <v>23</v>
      </c>
      <c r="I594" s="201"/>
      <c r="J594" s="201"/>
      <c r="K594" s="201">
        <v>420403872</v>
      </c>
      <c r="L594" s="201"/>
      <c r="M594" s="203" t="s">
        <v>38</v>
      </c>
      <c r="N594" s="203" t="s">
        <v>1004</v>
      </c>
      <c r="O594" s="201">
        <v>231</v>
      </c>
      <c r="P594" s="201">
        <v>247</v>
      </c>
      <c r="Q594" s="201">
        <v>-18000</v>
      </c>
      <c r="R594" s="201" t="s">
        <v>3259</v>
      </c>
      <c r="S594" s="203" t="s">
        <v>3260</v>
      </c>
      <c r="T594" s="199" t="str">
        <f>LEFT(D594,3)</f>
        <v>Mom</v>
      </c>
      <c r="U594" s="198" t="e">
        <f>IF(SEARCH("RT", T594),1,0)</f>
        <v>#VALUE!</v>
      </c>
      <c r="V594" s="199" t="str">
        <f>LEFT(D594,35)</f>
        <v>Moment of Pride - Eganville DPS and</v>
      </c>
      <c r="W594" s="199">
        <f>IF(SEARCH("http:", D594),1,0)</f>
        <v>1</v>
      </c>
      <c r="X594" s="194" t="str">
        <f>"http:"&amp;MID(D594,FIND("/",D594,8),LEN(D594)+1-FIND("/",D594,8))</f>
        <v>http://t.co/7Clc88HQrj</v>
      </c>
    </row>
    <row r="595" spans="1:24" x14ac:dyDescent="0.2">
      <c r="A595" s="199">
        <v>632</v>
      </c>
      <c r="B595" s="200" t="s">
        <v>3251</v>
      </c>
      <c r="C595" s="201" t="s">
        <v>3227</v>
      </c>
      <c r="D595" s="201" t="s">
        <v>3252</v>
      </c>
      <c r="E595" s="201" t="s">
        <v>3253</v>
      </c>
      <c r="F595" s="202">
        <v>41689.816365740699</v>
      </c>
      <c r="G595" s="201"/>
      <c r="H595" s="201" t="s">
        <v>23</v>
      </c>
      <c r="I595" s="201"/>
      <c r="J595" s="201"/>
      <c r="K595" s="201">
        <v>567528864</v>
      </c>
      <c r="L595" s="201"/>
      <c r="M595" s="203" t="s">
        <v>45</v>
      </c>
      <c r="N595" s="203" t="s">
        <v>3230</v>
      </c>
      <c r="O595" s="201">
        <v>865</v>
      </c>
      <c r="P595" s="201">
        <v>255</v>
      </c>
      <c r="Q595" s="201">
        <v>-14400</v>
      </c>
      <c r="R595" s="201" t="s">
        <v>3254</v>
      </c>
      <c r="S595" s="203" t="s">
        <v>3255</v>
      </c>
      <c r="T595" s="199" t="str">
        <f>LEFT(D595,3)</f>
        <v xml:space="preserve">RT </v>
      </c>
      <c r="U595" s="198">
        <f>IF(SEARCH("RT", T595),1,0)</f>
        <v>1</v>
      </c>
      <c r="V595" s="199" t="str">
        <f>LEFT(D595,35)</f>
        <v>RT @RogerKClarke: Moment of Pride -</v>
      </c>
      <c r="W595" s="199">
        <f>IF(SEARCH("http:", D595),1,0)</f>
        <v>1</v>
      </c>
      <c r="X595" s="194" t="str">
        <f>"http:"&amp;MID(D595,FIND("/",D595,8),LEN(D595)+1-FIND("/",D595,8))</f>
        <v>http://…</v>
      </c>
    </row>
    <row r="596" spans="1:24" x14ac:dyDescent="0.2">
      <c r="A596" s="199">
        <v>633</v>
      </c>
      <c r="B596" s="200" t="s">
        <v>3246</v>
      </c>
      <c r="C596" s="201" t="s">
        <v>136</v>
      </c>
      <c r="D596" s="201" t="s">
        <v>3247</v>
      </c>
      <c r="E596" s="201" t="s">
        <v>3248</v>
      </c>
      <c r="F596" s="202">
        <v>41689.817326388897</v>
      </c>
      <c r="G596" s="201"/>
      <c r="H596" s="201" t="s">
        <v>23</v>
      </c>
      <c r="I596" s="201"/>
      <c r="J596" s="201"/>
      <c r="K596" s="201">
        <v>317175652</v>
      </c>
      <c r="L596" s="201"/>
      <c r="M596" s="203" t="s">
        <v>45</v>
      </c>
      <c r="N596" s="203" t="s">
        <v>139</v>
      </c>
      <c r="O596" s="201">
        <v>128</v>
      </c>
      <c r="P596" s="201">
        <v>253</v>
      </c>
      <c r="Q596" s="201">
        <v>-18000</v>
      </c>
      <c r="R596" s="201" t="s">
        <v>3249</v>
      </c>
      <c r="S596" s="203" t="s">
        <v>3250</v>
      </c>
      <c r="T596" s="199" t="str">
        <f>LEFT(D596,3)</f>
        <v xml:space="preserve">"I </v>
      </c>
      <c r="U596" s="198" t="e">
        <f>IF(SEARCH("RT", T596),1,0)</f>
        <v>#VALUE!</v>
      </c>
      <c r="V596" s="199" t="str">
        <f>LEFT(D596,35)</f>
        <v>"I want kids to get BETTER at this,</v>
      </c>
      <c r="W596" s="199" t="e">
        <f>IF(SEARCH("http:", D596),1,0)</f>
        <v>#VALUE!</v>
      </c>
    </row>
    <row r="597" spans="1:24" x14ac:dyDescent="0.2">
      <c r="A597" s="199">
        <v>634</v>
      </c>
      <c r="B597" s="200" t="s">
        <v>3242</v>
      </c>
      <c r="C597" s="201" t="s">
        <v>260</v>
      </c>
      <c r="D597" s="201" t="s">
        <v>3243</v>
      </c>
      <c r="E597" s="201" t="s">
        <v>3244</v>
      </c>
      <c r="F597" s="202">
        <v>41689.817534722199</v>
      </c>
      <c r="G597" s="201"/>
      <c r="H597" s="201" t="s">
        <v>23</v>
      </c>
      <c r="I597" s="201"/>
      <c r="J597" s="201"/>
      <c r="K597" s="201">
        <v>40576448</v>
      </c>
      <c r="L597" s="201"/>
      <c r="M597" s="203" t="s">
        <v>24</v>
      </c>
      <c r="N597" s="203" t="s">
        <v>263</v>
      </c>
      <c r="O597" s="201">
        <v>809</v>
      </c>
      <c r="P597" s="201">
        <v>1459</v>
      </c>
      <c r="Q597" s="201">
        <v>-18000</v>
      </c>
      <c r="R597" s="201" t="s">
        <v>3245</v>
      </c>
      <c r="S597" s="203" t="s">
        <v>304</v>
      </c>
      <c r="T597" s="199" t="str">
        <f>LEFT(D597,3)</f>
        <v>Tar</v>
      </c>
      <c r="U597" s="198" t="e">
        <f>IF(SEARCH("RT", T597),1,0)</f>
        <v>#VALUE!</v>
      </c>
      <c r="V597" s="199" t="str">
        <f>LEFT(D597,35)</f>
        <v>Target Audience in KMb is not a top</v>
      </c>
      <c r="W597" s="199" t="e">
        <f>IF(SEARCH("http:", D597),1,0)</f>
        <v>#VALUE!</v>
      </c>
    </row>
    <row r="598" spans="1:24" x14ac:dyDescent="0.2">
      <c r="A598" s="199">
        <v>635</v>
      </c>
      <c r="B598" s="200" t="s">
        <v>3238</v>
      </c>
      <c r="C598" s="201" t="s">
        <v>71</v>
      </c>
      <c r="D598" s="201" t="s">
        <v>3239</v>
      </c>
      <c r="E598" s="201" t="s">
        <v>3240</v>
      </c>
      <c r="F598" s="202">
        <v>41689.8190972222</v>
      </c>
      <c r="G598" s="201"/>
      <c r="H598" s="201" t="s">
        <v>23</v>
      </c>
      <c r="I598" s="201"/>
      <c r="J598" s="201"/>
      <c r="K598" s="201">
        <v>203543496</v>
      </c>
      <c r="L598" s="201"/>
      <c r="M598" s="203" t="s">
        <v>24</v>
      </c>
      <c r="N598" s="203" t="s">
        <v>86</v>
      </c>
      <c r="O598" s="201">
        <v>391</v>
      </c>
      <c r="P598" s="201">
        <v>535</v>
      </c>
      <c r="Q598" s="201">
        <v>-28800</v>
      </c>
      <c r="R598" s="201" t="s">
        <v>3241</v>
      </c>
      <c r="S598" s="203" t="s">
        <v>81</v>
      </c>
      <c r="T598" s="199" t="str">
        <f>LEFT(D598,3)</f>
        <v>#OE</v>
      </c>
      <c r="U598" s="198" t="e">
        <f>IF(SEARCH("RT", T598),1,0)</f>
        <v>#VALUE!</v>
      </c>
      <c r="V598" s="199" t="str">
        <f>LEFT(D598,35)</f>
        <v>#OERS14 this talk on target audienc</v>
      </c>
      <c r="W598" s="199" t="e">
        <f>IF(SEARCH("http:", D598),1,0)</f>
        <v>#VALUE!</v>
      </c>
    </row>
    <row r="599" spans="1:24" x14ac:dyDescent="0.2">
      <c r="A599" s="199">
        <v>636</v>
      </c>
      <c r="B599" s="200" t="s">
        <v>3233</v>
      </c>
      <c r="C599" s="201" t="s">
        <v>1001</v>
      </c>
      <c r="D599" s="201" t="s">
        <v>3234</v>
      </c>
      <c r="E599" s="201" t="s">
        <v>3235</v>
      </c>
      <c r="F599" s="202">
        <v>41689.820289351897</v>
      </c>
      <c r="G599" s="201"/>
      <c r="H599" s="201" t="s">
        <v>23</v>
      </c>
      <c r="I599" s="201">
        <v>567528864</v>
      </c>
      <c r="J599" s="201" t="s">
        <v>3227</v>
      </c>
      <c r="K599" s="201">
        <v>420403872</v>
      </c>
      <c r="L599" s="201"/>
      <c r="M599" s="203" t="s">
        <v>38</v>
      </c>
      <c r="N599" s="203" t="s">
        <v>1004</v>
      </c>
      <c r="O599" s="201">
        <v>231</v>
      </c>
      <c r="P599" s="201">
        <v>247</v>
      </c>
      <c r="Q599" s="201">
        <v>-18000</v>
      </c>
      <c r="R599" s="201" t="s">
        <v>3236</v>
      </c>
      <c r="S599" s="203" t="s">
        <v>3237</v>
      </c>
      <c r="T599" s="199" t="str">
        <f>LEFT(D599,3)</f>
        <v>@RC</v>
      </c>
      <c r="U599" s="198" t="e">
        <f>IF(SEARCH("RT", T599),1,0)</f>
        <v>#VALUE!</v>
      </c>
      <c r="V599" s="199" t="str">
        <f>LEFT(D599,35)</f>
        <v>@RCDSB SWST Anne George giving tabl</v>
      </c>
      <c r="W599" s="199">
        <f>IF(SEARCH("http:", D599),1,0)</f>
        <v>1</v>
      </c>
      <c r="X599" s="194" t="str">
        <f>"http:"&amp;MID(D599,FIND("/",D599,8),LEN(D599)+1-FIND("/",D599,8))</f>
        <v>http://t.co/TNNUfqAnaO</v>
      </c>
    </row>
    <row r="600" spans="1:24" x14ac:dyDescent="0.2">
      <c r="A600" s="199">
        <v>637</v>
      </c>
      <c r="B600" s="200" t="s">
        <v>3226</v>
      </c>
      <c r="C600" s="201" t="s">
        <v>3227</v>
      </c>
      <c r="D600" s="201" t="s">
        <v>3228</v>
      </c>
      <c r="E600" s="201" t="s">
        <v>3229</v>
      </c>
      <c r="F600" s="202">
        <v>41689.820891203701</v>
      </c>
      <c r="G600" s="201"/>
      <c r="H600" s="201" t="s">
        <v>23</v>
      </c>
      <c r="I600" s="201"/>
      <c r="J600" s="201"/>
      <c r="K600" s="201">
        <v>567528864</v>
      </c>
      <c r="L600" s="201"/>
      <c r="M600" s="203" t="s">
        <v>45</v>
      </c>
      <c r="N600" s="203" t="s">
        <v>3230</v>
      </c>
      <c r="O600" s="201">
        <v>865</v>
      </c>
      <c r="P600" s="201">
        <v>255</v>
      </c>
      <c r="Q600" s="201">
        <v>-14400</v>
      </c>
      <c r="R600" s="201" t="s">
        <v>3231</v>
      </c>
      <c r="S600" s="203" t="s">
        <v>3232</v>
      </c>
      <c r="T600" s="199" t="str">
        <f>LEFT(D600,3)</f>
        <v xml:space="preserve">RT </v>
      </c>
      <c r="U600" s="198">
        <f>IF(SEARCH("RT", T600),1,0)</f>
        <v>1</v>
      </c>
      <c r="V600" s="199" t="str">
        <f>LEFT(D600,35)</f>
        <v xml:space="preserve">RT @RogerKClarke: @RCDSB SWST Anne </v>
      </c>
      <c r="W600" s="199" t="e">
        <f>IF(SEARCH("http:", D600),1,0)</f>
        <v>#VALUE!</v>
      </c>
    </row>
    <row r="601" spans="1:24" x14ac:dyDescent="0.2">
      <c r="A601" s="199">
        <v>638</v>
      </c>
      <c r="B601" s="200" t="s">
        <v>3221</v>
      </c>
      <c r="C601" s="201" t="s">
        <v>71</v>
      </c>
      <c r="D601" s="201" t="s">
        <v>3222</v>
      </c>
      <c r="E601" s="201" t="s">
        <v>3223</v>
      </c>
      <c r="F601" s="202">
        <v>41689.821712962999</v>
      </c>
      <c r="G601" s="201"/>
      <c r="H601" s="201" t="s">
        <v>23</v>
      </c>
      <c r="I601" s="201"/>
      <c r="J601" s="201"/>
      <c r="K601" s="201">
        <v>203543496</v>
      </c>
      <c r="L601" s="201"/>
      <c r="M601" s="203" t="s">
        <v>24</v>
      </c>
      <c r="N601" s="203" t="s">
        <v>86</v>
      </c>
      <c r="O601" s="201">
        <v>391</v>
      </c>
      <c r="P601" s="201">
        <v>535</v>
      </c>
      <c r="Q601" s="201">
        <v>-28800</v>
      </c>
      <c r="R601" s="201" t="s">
        <v>3224</v>
      </c>
      <c r="S601" s="203" t="s">
        <v>3225</v>
      </c>
      <c r="T601" s="199" t="str">
        <f>LEFT(D601,3)</f>
        <v xml:space="preserve">Do </v>
      </c>
      <c r="U601" s="198" t="e">
        <f>IF(SEARCH("RT", T601),1,0)</f>
        <v>#VALUE!</v>
      </c>
      <c r="V601" s="199" t="str">
        <f>LEFT(D601,35)</f>
        <v xml:space="preserve">Do you do your research before you </v>
      </c>
      <c r="W601" s="199" t="e">
        <f>IF(SEARCH("http:", D601),1,0)</f>
        <v>#VALUE!</v>
      </c>
    </row>
    <row r="602" spans="1:24" x14ac:dyDescent="0.2">
      <c r="A602" s="199">
        <v>639</v>
      </c>
      <c r="B602" s="200" t="s">
        <v>3216</v>
      </c>
      <c r="C602" s="201" t="s">
        <v>260</v>
      </c>
      <c r="D602" s="201" t="s">
        <v>3217</v>
      </c>
      <c r="E602" s="201" t="s">
        <v>3218</v>
      </c>
      <c r="F602" s="202">
        <v>41689.824247685203</v>
      </c>
      <c r="G602" s="201"/>
      <c r="H602" s="201" t="s">
        <v>23</v>
      </c>
      <c r="I602" s="201"/>
      <c r="J602" s="201"/>
      <c r="K602" s="201">
        <v>40576448</v>
      </c>
      <c r="L602" s="201"/>
      <c r="M602" s="203" t="s">
        <v>24</v>
      </c>
      <c r="N602" s="203" t="s">
        <v>263</v>
      </c>
      <c r="O602" s="201">
        <v>809</v>
      </c>
      <c r="P602" s="201">
        <v>1459</v>
      </c>
      <c r="Q602" s="201">
        <v>-18000</v>
      </c>
      <c r="R602" s="201" t="s">
        <v>3219</v>
      </c>
      <c r="S602" s="203" t="s">
        <v>3220</v>
      </c>
      <c r="T602" s="199" t="str">
        <f>LEFT(D602,3)</f>
        <v>Dis</v>
      </c>
      <c r="U602" s="198" t="e">
        <f>IF(SEARCH("RT", T602),1,0)</f>
        <v>#VALUE!</v>
      </c>
      <c r="V602" s="199" t="str">
        <f>LEFT(D602,35)</f>
        <v>Discussing passive n active #KMb st</v>
      </c>
      <c r="W602" s="199" t="e">
        <f>IF(SEARCH("http:", D602),1,0)</f>
        <v>#VALUE!</v>
      </c>
    </row>
    <row r="603" spans="1:24" x14ac:dyDescent="0.2">
      <c r="A603" s="199">
        <v>640</v>
      </c>
      <c r="B603" s="200" t="s">
        <v>3211</v>
      </c>
      <c r="C603" s="201" t="s">
        <v>71</v>
      </c>
      <c r="D603" s="201" t="s">
        <v>3212</v>
      </c>
      <c r="E603" s="201" t="s">
        <v>3213</v>
      </c>
      <c r="F603" s="202">
        <v>41689.827662037002</v>
      </c>
      <c r="G603" s="201"/>
      <c r="H603" s="201" t="s">
        <v>23</v>
      </c>
      <c r="I603" s="201"/>
      <c r="J603" s="201"/>
      <c r="K603" s="201">
        <v>203543496</v>
      </c>
      <c r="L603" s="201"/>
      <c r="M603" s="203" t="s">
        <v>24</v>
      </c>
      <c r="N603" s="203" t="s">
        <v>86</v>
      </c>
      <c r="O603" s="201">
        <v>391</v>
      </c>
      <c r="P603" s="201">
        <v>535</v>
      </c>
      <c r="Q603" s="201">
        <v>-28800</v>
      </c>
      <c r="R603" s="201" t="s">
        <v>3214</v>
      </c>
      <c r="S603" s="203" t="s">
        <v>3215</v>
      </c>
      <c r="T603" s="199" t="str">
        <f>LEFT(D603,3)</f>
        <v>The</v>
      </c>
      <c r="U603" s="198" t="e">
        <f>IF(SEARCH("RT", T603),1,0)</f>
        <v>#VALUE!</v>
      </c>
      <c r="V603" s="199" t="str">
        <f>LEFT(D603,35)</f>
        <v>The difference between a strategy a</v>
      </c>
      <c r="W603" s="199" t="e">
        <f>IF(SEARCH("http:", D603),1,0)</f>
        <v>#VALUE!</v>
      </c>
    </row>
    <row r="604" spans="1:24" x14ac:dyDescent="0.2">
      <c r="A604" s="199">
        <v>641</v>
      </c>
      <c r="B604" s="200" t="s">
        <v>3206</v>
      </c>
      <c r="C604" s="201" t="s">
        <v>260</v>
      </c>
      <c r="D604" s="201" t="s">
        <v>3207</v>
      </c>
      <c r="E604" s="201" t="s">
        <v>3208</v>
      </c>
      <c r="F604" s="202">
        <v>41689.832442129598</v>
      </c>
      <c r="G604" s="201"/>
      <c r="H604" s="201" t="s">
        <v>23</v>
      </c>
      <c r="I604" s="201"/>
      <c r="J604" s="201"/>
      <c r="K604" s="201">
        <v>40576448</v>
      </c>
      <c r="L604" s="201"/>
      <c r="M604" s="203" t="s">
        <v>24</v>
      </c>
      <c r="N604" s="203" t="s">
        <v>263</v>
      </c>
      <c r="O604" s="201">
        <v>809</v>
      </c>
      <c r="P604" s="201">
        <v>1459</v>
      </c>
      <c r="Q604" s="201">
        <v>-18000</v>
      </c>
      <c r="R604" s="201" t="s">
        <v>3209</v>
      </c>
      <c r="S604" s="203" t="s">
        <v>3210</v>
      </c>
      <c r="T604" s="199" t="str">
        <f>LEFT(D604,3)</f>
        <v>Tho</v>
      </c>
      <c r="U604" s="198" t="e">
        <f>IF(SEARCH("RT", T604),1,0)</f>
        <v>#VALUE!</v>
      </c>
      <c r="V604" s="199" t="str">
        <f>LEFT(D604,35)</f>
        <v>Thoroughly enjoyed the talk on #KMb</v>
      </c>
      <c r="W604" s="199" t="e">
        <f>IF(SEARCH("http:", D604),1,0)</f>
        <v>#VALUE!</v>
      </c>
    </row>
    <row r="605" spans="1:24" x14ac:dyDescent="0.2">
      <c r="A605" s="199">
        <v>642</v>
      </c>
      <c r="B605" s="200" t="s">
        <v>3200</v>
      </c>
      <c r="C605" s="201" t="s">
        <v>71</v>
      </c>
      <c r="D605" s="201" t="s">
        <v>3201</v>
      </c>
      <c r="E605" s="201" t="s">
        <v>3202</v>
      </c>
      <c r="F605" s="202">
        <v>41689.833680555603</v>
      </c>
      <c r="G605" s="201"/>
      <c r="H605" s="201" t="s">
        <v>23</v>
      </c>
      <c r="I605" s="201"/>
      <c r="J605" s="201"/>
      <c r="K605" s="201">
        <v>203543496</v>
      </c>
      <c r="L605" s="201"/>
      <c r="M605" s="203" t="s">
        <v>3203</v>
      </c>
      <c r="N605" s="203" t="s">
        <v>86</v>
      </c>
      <c r="O605" s="201">
        <v>391</v>
      </c>
      <c r="P605" s="201">
        <v>535</v>
      </c>
      <c r="Q605" s="201">
        <v>-28800</v>
      </c>
      <c r="R605" s="201" t="s">
        <v>3204</v>
      </c>
      <c r="S605" s="203" t="s">
        <v>3205</v>
      </c>
      <c r="T605" s="199" t="str">
        <f>LEFT(D605,3)</f>
        <v>I h</v>
      </c>
      <c r="U605" s="198" t="e">
        <f>IF(SEARCH("RT", T605),1,0)</f>
        <v>#VALUE!</v>
      </c>
      <c r="V605" s="199" t="str">
        <f>LEFT(D605,35)</f>
        <v>I have so forgotten how to use this</v>
      </c>
      <c r="W605" s="199">
        <f>IF(SEARCH("http:", D605),1,0)</f>
        <v>1</v>
      </c>
      <c r="X605" s="194" t="str">
        <f>"http:"&amp;MID(D605,FIND("/",D605,8),LEN(D605)+1-FIND("/",D605,8))</f>
        <v>http://t.co/NPG1AqXfa2</v>
      </c>
    </row>
    <row r="606" spans="1:24" x14ac:dyDescent="0.2">
      <c r="A606" s="199">
        <v>643</v>
      </c>
      <c r="B606" s="200" t="s">
        <v>3195</v>
      </c>
      <c r="C606" s="201" t="s">
        <v>1022</v>
      </c>
      <c r="D606" s="201" t="s">
        <v>3196</v>
      </c>
      <c r="E606" s="201" t="s">
        <v>3197</v>
      </c>
      <c r="F606" s="202">
        <v>41689.834791666697</v>
      </c>
      <c r="G606" s="201" t="s">
        <v>3198</v>
      </c>
      <c r="H606" s="201" t="s">
        <v>23</v>
      </c>
      <c r="I606" s="201"/>
      <c r="J606" s="201"/>
      <c r="K606" s="201">
        <v>2351930730</v>
      </c>
      <c r="L606" s="201"/>
      <c r="M606" s="203" t="s">
        <v>105</v>
      </c>
      <c r="N606" s="203" t="s">
        <v>1026</v>
      </c>
      <c r="O606" s="201">
        <v>3</v>
      </c>
      <c r="P606" s="201">
        <v>40</v>
      </c>
      <c r="Q606" s="201"/>
      <c r="R606" s="201" t="s">
        <v>3199</v>
      </c>
      <c r="S606" s="203" t="s">
        <v>1153</v>
      </c>
      <c r="T606" s="199" t="str">
        <f>LEFT(D606,3)</f>
        <v>Tea</v>
      </c>
      <c r="U606" s="198" t="e">
        <f>IF(SEARCH("RT", T606),1,0)</f>
        <v>#VALUE!</v>
      </c>
      <c r="V606" s="199" t="str">
        <f>LEFT(D606,35)</f>
        <v>Teacher self efficacy, teaching pra</v>
      </c>
      <c r="W606" s="199" t="e">
        <f>IF(SEARCH("http:", D606),1,0)</f>
        <v>#VALUE!</v>
      </c>
    </row>
    <row r="607" spans="1:24" x14ac:dyDescent="0.2">
      <c r="A607" s="199">
        <v>644</v>
      </c>
      <c r="B607" s="200" t="s">
        <v>3190</v>
      </c>
      <c r="C607" s="201" t="s">
        <v>260</v>
      </c>
      <c r="D607" s="201" t="s">
        <v>3191</v>
      </c>
      <c r="E607" s="201" t="s">
        <v>3192</v>
      </c>
      <c r="F607" s="202">
        <v>41689.8363888889</v>
      </c>
      <c r="G607" s="201"/>
      <c r="H607" s="201" t="s">
        <v>23</v>
      </c>
      <c r="I607" s="201"/>
      <c r="J607" s="201"/>
      <c r="K607" s="201">
        <v>40576448</v>
      </c>
      <c r="L607" s="201"/>
      <c r="M607" s="203" t="s">
        <v>24</v>
      </c>
      <c r="N607" s="203" t="s">
        <v>263</v>
      </c>
      <c r="O607" s="201">
        <v>809</v>
      </c>
      <c r="P607" s="201">
        <v>1459</v>
      </c>
      <c r="Q607" s="201">
        <v>-18000</v>
      </c>
      <c r="R607" s="201" t="s">
        <v>3193</v>
      </c>
      <c r="S607" s="203" t="s">
        <v>3194</v>
      </c>
      <c r="T607" s="199" t="str">
        <f>LEFT(D607,3)</f>
        <v>Net</v>
      </c>
      <c r="U607" s="198" t="e">
        <f>IF(SEARCH("RT", T607),1,0)</f>
        <v>#VALUE!</v>
      </c>
      <c r="V607" s="199" t="str">
        <f>LEFT(D607,35)</f>
        <v>Networking time...drop by our booth</v>
      </c>
      <c r="W607" s="199" t="e">
        <f>IF(SEARCH("http:", D607),1,0)</f>
        <v>#VALUE!</v>
      </c>
    </row>
    <row r="608" spans="1:24" x14ac:dyDescent="0.2">
      <c r="A608" s="199">
        <v>645</v>
      </c>
      <c r="B608" s="200" t="s">
        <v>3184</v>
      </c>
      <c r="C608" s="201" t="s">
        <v>1773</v>
      </c>
      <c r="D608" s="201" t="s">
        <v>3185</v>
      </c>
      <c r="E608" s="201" t="s">
        <v>3186</v>
      </c>
      <c r="F608" s="202">
        <v>41689.8370138889</v>
      </c>
      <c r="G608" s="201"/>
      <c r="H608" s="201" t="s">
        <v>23</v>
      </c>
      <c r="I608" s="201"/>
      <c r="J608" s="201"/>
      <c r="K608" s="201">
        <v>67037243</v>
      </c>
      <c r="L608" s="201"/>
      <c r="M608" s="203" t="s">
        <v>2854</v>
      </c>
      <c r="N608" s="203" t="s">
        <v>3187</v>
      </c>
      <c r="O608" s="201">
        <v>221</v>
      </c>
      <c r="P608" s="201">
        <v>294</v>
      </c>
      <c r="Q608" s="201">
        <v>-21600</v>
      </c>
      <c r="R608" s="201" t="s">
        <v>3188</v>
      </c>
      <c r="S608" s="203" t="s">
        <v>3189</v>
      </c>
      <c r="T608" s="199" t="str">
        <f>LEFT(D608,3)</f>
        <v>Art</v>
      </c>
      <c r="U608" s="198">
        <f>IF(SEARCH("RT", T608),1,0)</f>
        <v>1</v>
      </c>
      <c r="V608" s="199" t="str">
        <f>LEFT(D608,35)</f>
        <v>Artists commissioned to help show r</v>
      </c>
      <c r="W608" s="199">
        <f>IF(SEARCH("http:", D608),1,0)</f>
        <v>1</v>
      </c>
      <c r="X608" s="194" t="str">
        <f>"http:"&amp;MID(D608,FIND("/",D608,8),LEN(D608)+1-FIND("/",D608,8))</f>
        <v>http://t.co/1yzvbTyoB3</v>
      </c>
    </row>
    <row r="609" spans="1:24" x14ac:dyDescent="0.2">
      <c r="A609" s="199">
        <v>646</v>
      </c>
      <c r="B609" s="200" t="s">
        <v>3182</v>
      </c>
      <c r="C609" s="201" t="s">
        <v>71</v>
      </c>
      <c r="D609" s="201" t="s">
        <v>2239</v>
      </c>
      <c r="E609" s="201" t="s">
        <v>3180</v>
      </c>
      <c r="F609" s="202">
        <v>41689.841562499998</v>
      </c>
      <c r="G609" s="201"/>
      <c r="H609" s="201" t="s">
        <v>23</v>
      </c>
      <c r="I609" s="201"/>
      <c r="J609" s="201"/>
      <c r="K609" s="201">
        <v>203543496</v>
      </c>
      <c r="L609" s="201"/>
      <c r="M609" s="203" t="s">
        <v>85</v>
      </c>
      <c r="N609" s="203" t="s">
        <v>86</v>
      </c>
      <c r="O609" s="201">
        <v>391</v>
      </c>
      <c r="P609" s="201">
        <v>535</v>
      </c>
      <c r="Q609" s="201">
        <v>-28800</v>
      </c>
      <c r="R609" s="201" t="s">
        <v>3183</v>
      </c>
      <c r="S609" s="203" t="s">
        <v>2242</v>
      </c>
      <c r="T609" s="199" t="str">
        <f>LEFT(D609,3)</f>
        <v xml:space="preserve">RT </v>
      </c>
      <c r="U609" s="198">
        <f>IF(SEARCH("RT", T609),1,0)</f>
        <v>1</v>
      </c>
      <c r="V609" s="199" t="str">
        <f>LEFT(D609,35)</f>
        <v>RT @ACooperKMb: Artists commissione</v>
      </c>
      <c r="W609" s="199">
        <f>IF(SEARCH("http:", D609),1,0)</f>
        <v>1</v>
      </c>
      <c r="X609" s="194" t="str">
        <f>"http:"&amp;MID(D609,FIND("/",D609,8),LEN(D609)+1-FIND("/",D609,8))</f>
        <v>http://t.co/1yzvbT…</v>
      </c>
    </row>
    <row r="610" spans="1:24" x14ac:dyDescent="0.2">
      <c r="A610" s="199">
        <v>647</v>
      </c>
      <c r="B610" s="200" t="s">
        <v>3179</v>
      </c>
      <c r="C610" s="201" t="s">
        <v>260</v>
      </c>
      <c r="D610" s="201" t="s">
        <v>2239</v>
      </c>
      <c r="E610" s="201" t="s">
        <v>3180</v>
      </c>
      <c r="F610" s="202">
        <v>41689.841562499998</v>
      </c>
      <c r="G610" s="201"/>
      <c r="H610" s="201" t="s">
        <v>23</v>
      </c>
      <c r="I610" s="201"/>
      <c r="J610" s="201"/>
      <c r="K610" s="201">
        <v>40576448</v>
      </c>
      <c r="L610" s="201"/>
      <c r="M610" s="203" t="s">
        <v>85</v>
      </c>
      <c r="N610" s="203" t="s">
        <v>263</v>
      </c>
      <c r="O610" s="201">
        <v>809</v>
      </c>
      <c r="P610" s="201">
        <v>1459</v>
      </c>
      <c r="Q610" s="201">
        <v>-18000</v>
      </c>
      <c r="R610" s="201" t="s">
        <v>3181</v>
      </c>
      <c r="S610" s="203" t="s">
        <v>2242</v>
      </c>
      <c r="T610" s="199" t="str">
        <f>LEFT(D610,3)</f>
        <v xml:space="preserve">RT </v>
      </c>
      <c r="U610" s="198">
        <f>IF(SEARCH("RT", T610),1,0)</f>
        <v>1</v>
      </c>
      <c r="V610" s="199" t="str">
        <f>LEFT(D610,35)</f>
        <v>RT @ACooperKMb: Artists commissione</v>
      </c>
      <c r="W610" s="199">
        <f>IF(SEARCH("http:", D610),1,0)</f>
        <v>1</v>
      </c>
      <c r="X610" s="194" t="str">
        <f>"http:"&amp;MID(D610,FIND("/",D610,8),LEN(D610)+1-FIND("/",D610,8))</f>
        <v>http://t.co/1yzvbT…</v>
      </c>
    </row>
    <row r="611" spans="1:24" x14ac:dyDescent="0.2">
      <c r="A611" s="199">
        <v>648</v>
      </c>
      <c r="B611" s="200" t="s">
        <v>3174</v>
      </c>
      <c r="C611" s="201" t="s">
        <v>71</v>
      </c>
      <c r="D611" s="201" t="s">
        <v>3175</v>
      </c>
      <c r="E611" s="201" t="s">
        <v>3176</v>
      </c>
      <c r="F611" s="202">
        <v>41689.842094907399</v>
      </c>
      <c r="G611" s="201"/>
      <c r="H611" s="201" t="s">
        <v>23</v>
      </c>
      <c r="I611" s="201"/>
      <c r="J611" s="201"/>
      <c r="K611" s="201">
        <v>203543496</v>
      </c>
      <c r="L611" s="201"/>
      <c r="M611" s="203" t="s">
        <v>85</v>
      </c>
      <c r="N611" s="203" t="s">
        <v>86</v>
      </c>
      <c r="O611" s="201">
        <v>391</v>
      </c>
      <c r="P611" s="201">
        <v>535</v>
      </c>
      <c r="Q611" s="201">
        <v>-28800</v>
      </c>
      <c r="R611" s="201" t="s">
        <v>3177</v>
      </c>
      <c r="S611" s="203" t="s">
        <v>3178</v>
      </c>
      <c r="T611" s="199" t="str">
        <f>LEFT(D611,3)</f>
        <v>One</v>
      </c>
      <c r="U611" s="198" t="e">
        <f>IF(SEARCH("RT", T611),1,0)</f>
        <v>#VALUE!</v>
      </c>
      <c r="V611" s="199" t="str">
        <f>LEFT(D611,35)</f>
        <v xml:space="preserve">One lessons from #OERS14 Know that </v>
      </c>
      <c r="W611" s="199" t="e">
        <f>IF(SEARCH("http:", D611),1,0)</f>
        <v>#VALUE!</v>
      </c>
    </row>
    <row r="612" spans="1:24" x14ac:dyDescent="0.2">
      <c r="A612" s="199">
        <v>649</v>
      </c>
      <c r="B612" s="200" t="s">
        <v>3093</v>
      </c>
      <c r="C612" s="201" t="s">
        <v>2040</v>
      </c>
      <c r="D612" s="201" t="s">
        <v>3171</v>
      </c>
      <c r="E612" s="201" t="s">
        <v>3172</v>
      </c>
      <c r="F612" s="202">
        <v>41689.843784722201</v>
      </c>
      <c r="G612" s="201"/>
      <c r="H612" s="201" t="s">
        <v>23</v>
      </c>
      <c r="I612" s="201"/>
      <c r="J612" s="201"/>
      <c r="K612" s="201">
        <v>22331267</v>
      </c>
      <c r="L612" s="201"/>
      <c r="M612" s="203" t="s">
        <v>215</v>
      </c>
      <c r="N612" s="203" t="s">
        <v>2043</v>
      </c>
      <c r="O612" s="201">
        <v>371</v>
      </c>
      <c r="P612" s="201">
        <v>525</v>
      </c>
      <c r="Q612" s="201">
        <v>-18000</v>
      </c>
      <c r="R612" s="201" t="s">
        <v>3173</v>
      </c>
      <c r="S612" s="203" t="s">
        <v>81</v>
      </c>
      <c r="T612" s="199" t="str">
        <f>LEFT(D612,3)</f>
        <v>#OE</v>
      </c>
      <c r="U612" s="198" t="e">
        <f>IF(SEARCH("RT", T612),1,0)</f>
        <v>#VALUE!</v>
      </c>
      <c r="V612" s="199" t="str">
        <f>LEFT(D612,35)</f>
        <v>#OERS14 Assessment should be a tria</v>
      </c>
      <c r="W612" s="199" t="e">
        <f>IF(SEARCH("http:", D612),1,0)</f>
        <v>#VALUE!</v>
      </c>
    </row>
    <row r="613" spans="1:24" x14ac:dyDescent="0.2">
      <c r="A613" s="199">
        <v>650</v>
      </c>
      <c r="B613" s="200" t="s">
        <v>3093</v>
      </c>
      <c r="C613" s="201" t="s">
        <v>2040</v>
      </c>
      <c r="D613" s="201" t="s">
        <v>3171</v>
      </c>
      <c r="E613" s="201" t="s">
        <v>3172</v>
      </c>
      <c r="F613" s="202">
        <v>41689.843784722201</v>
      </c>
      <c r="G613" s="201"/>
      <c r="H613" s="201" t="s">
        <v>23</v>
      </c>
      <c r="I613" s="201"/>
      <c r="J613" s="201"/>
      <c r="K613" s="201">
        <v>22331267</v>
      </c>
      <c r="L613" s="201"/>
      <c r="M613" s="203" t="s">
        <v>215</v>
      </c>
      <c r="N613" s="203" t="s">
        <v>2043</v>
      </c>
      <c r="O613" s="201">
        <v>371</v>
      </c>
      <c r="P613" s="201">
        <v>525</v>
      </c>
      <c r="Q613" s="201">
        <v>-18000</v>
      </c>
      <c r="R613" s="201" t="s">
        <v>3173</v>
      </c>
      <c r="S613" s="203" t="s">
        <v>81</v>
      </c>
      <c r="T613" s="199" t="str">
        <f>LEFT(D613,3)</f>
        <v>#OE</v>
      </c>
      <c r="U613" s="198" t="e">
        <f>IF(SEARCH("RT", T613),1,0)</f>
        <v>#VALUE!</v>
      </c>
      <c r="V613" s="199" t="str">
        <f>LEFT(D613,35)</f>
        <v>#OERS14 Assessment should be a tria</v>
      </c>
      <c r="W613" s="199" t="e">
        <f>IF(SEARCH("http:", D613),1,0)</f>
        <v>#VALUE!</v>
      </c>
    </row>
    <row r="614" spans="1:24" x14ac:dyDescent="0.2">
      <c r="A614" s="199">
        <v>651</v>
      </c>
      <c r="B614" s="200" t="s">
        <v>3168</v>
      </c>
      <c r="C614" s="201" t="s">
        <v>71</v>
      </c>
      <c r="D614" s="201" t="s">
        <v>2332</v>
      </c>
      <c r="E614" s="201" t="s">
        <v>3169</v>
      </c>
      <c r="F614" s="202">
        <v>41689.847858796304</v>
      </c>
      <c r="G614" s="201"/>
      <c r="H614" s="201" t="s">
        <v>23</v>
      </c>
      <c r="I614" s="201"/>
      <c r="J614" s="201"/>
      <c r="K614" s="201">
        <v>203543496</v>
      </c>
      <c r="L614" s="201"/>
      <c r="M614" s="203" t="s">
        <v>85</v>
      </c>
      <c r="N614" s="203" t="s">
        <v>86</v>
      </c>
      <c r="O614" s="201">
        <v>391</v>
      </c>
      <c r="P614" s="201">
        <v>535</v>
      </c>
      <c r="Q614" s="201">
        <v>-28800</v>
      </c>
      <c r="R614" s="201" t="s">
        <v>3170</v>
      </c>
      <c r="S614" s="203" t="s">
        <v>2336</v>
      </c>
      <c r="T614" s="199" t="str">
        <f>LEFT(D614,3)</f>
        <v xml:space="preserve">RT </v>
      </c>
      <c r="U614" s="198">
        <f>IF(SEARCH("RT", T614),1,0)</f>
        <v>1</v>
      </c>
      <c r="V614" s="199" t="str">
        <f>LEFT(D614,35)</f>
        <v>RT @peachyteachy: #OERS14 Assessmen</v>
      </c>
      <c r="W614" s="199" t="e">
        <f>IF(SEARCH("http:", D614),1,0)</f>
        <v>#VALUE!</v>
      </c>
    </row>
    <row r="615" spans="1:24" x14ac:dyDescent="0.2">
      <c r="A615" s="199">
        <v>652</v>
      </c>
      <c r="B615" s="200" t="s">
        <v>3163</v>
      </c>
      <c r="C615" s="201" t="s">
        <v>71</v>
      </c>
      <c r="D615" s="201" t="s">
        <v>3164</v>
      </c>
      <c r="E615" s="201" t="s">
        <v>3165</v>
      </c>
      <c r="F615" s="202">
        <v>41689.848368055602</v>
      </c>
      <c r="G615" s="201"/>
      <c r="H615" s="201" t="s">
        <v>23</v>
      </c>
      <c r="I615" s="201"/>
      <c r="J615" s="201"/>
      <c r="K615" s="201">
        <v>203543496</v>
      </c>
      <c r="L615" s="201"/>
      <c r="M615" s="203" t="s">
        <v>85</v>
      </c>
      <c r="N615" s="203" t="s">
        <v>86</v>
      </c>
      <c r="O615" s="201">
        <v>391</v>
      </c>
      <c r="P615" s="201">
        <v>535</v>
      </c>
      <c r="Q615" s="201">
        <v>-28800</v>
      </c>
      <c r="R615" s="201" t="s">
        <v>3166</v>
      </c>
      <c r="S615" s="203" t="s">
        <v>3167</v>
      </c>
      <c r="T615" s="199" t="str">
        <f>LEFT(D615,3)</f>
        <v>Jus</v>
      </c>
      <c r="U615" s="198" t="e">
        <f>IF(SEARCH("RT", T615),1,0)</f>
        <v>#VALUE!</v>
      </c>
      <c r="V615" s="199" t="str">
        <f>LEFT(D615,35)</f>
        <v>Just met with a colleague from #soc</v>
      </c>
      <c r="W615" s="199" t="e">
        <f>IF(SEARCH("http:", D615),1,0)</f>
        <v>#VALUE!</v>
      </c>
    </row>
    <row r="616" spans="1:24" x14ac:dyDescent="0.2">
      <c r="A616" s="199">
        <v>653</v>
      </c>
      <c r="B616" s="200" t="s">
        <v>3157</v>
      </c>
      <c r="C616" s="201" t="s">
        <v>3158</v>
      </c>
      <c r="D616" s="201" t="s">
        <v>3159</v>
      </c>
      <c r="E616" s="201" t="s">
        <v>3160</v>
      </c>
      <c r="F616" s="202">
        <v>41689.850057870397</v>
      </c>
      <c r="G616" s="201"/>
      <c r="H616" s="201" t="s">
        <v>23</v>
      </c>
      <c r="I616" s="201"/>
      <c r="J616" s="201"/>
      <c r="K616" s="201">
        <v>122188503</v>
      </c>
      <c r="L616" s="201"/>
      <c r="M616" s="203" t="s">
        <v>45</v>
      </c>
      <c r="N616" s="203" t="s">
        <v>3161</v>
      </c>
      <c r="O616" s="201">
        <v>99</v>
      </c>
      <c r="P616" s="201">
        <v>51</v>
      </c>
      <c r="Q616" s="201"/>
      <c r="R616" s="201" t="s">
        <v>3162</v>
      </c>
      <c r="S616" s="203" t="s">
        <v>2138</v>
      </c>
      <c r="T616" s="199" t="str">
        <f>LEFT(D616,3)</f>
        <v xml:space="preserve">RT </v>
      </c>
      <c r="U616" s="198">
        <f>IF(SEARCH("RT", T616),1,0)</f>
        <v>1</v>
      </c>
      <c r="V616" s="199" t="str">
        <f>LEFT(D616,35)</f>
        <v xml:space="preserve">RT @Anniekidder: #oers14 Important </v>
      </c>
      <c r="W616" s="199" t="e">
        <f>IF(SEARCH("http:", D616),1,0)</f>
        <v>#VALUE!</v>
      </c>
    </row>
    <row r="617" spans="1:24" x14ac:dyDescent="0.2">
      <c r="A617" s="199">
        <v>654</v>
      </c>
      <c r="B617" s="200" t="s">
        <v>3152</v>
      </c>
      <c r="C617" s="201" t="s">
        <v>71</v>
      </c>
      <c r="D617" s="201" t="s">
        <v>3153</v>
      </c>
      <c r="E617" s="201" t="s">
        <v>3154</v>
      </c>
      <c r="F617" s="202">
        <v>41689.853530092601</v>
      </c>
      <c r="G617" s="201"/>
      <c r="H617" s="201" t="s">
        <v>23</v>
      </c>
      <c r="I617" s="201">
        <v>129585627</v>
      </c>
      <c r="J617" s="201" t="s">
        <v>424</v>
      </c>
      <c r="K617" s="201">
        <v>203543496</v>
      </c>
      <c r="L617" s="201"/>
      <c r="M617" s="203" t="s">
        <v>45</v>
      </c>
      <c r="N617" s="203" t="s">
        <v>86</v>
      </c>
      <c r="O617" s="201">
        <v>391</v>
      </c>
      <c r="P617" s="201">
        <v>535</v>
      </c>
      <c r="Q617" s="201">
        <v>-28800</v>
      </c>
      <c r="R617" s="201" t="s">
        <v>3155</v>
      </c>
      <c r="S617" s="203" t="s">
        <v>3156</v>
      </c>
      <c r="T617" s="199" t="str">
        <f>LEFT(D617,3)</f>
        <v>@Sh</v>
      </c>
      <c r="U617" s="198" t="e">
        <f>IF(SEARCH("RT", T617),1,0)</f>
        <v>#VALUE!</v>
      </c>
      <c r="V617" s="199" t="str">
        <f>LEFT(D617,35)</f>
        <v>@ShastaCH thank you for the #KMb se</v>
      </c>
      <c r="W617" s="199" t="e">
        <f>IF(SEARCH("http:", D617),1,0)</f>
        <v>#VALUE!</v>
      </c>
    </row>
    <row r="618" spans="1:24" x14ac:dyDescent="0.2">
      <c r="A618" s="199">
        <v>655</v>
      </c>
      <c r="B618" s="200" t="s">
        <v>3147</v>
      </c>
      <c r="C618" s="201" t="s">
        <v>2157</v>
      </c>
      <c r="D618" s="201" t="s">
        <v>3148</v>
      </c>
      <c r="E618" s="201" t="s">
        <v>3149</v>
      </c>
      <c r="F618" s="202">
        <v>41689.853900463</v>
      </c>
      <c r="G618" s="201"/>
      <c r="H618" s="201" t="s">
        <v>23</v>
      </c>
      <c r="I618" s="201"/>
      <c r="J618" s="201"/>
      <c r="K618" s="201">
        <v>466897873</v>
      </c>
      <c r="L618" s="201"/>
      <c r="M618" s="203" t="s">
        <v>63</v>
      </c>
      <c r="N618" s="203" t="s">
        <v>2258</v>
      </c>
      <c r="O618" s="201">
        <v>60</v>
      </c>
      <c r="P618" s="201">
        <v>128</v>
      </c>
      <c r="Q618" s="201">
        <v>-21600</v>
      </c>
      <c r="R618" s="201" t="s">
        <v>3150</v>
      </c>
      <c r="S618" s="203" t="s">
        <v>3151</v>
      </c>
      <c r="T618" s="199" t="str">
        <f>LEFT(D618,3)</f>
        <v>#OE</v>
      </c>
      <c r="U618" s="198" t="e">
        <f>IF(SEARCH("RT", T618),1,0)</f>
        <v>#VALUE!</v>
      </c>
      <c r="V618" s="199" t="str">
        <f>LEFT(D618,35)</f>
        <v>#OERS14 Dr. Elliott-Johns Perspecti</v>
      </c>
      <c r="W618" s="199">
        <f>IF(SEARCH("http:", D618),1,0)</f>
        <v>1</v>
      </c>
      <c r="X618" s="194" t="str">
        <f>"http:"&amp;MID(D618,FIND("/",D618,8),LEN(D618)+1-FIND("/",D618,8))</f>
        <v>http://t.co/pjVbNA662P</v>
      </c>
    </row>
    <row r="619" spans="1:24" x14ac:dyDescent="0.2">
      <c r="A619" s="199">
        <v>656</v>
      </c>
      <c r="B619" s="200" t="s">
        <v>3142</v>
      </c>
      <c r="C619" s="201" t="s">
        <v>424</v>
      </c>
      <c r="D619" s="201" t="s">
        <v>3143</v>
      </c>
      <c r="E619" s="201" t="s">
        <v>3144</v>
      </c>
      <c r="F619" s="202">
        <v>41689.859768518501</v>
      </c>
      <c r="G619" s="201"/>
      <c r="H619" s="201" t="s">
        <v>23</v>
      </c>
      <c r="I619" s="201"/>
      <c r="J619" s="201"/>
      <c r="K619" s="201">
        <v>129585627</v>
      </c>
      <c r="L619" s="201"/>
      <c r="M619" s="203" t="s">
        <v>105</v>
      </c>
      <c r="N619" s="203" t="s">
        <v>426</v>
      </c>
      <c r="O619" s="201">
        <v>156</v>
      </c>
      <c r="P619" s="201">
        <v>98</v>
      </c>
      <c r="Q619" s="201">
        <v>-21600</v>
      </c>
      <c r="R619" s="201" t="s">
        <v>3145</v>
      </c>
      <c r="S619" s="203" t="s">
        <v>3146</v>
      </c>
      <c r="T619" s="199" t="str">
        <f>LEFT(D619,3)</f>
        <v xml:space="preserve">RT </v>
      </c>
      <c r="U619" s="198">
        <f>IF(SEARCH("RT", T619),1,0)</f>
        <v>1</v>
      </c>
      <c r="V619" s="199" t="str">
        <f>LEFT(D619,35)</f>
        <v xml:space="preserve">RT @adrossis: @ShastaCH @O3atORION </v>
      </c>
      <c r="W619" s="199" t="e">
        <f>IF(SEARCH("http:", D619),1,0)</f>
        <v>#VALUE!</v>
      </c>
    </row>
    <row r="620" spans="1:24" x14ac:dyDescent="0.2">
      <c r="A620" s="199">
        <v>657</v>
      </c>
      <c r="B620" s="200" t="s">
        <v>3137</v>
      </c>
      <c r="C620" s="201" t="s">
        <v>424</v>
      </c>
      <c r="D620" s="201" t="s">
        <v>3138</v>
      </c>
      <c r="E620" s="201" t="s">
        <v>3139</v>
      </c>
      <c r="F620" s="202">
        <v>41689.8602314815</v>
      </c>
      <c r="G620" s="201"/>
      <c r="H620" s="201" t="s">
        <v>23</v>
      </c>
      <c r="I620" s="201"/>
      <c r="J620" s="201"/>
      <c r="K620" s="201">
        <v>129585627</v>
      </c>
      <c r="L620" s="201"/>
      <c r="M620" s="203" t="s">
        <v>105</v>
      </c>
      <c r="N620" s="203" t="s">
        <v>426</v>
      </c>
      <c r="O620" s="201">
        <v>156</v>
      </c>
      <c r="P620" s="201">
        <v>98</v>
      </c>
      <c r="Q620" s="201">
        <v>-21600</v>
      </c>
      <c r="R620" s="201" t="s">
        <v>3140</v>
      </c>
      <c r="S620" s="203" t="s">
        <v>3141</v>
      </c>
      <c r="T620" s="199" t="str">
        <f>LEFT(D620,3)</f>
        <v xml:space="preserve">RT </v>
      </c>
      <c r="U620" s="198">
        <f>IF(SEARCH("RT", T620),1,0)</f>
        <v>1</v>
      </c>
      <c r="V620" s="199" t="str">
        <f>LEFT(D620,35)</f>
        <v>RT @CarolCampbell4: @ShastaCH &amp;amp;</v>
      </c>
      <c r="W620" s="199">
        <f>IF(SEARCH("http:", D620),1,0)</f>
        <v>1</v>
      </c>
      <c r="X620" s="194" t="str">
        <f>"http:"&amp;MID(D620,FIND("/",D620,8),LEN(D620)+1-FIND("/",D620,8))</f>
        <v>http://…</v>
      </c>
    </row>
    <row r="621" spans="1:24" x14ac:dyDescent="0.2">
      <c r="A621" s="199">
        <v>658</v>
      </c>
      <c r="B621" s="200" t="s">
        <v>3134</v>
      </c>
      <c r="C621" s="201" t="s">
        <v>717</v>
      </c>
      <c r="D621" s="201" t="s">
        <v>2332</v>
      </c>
      <c r="E621" s="201" t="s">
        <v>3135</v>
      </c>
      <c r="F621" s="202">
        <v>41689.860266203701</v>
      </c>
      <c r="G621" s="201"/>
      <c r="H621" s="201" t="s">
        <v>23</v>
      </c>
      <c r="I621" s="201"/>
      <c r="J621" s="201"/>
      <c r="K621" s="201">
        <v>2180447343</v>
      </c>
      <c r="L621" s="201"/>
      <c r="M621" s="203" t="s">
        <v>45</v>
      </c>
      <c r="N621" s="203" t="s">
        <v>720</v>
      </c>
      <c r="O621" s="201">
        <v>222</v>
      </c>
      <c r="P621" s="201">
        <v>388</v>
      </c>
      <c r="Q621" s="201">
        <v>-18000</v>
      </c>
      <c r="R621" s="201" t="s">
        <v>3136</v>
      </c>
      <c r="S621" s="203" t="s">
        <v>2336</v>
      </c>
      <c r="T621" s="199" t="str">
        <f>LEFT(D621,3)</f>
        <v xml:space="preserve">RT </v>
      </c>
      <c r="U621" s="198">
        <f>IF(SEARCH("RT", T621),1,0)</f>
        <v>1</v>
      </c>
      <c r="V621" s="199" t="str">
        <f>LEFT(D621,35)</f>
        <v>RT @peachyteachy: #OERS14 Assessmen</v>
      </c>
      <c r="W621" s="199" t="e">
        <f>IF(SEARCH("http:", D621),1,0)</f>
        <v>#VALUE!</v>
      </c>
    </row>
    <row r="622" spans="1:24" x14ac:dyDescent="0.2">
      <c r="A622" s="199">
        <v>659</v>
      </c>
      <c r="B622" s="200" t="s">
        <v>3129</v>
      </c>
      <c r="C622" s="201" t="s">
        <v>424</v>
      </c>
      <c r="D622" s="201" t="s">
        <v>3130</v>
      </c>
      <c r="E622" s="201" t="s">
        <v>3131</v>
      </c>
      <c r="F622" s="202">
        <v>41689.860405092601</v>
      </c>
      <c r="G622" s="201"/>
      <c r="H622" s="201" t="s">
        <v>23</v>
      </c>
      <c r="I622" s="201"/>
      <c r="J622" s="201"/>
      <c r="K622" s="201">
        <v>129585627</v>
      </c>
      <c r="L622" s="201"/>
      <c r="M622" s="203" t="s">
        <v>105</v>
      </c>
      <c r="N622" s="203" t="s">
        <v>426</v>
      </c>
      <c r="O622" s="201">
        <v>156</v>
      </c>
      <c r="P622" s="201">
        <v>98</v>
      </c>
      <c r="Q622" s="201">
        <v>-21600</v>
      </c>
      <c r="R622" s="201" t="s">
        <v>3132</v>
      </c>
      <c r="S622" s="203" t="s">
        <v>3133</v>
      </c>
      <c r="T622" s="199" t="str">
        <f>LEFT(D622,3)</f>
        <v xml:space="preserve">RT </v>
      </c>
      <c r="U622" s="198">
        <f>IF(SEARCH("RT", T622),1,0)</f>
        <v>1</v>
      </c>
      <c r="V622" s="199" t="str">
        <f>LEFT(D622,35)</f>
        <v>RT @abbaspeaks: @ShastaCH thank you</v>
      </c>
      <c r="W622" s="199" t="e">
        <f>IF(SEARCH("http:", D622),1,0)</f>
        <v>#VALUE!</v>
      </c>
    </row>
    <row r="623" spans="1:24" x14ac:dyDescent="0.2">
      <c r="A623" s="199">
        <v>660</v>
      </c>
      <c r="B623" s="200" t="s">
        <v>3124</v>
      </c>
      <c r="C623" s="201" t="s">
        <v>260</v>
      </c>
      <c r="D623" s="201" t="s">
        <v>3125</v>
      </c>
      <c r="E623" s="201" t="s">
        <v>3126</v>
      </c>
      <c r="F623" s="202">
        <v>41689.863576388903</v>
      </c>
      <c r="G623" s="201"/>
      <c r="H623" s="201" t="s">
        <v>23</v>
      </c>
      <c r="I623" s="201"/>
      <c r="J623" s="201"/>
      <c r="K623" s="201">
        <v>40576448</v>
      </c>
      <c r="L623" s="201"/>
      <c r="M623" s="203" t="s">
        <v>24</v>
      </c>
      <c r="N623" s="203" t="s">
        <v>263</v>
      </c>
      <c r="O623" s="201">
        <v>809</v>
      </c>
      <c r="P623" s="201">
        <v>1459</v>
      </c>
      <c r="Q623" s="201">
        <v>-18000</v>
      </c>
      <c r="R623" s="201" t="s">
        <v>3127</v>
      </c>
      <c r="S623" s="203" t="s">
        <v>3128</v>
      </c>
      <c r="T623" s="199" t="str">
        <f>LEFT(D623,3)</f>
        <v>Off</v>
      </c>
      <c r="U623" s="198" t="e">
        <f>IF(SEARCH("RT", T623),1,0)</f>
        <v>#VALUE!</v>
      </c>
      <c r="V623" s="199" t="str">
        <f>LEFT(D623,35)</f>
        <v xml:space="preserve">Off to our second workshop on 21st </v>
      </c>
      <c r="W623" s="199" t="e">
        <f>IF(SEARCH("http:", D623),1,0)</f>
        <v>#VALUE!</v>
      </c>
    </row>
    <row r="624" spans="1:24" x14ac:dyDescent="0.2">
      <c r="A624" s="199">
        <v>661</v>
      </c>
      <c r="B624" s="200" t="s">
        <v>3119</v>
      </c>
      <c r="C624" s="201" t="s">
        <v>3120</v>
      </c>
      <c r="D624" s="201" t="s">
        <v>2332</v>
      </c>
      <c r="E624" s="201" t="s">
        <v>3121</v>
      </c>
      <c r="F624" s="202">
        <v>41689.863865740699</v>
      </c>
      <c r="G624" s="201"/>
      <c r="H624" s="201" t="s">
        <v>23</v>
      </c>
      <c r="I624" s="201"/>
      <c r="J624" s="201"/>
      <c r="K624" s="201">
        <v>24183916</v>
      </c>
      <c r="L624" s="201"/>
      <c r="M624" s="203" t="s">
        <v>45</v>
      </c>
      <c r="N624" s="203" t="s">
        <v>3122</v>
      </c>
      <c r="O624" s="201">
        <v>434</v>
      </c>
      <c r="P624" s="201">
        <v>334</v>
      </c>
      <c r="Q624" s="201">
        <v>-18000</v>
      </c>
      <c r="R624" s="201" t="s">
        <v>3123</v>
      </c>
      <c r="S624" s="203" t="s">
        <v>2336</v>
      </c>
      <c r="T624" s="199" t="str">
        <f>LEFT(D624,3)</f>
        <v xml:space="preserve">RT </v>
      </c>
      <c r="U624" s="198">
        <f>IF(SEARCH("RT", T624),1,0)</f>
        <v>1</v>
      </c>
      <c r="V624" s="199" t="str">
        <f>LEFT(D624,35)</f>
        <v>RT @peachyteachy: #OERS14 Assessmen</v>
      </c>
      <c r="W624" s="199" t="e">
        <f>IF(SEARCH("http:", D624),1,0)</f>
        <v>#VALUE!</v>
      </c>
    </row>
    <row r="625" spans="1:24" x14ac:dyDescent="0.2">
      <c r="A625" s="199">
        <v>662</v>
      </c>
      <c r="B625" s="200" t="s">
        <v>3116</v>
      </c>
      <c r="C625" s="201" t="s">
        <v>424</v>
      </c>
      <c r="D625" s="201" t="s">
        <v>3102</v>
      </c>
      <c r="E625" s="201" t="s">
        <v>3117</v>
      </c>
      <c r="F625" s="202">
        <v>41689.864467592597</v>
      </c>
      <c r="G625" s="201"/>
      <c r="H625" s="201" t="s">
        <v>23</v>
      </c>
      <c r="I625" s="201"/>
      <c r="J625" s="201"/>
      <c r="K625" s="201">
        <v>129585627</v>
      </c>
      <c r="L625" s="201"/>
      <c r="M625" s="203" t="s">
        <v>105</v>
      </c>
      <c r="N625" s="203" t="s">
        <v>426</v>
      </c>
      <c r="O625" s="201">
        <v>156</v>
      </c>
      <c r="P625" s="201">
        <v>98</v>
      </c>
      <c r="Q625" s="201">
        <v>-21600</v>
      </c>
      <c r="R625" s="201" t="s">
        <v>3118</v>
      </c>
      <c r="S625" s="203" t="s">
        <v>3105</v>
      </c>
      <c r="T625" s="199" t="str">
        <f>LEFT(D625,3)</f>
        <v xml:space="preserve">RT </v>
      </c>
      <c r="U625" s="198">
        <f>IF(SEARCH("RT", T625),1,0)</f>
        <v>1</v>
      </c>
      <c r="V625" s="199" t="str">
        <f>LEFT(D625,35)</f>
        <v>RT @O3atORION: Target Audience in K</v>
      </c>
      <c r="W625" s="199" t="e">
        <f>IF(SEARCH("http:", D625),1,0)</f>
        <v>#VALUE!</v>
      </c>
    </row>
    <row r="626" spans="1:24" x14ac:dyDescent="0.2">
      <c r="A626" s="199">
        <v>663</v>
      </c>
      <c r="B626" s="200" t="s">
        <v>3111</v>
      </c>
      <c r="C626" s="201" t="s">
        <v>260</v>
      </c>
      <c r="D626" s="201" t="s">
        <v>3112</v>
      </c>
      <c r="E626" s="201" t="s">
        <v>3113</v>
      </c>
      <c r="F626" s="202">
        <v>41689.868298611102</v>
      </c>
      <c r="G626" s="201"/>
      <c r="H626" s="201" t="s">
        <v>23</v>
      </c>
      <c r="I626" s="201"/>
      <c r="J626" s="201"/>
      <c r="K626" s="201">
        <v>40576448</v>
      </c>
      <c r="L626" s="201"/>
      <c r="M626" s="203" t="s">
        <v>24</v>
      </c>
      <c r="N626" s="203" t="s">
        <v>263</v>
      </c>
      <c r="O626" s="201">
        <v>809</v>
      </c>
      <c r="P626" s="201">
        <v>1459</v>
      </c>
      <c r="Q626" s="201">
        <v>-18000</v>
      </c>
      <c r="R626" s="201" t="s">
        <v>3114</v>
      </c>
      <c r="S626" s="203" t="s">
        <v>3115</v>
      </c>
      <c r="T626" s="199" t="str">
        <f>LEFT(D626,3)</f>
        <v>Tea</v>
      </c>
      <c r="U626" s="198" t="e">
        <f>IF(SEARCH("RT", T626),1,0)</f>
        <v>#VALUE!</v>
      </c>
      <c r="V626" s="199" t="str">
        <f>LEFT(D626,35)</f>
        <v>Teachers come to school as learners</v>
      </c>
      <c r="W626" s="199" t="e">
        <f>IF(SEARCH("http:", D626),1,0)</f>
        <v>#VALUE!</v>
      </c>
    </row>
    <row r="627" spans="1:24" x14ac:dyDescent="0.2">
      <c r="A627" s="199">
        <v>664</v>
      </c>
      <c r="B627" s="200" t="s">
        <v>3106</v>
      </c>
      <c r="C627" s="201" t="s">
        <v>654</v>
      </c>
      <c r="D627" s="201" t="s">
        <v>3107</v>
      </c>
      <c r="E627" s="201" t="s">
        <v>3108</v>
      </c>
      <c r="F627" s="202">
        <v>41689.868645833303</v>
      </c>
      <c r="G627" s="201"/>
      <c r="H627" s="201" t="s">
        <v>23</v>
      </c>
      <c r="I627" s="201"/>
      <c r="J627" s="201"/>
      <c r="K627" s="201">
        <v>30002337</v>
      </c>
      <c r="L627" s="201"/>
      <c r="M627" s="203" t="s">
        <v>73</v>
      </c>
      <c r="N627" s="203" t="s">
        <v>657</v>
      </c>
      <c r="O627" s="201">
        <v>371</v>
      </c>
      <c r="P627" s="201">
        <v>169</v>
      </c>
      <c r="Q627" s="201">
        <v>-18000</v>
      </c>
      <c r="R627" s="201" t="s">
        <v>3109</v>
      </c>
      <c r="S627" s="203" t="s">
        <v>3110</v>
      </c>
      <c r="T627" s="199" t="str">
        <f>LEFT(D627,3)</f>
        <v>Ass</v>
      </c>
      <c r="U627" s="198" t="e">
        <f>IF(SEARCH("RT", T627),1,0)</f>
        <v>#VALUE!</v>
      </c>
      <c r="V627" s="199" t="str">
        <f>LEFT(D627,35)</f>
        <v>Assessment for Learning - System ac</v>
      </c>
      <c r="W627" s="199" t="e">
        <f>IF(SEARCH("http:", D627),1,0)</f>
        <v>#VALUE!</v>
      </c>
    </row>
    <row r="628" spans="1:24" x14ac:dyDescent="0.2">
      <c r="A628" s="199">
        <v>665</v>
      </c>
      <c r="B628" s="200" t="s">
        <v>3101</v>
      </c>
      <c r="C628" s="201" t="s">
        <v>42</v>
      </c>
      <c r="D628" s="201" t="s">
        <v>3102</v>
      </c>
      <c r="E628" s="201" t="s">
        <v>3103</v>
      </c>
      <c r="F628" s="202">
        <v>41689.870787036998</v>
      </c>
      <c r="G628" s="201"/>
      <c r="H628" s="201" t="s">
        <v>23</v>
      </c>
      <c r="I628" s="201"/>
      <c r="J628" s="201"/>
      <c r="K628" s="201">
        <v>300645437</v>
      </c>
      <c r="L628" s="201"/>
      <c r="M628" s="203" t="s">
        <v>215</v>
      </c>
      <c r="N628" s="203" t="s">
        <v>46</v>
      </c>
      <c r="O628" s="201">
        <v>747</v>
      </c>
      <c r="P628" s="201">
        <v>318</v>
      </c>
      <c r="Q628" s="201">
        <v>-18000</v>
      </c>
      <c r="R628" s="201" t="s">
        <v>3104</v>
      </c>
      <c r="S628" s="203" t="s">
        <v>3105</v>
      </c>
      <c r="T628" s="199" t="str">
        <f>LEFT(D628,3)</f>
        <v xml:space="preserve">RT </v>
      </c>
      <c r="U628" s="198">
        <f>IF(SEARCH("RT", T628),1,0)</f>
        <v>1</v>
      </c>
      <c r="V628" s="199" t="str">
        <f>LEFT(D628,35)</f>
        <v>RT @O3atORION: Target Audience in K</v>
      </c>
      <c r="W628" s="199" t="e">
        <f>IF(SEARCH("http:", D628),1,0)</f>
        <v>#VALUE!</v>
      </c>
    </row>
    <row r="629" spans="1:24" x14ac:dyDescent="0.2">
      <c r="A629" s="199">
        <v>666</v>
      </c>
      <c r="B629" s="200" t="s">
        <v>3096</v>
      </c>
      <c r="C629" s="201" t="s">
        <v>42</v>
      </c>
      <c r="D629" s="201" t="s">
        <v>3097</v>
      </c>
      <c r="E629" s="201" t="s">
        <v>3098</v>
      </c>
      <c r="F629" s="202">
        <v>41689.870949074102</v>
      </c>
      <c r="G629" s="201"/>
      <c r="H629" s="201" t="s">
        <v>23</v>
      </c>
      <c r="I629" s="201"/>
      <c r="J629" s="201"/>
      <c r="K629" s="201">
        <v>300645437</v>
      </c>
      <c r="L629" s="201"/>
      <c r="M629" s="203" t="s">
        <v>215</v>
      </c>
      <c r="N629" s="203" t="s">
        <v>46</v>
      </c>
      <c r="O629" s="201">
        <v>747</v>
      </c>
      <c r="P629" s="201">
        <v>318</v>
      </c>
      <c r="Q629" s="201">
        <v>-18000</v>
      </c>
      <c r="R629" s="201" t="s">
        <v>3099</v>
      </c>
      <c r="S629" s="203" t="s">
        <v>3100</v>
      </c>
      <c r="T629" s="199" t="str">
        <f>LEFT(D629,3)</f>
        <v xml:space="preserve">RT </v>
      </c>
      <c r="U629" s="198">
        <f>IF(SEARCH("RT", T629),1,0)</f>
        <v>1</v>
      </c>
      <c r="V629" s="199" t="str">
        <f>LEFT(D629,35)</f>
        <v xml:space="preserve">RT @O3atORION: We are working on a </v>
      </c>
      <c r="W629" s="199" t="e">
        <f>IF(SEARCH("http:", D629),1,0)</f>
        <v>#VALUE!</v>
      </c>
    </row>
    <row r="630" spans="1:24" x14ac:dyDescent="0.2">
      <c r="A630" s="199">
        <v>667</v>
      </c>
      <c r="B630" s="200" t="s">
        <v>3090</v>
      </c>
      <c r="C630" s="201" t="s">
        <v>654</v>
      </c>
      <c r="D630" s="201" t="s">
        <v>3091</v>
      </c>
      <c r="E630" s="201" t="s">
        <v>3092</v>
      </c>
      <c r="F630" s="202">
        <v>41689.871435185203</v>
      </c>
      <c r="G630" s="201"/>
      <c r="H630" s="201" t="s">
        <v>23</v>
      </c>
      <c r="I630" s="201">
        <v>22331267</v>
      </c>
      <c r="J630" s="201" t="s">
        <v>2040</v>
      </c>
      <c r="K630" s="201">
        <v>30002337</v>
      </c>
      <c r="L630" s="201" t="s">
        <v>3093</v>
      </c>
      <c r="M630" s="203" t="s">
        <v>73</v>
      </c>
      <c r="N630" s="203" t="s">
        <v>657</v>
      </c>
      <c r="O630" s="201">
        <v>371</v>
      </c>
      <c r="P630" s="201">
        <v>169</v>
      </c>
      <c r="Q630" s="201">
        <v>-18000</v>
      </c>
      <c r="R630" s="201" t="s">
        <v>3094</v>
      </c>
      <c r="S630" s="203" t="s">
        <v>3095</v>
      </c>
      <c r="T630" s="199" t="str">
        <f>LEFT(D630,3)</f>
        <v xml:space="preserve">RT </v>
      </c>
      <c r="U630" s="198">
        <f>IF(SEARCH("RT", T630),1,0)</f>
        <v>1</v>
      </c>
      <c r="V630" s="199" t="str">
        <f>LEFT(D630,35)</f>
        <v>RT @peachyteachy: #OERS14 Assessmen</v>
      </c>
      <c r="W630" s="199" t="e">
        <f>IF(SEARCH("http:", D630),1,0)</f>
        <v>#VALUE!</v>
      </c>
    </row>
    <row r="631" spans="1:24" x14ac:dyDescent="0.2">
      <c r="A631" s="199">
        <v>668</v>
      </c>
      <c r="B631" s="200" t="s">
        <v>3085</v>
      </c>
      <c r="C631" s="201" t="s">
        <v>71</v>
      </c>
      <c r="D631" s="201" t="s">
        <v>3086</v>
      </c>
      <c r="E631" s="201" t="s">
        <v>3087</v>
      </c>
      <c r="F631" s="202">
        <v>41689.871782407397</v>
      </c>
      <c r="G631" s="201"/>
      <c r="H631" s="201" t="s">
        <v>23</v>
      </c>
      <c r="I631" s="201"/>
      <c r="J631" s="201"/>
      <c r="K631" s="201">
        <v>203543496</v>
      </c>
      <c r="L631" s="201"/>
      <c r="M631" s="203" t="s">
        <v>24</v>
      </c>
      <c r="N631" s="203" t="s">
        <v>86</v>
      </c>
      <c r="O631" s="201">
        <v>391</v>
      </c>
      <c r="P631" s="201">
        <v>535</v>
      </c>
      <c r="Q631" s="201">
        <v>-28800</v>
      </c>
      <c r="R631" s="201" t="s">
        <v>3088</v>
      </c>
      <c r="S631" s="203" t="s">
        <v>3089</v>
      </c>
      <c r="T631" s="199" t="str">
        <f>LEFT(D631,3)</f>
        <v>Get</v>
      </c>
      <c r="U631" s="198" t="e">
        <f>IF(SEARCH("RT", T631),1,0)</f>
        <v>#VALUE!</v>
      </c>
      <c r="V631" s="199" t="str">
        <f>LEFT(D631,35)</f>
        <v>Getting information from the intern</v>
      </c>
      <c r="W631" s="199" t="e">
        <f>IF(SEARCH("http:", D631),1,0)</f>
        <v>#VALUE!</v>
      </c>
    </row>
    <row r="632" spans="1:24" x14ac:dyDescent="0.2">
      <c r="A632" s="199">
        <v>669</v>
      </c>
      <c r="B632" s="200" t="s">
        <v>3081</v>
      </c>
      <c r="C632" s="201" t="s">
        <v>136</v>
      </c>
      <c r="D632" s="201" t="s">
        <v>3082</v>
      </c>
      <c r="E632" s="201" t="s">
        <v>3083</v>
      </c>
      <c r="F632" s="202">
        <v>41689.872199074103</v>
      </c>
      <c r="G632" s="201"/>
      <c r="H632" s="201" t="s">
        <v>23</v>
      </c>
      <c r="I632" s="201"/>
      <c r="J632" s="201"/>
      <c r="K632" s="201">
        <v>317175652</v>
      </c>
      <c r="L632" s="201"/>
      <c r="M632" s="203" t="s">
        <v>45</v>
      </c>
      <c r="N632" s="203" t="s">
        <v>139</v>
      </c>
      <c r="O632" s="201">
        <v>128</v>
      </c>
      <c r="P632" s="201">
        <v>253</v>
      </c>
      <c r="Q632" s="201">
        <v>-18000</v>
      </c>
      <c r="R632" s="201" t="s">
        <v>3084</v>
      </c>
      <c r="S632" s="203" t="s">
        <v>2930</v>
      </c>
      <c r="T632" s="199" t="str">
        <f>LEFT(D632,3)</f>
        <v>“Ge</v>
      </c>
      <c r="U632" s="198" t="e">
        <f>IF(SEARCH("RT", T632),1,0)</f>
        <v>#VALUE!</v>
      </c>
      <c r="V632" s="199" t="str">
        <f>LEFT(D632,35)</f>
        <v>“Getting information off the Intern</v>
      </c>
      <c r="W632" s="199" t="e">
        <f>IF(SEARCH("http:", D632),1,0)</f>
        <v>#VALUE!</v>
      </c>
    </row>
    <row r="633" spans="1:24" x14ac:dyDescent="0.2">
      <c r="A633" s="199">
        <v>670</v>
      </c>
      <c r="B633" s="200" t="s">
        <v>3077</v>
      </c>
      <c r="C633" s="201" t="s">
        <v>654</v>
      </c>
      <c r="D633" s="201" t="s">
        <v>3078</v>
      </c>
      <c r="E633" s="201" t="s">
        <v>3079</v>
      </c>
      <c r="F633" s="202">
        <v>41689.8742361111</v>
      </c>
      <c r="G633" s="201"/>
      <c r="H633" s="201" t="s">
        <v>23</v>
      </c>
      <c r="I633" s="201"/>
      <c r="J633" s="201"/>
      <c r="K633" s="201">
        <v>30002337</v>
      </c>
      <c r="L633" s="201"/>
      <c r="M633" s="203" t="s">
        <v>73</v>
      </c>
      <c r="N633" s="203" t="s">
        <v>657</v>
      </c>
      <c r="O633" s="201">
        <v>371</v>
      </c>
      <c r="P633" s="201">
        <v>169</v>
      </c>
      <c r="Q633" s="201">
        <v>-18000</v>
      </c>
      <c r="R633" s="201" t="s">
        <v>3080</v>
      </c>
      <c r="S633" s="203" t="s">
        <v>225</v>
      </c>
      <c r="T633" s="199" t="str">
        <f>LEFT(D633,3)</f>
        <v xml:space="preserve">To </v>
      </c>
      <c r="U633" s="198" t="e">
        <f>IF(SEARCH("RT", T633),1,0)</f>
        <v>#VALUE!</v>
      </c>
      <c r="V633" s="199" t="str">
        <f>LEFT(D633,35)</f>
        <v>To what extent are PD or project "e</v>
      </c>
      <c r="W633" s="199" t="e">
        <f>IF(SEARCH("http:", D633),1,0)</f>
        <v>#VALUE!</v>
      </c>
    </row>
    <row r="634" spans="1:24" x14ac:dyDescent="0.2">
      <c r="A634" s="199">
        <v>671</v>
      </c>
      <c r="B634" s="200" t="s">
        <v>2777</v>
      </c>
      <c r="C634" s="201" t="s">
        <v>42</v>
      </c>
      <c r="D634" s="201" t="s">
        <v>3073</v>
      </c>
      <c r="E634" s="201" t="s">
        <v>3074</v>
      </c>
      <c r="F634" s="202">
        <v>41689.874421296299</v>
      </c>
      <c r="G634" s="201"/>
      <c r="H634" s="201" t="s">
        <v>23</v>
      </c>
      <c r="I634" s="201">
        <v>1020257364</v>
      </c>
      <c r="J634" s="201" t="s">
        <v>29</v>
      </c>
      <c r="K634" s="201">
        <v>300645437</v>
      </c>
      <c r="L634" s="201"/>
      <c r="M634" s="203" t="s">
        <v>215</v>
      </c>
      <c r="N634" s="203" t="s">
        <v>46</v>
      </c>
      <c r="O634" s="201">
        <v>747</v>
      </c>
      <c r="P634" s="201">
        <v>318</v>
      </c>
      <c r="Q634" s="201">
        <v>-18000</v>
      </c>
      <c r="R634" s="201" t="s">
        <v>3075</v>
      </c>
      <c r="S634" s="203" t="s">
        <v>3076</v>
      </c>
      <c r="T634" s="199" t="str">
        <f>LEFT(D634,3)</f>
        <v>@KN</v>
      </c>
      <c r="U634" s="198" t="e">
        <f>IF(SEARCH("RT", T634),1,0)</f>
        <v>#VALUE!</v>
      </c>
      <c r="V634" s="199" t="str">
        <f>LEFT(D634,35)</f>
        <v>@KNAER_RECRAE team at #oers14 @OISE</v>
      </c>
      <c r="W634" s="199">
        <f>IF(SEARCH("http:", D634),1,0)</f>
        <v>1</v>
      </c>
      <c r="X634" s="194" t="str">
        <f>"http:"&amp;MID(D634,FIND("/",D634,8),LEN(D634)+1-FIND("/",D634,8))</f>
        <v>http://t.co/KsM1D3l5Kw</v>
      </c>
    </row>
    <row r="635" spans="1:24" x14ac:dyDescent="0.2">
      <c r="A635" s="199">
        <v>672</v>
      </c>
      <c r="B635" s="200" t="s">
        <v>3068</v>
      </c>
      <c r="C635" s="201" t="s">
        <v>71</v>
      </c>
      <c r="D635" s="201" t="s">
        <v>3069</v>
      </c>
      <c r="E635" s="201" t="s">
        <v>3070</v>
      </c>
      <c r="F635" s="202">
        <v>41689.874513888899</v>
      </c>
      <c r="G635" s="201"/>
      <c r="H635" s="201" t="s">
        <v>23</v>
      </c>
      <c r="I635" s="201"/>
      <c r="J635" s="201"/>
      <c r="K635" s="201">
        <v>203543496</v>
      </c>
      <c r="L635" s="201"/>
      <c r="M635" s="203" t="s">
        <v>24</v>
      </c>
      <c r="N635" s="203" t="s">
        <v>86</v>
      </c>
      <c r="O635" s="201">
        <v>391</v>
      </c>
      <c r="P635" s="201">
        <v>535</v>
      </c>
      <c r="Q635" s="201">
        <v>-28800</v>
      </c>
      <c r="R635" s="201" t="s">
        <v>3071</v>
      </c>
      <c r="S635" s="203" t="s">
        <v>3072</v>
      </c>
      <c r="T635" s="199" t="str">
        <f>LEFT(D635,3)</f>
        <v>Onc</v>
      </c>
      <c r="U635" s="198" t="e">
        <f>IF(SEARCH("RT", T635),1,0)</f>
        <v>#VALUE!</v>
      </c>
      <c r="V635" s="199" t="str">
        <f>LEFT(D635,35)</f>
        <v>Once again, more caution against on</v>
      </c>
      <c r="W635" s="199" t="e">
        <f>IF(SEARCH("http:", D635),1,0)</f>
        <v>#VALUE!</v>
      </c>
    </row>
    <row r="636" spans="1:24" x14ac:dyDescent="0.2">
      <c r="A636" s="199">
        <v>673</v>
      </c>
      <c r="B636" s="200" t="s">
        <v>3063</v>
      </c>
      <c r="C636" s="201" t="s">
        <v>654</v>
      </c>
      <c r="D636" s="201" t="s">
        <v>3064</v>
      </c>
      <c r="E636" s="201" t="s">
        <v>3065</v>
      </c>
      <c r="F636" s="202">
        <v>41689.875428240703</v>
      </c>
      <c r="G636" s="201"/>
      <c r="H636" s="201" t="s">
        <v>23</v>
      </c>
      <c r="I636" s="201"/>
      <c r="J636" s="201"/>
      <c r="K636" s="201">
        <v>30002337</v>
      </c>
      <c r="L636" s="201"/>
      <c r="M636" s="203" t="s">
        <v>73</v>
      </c>
      <c r="N636" s="203" t="s">
        <v>657</v>
      </c>
      <c r="O636" s="201">
        <v>371</v>
      </c>
      <c r="P636" s="201">
        <v>169</v>
      </c>
      <c r="Q636" s="201">
        <v>-18000</v>
      </c>
      <c r="R636" s="201" t="s">
        <v>3066</v>
      </c>
      <c r="S636" s="203" t="s">
        <v>3067</v>
      </c>
      <c r="T636" s="199" t="str">
        <f>LEFT(D636,3)</f>
        <v>Pro</v>
      </c>
      <c r="U636" s="198" t="e">
        <f>IF(SEARCH("RT", T636),1,0)</f>
        <v>#VALUE!</v>
      </c>
      <c r="V636" s="199" t="str">
        <f>LEFT(D636,35)</f>
        <v>Professional Learning models includ</v>
      </c>
      <c r="W636" s="199" t="e">
        <f>IF(SEARCH("http:", D636),1,0)</f>
        <v>#VALUE!</v>
      </c>
    </row>
    <row r="637" spans="1:24" x14ac:dyDescent="0.2">
      <c r="A637" s="199">
        <v>674</v>
      </c>
      <c r="B637" s="200" t="s">
        <v>3058</v>
      </c>
      <c r="C637" s="201" t="s">
        <v>654</v>
      </c>
      <c r="D637" s="201" t="s">
        <v>3059</v>
      </c>
      <c r="E637" s="201" t="s">
        <v>3060</v>
      </c>
      <c r="F637" s="202">
        <v>41689.875648148103</v>
      </c>
      <c r="G637" s="201"/>
      <c r="H637" s="201" t="s">
        <v>23</v>
      </c>
      <c r="I637" s="201"/>
      <c r="J637" s="201"/>
      <c r="K637" s="201">
        <v>30002337</v>
      </c>
      <c r="L637" s="201"/>
      <c r="M637" s="203" t="s">
        <v>73</v>
      </c>
      <c r="N637" s="203" t="s">
        <v>657</v>
      </c>
      <c r="O637" s="201">
        <v>371</v>
      </c>
      <c r="P637" s="201">
        <v>169</v>
      </c>
      <c r="Q637" s="201">
        <v>-18000</v>
      </c>
      <c r="R637" s="201" t="s">
        <v>3061</v>
      </c>
      <c r="S637" s="203" t="s">
        <v>3062</v>
      </c>
      <c r="T637" s="199" t="str">
        <f>LEFT(D637,3)</f>
        <v>...</v>
      </c>
      <c r="U637" s="198" t="e">
        <f>IF(SEARCH("RT", T637),1,0)</f>
        <v>#VALUE!</v>
      </c>
      <c r="V637" s="199" t="str">
        <f>LEFT(D637,35)</f>
        <v>...school embedded professional lea</v>
      </c>
      <c r="W637" s="199" t="e">
        <f>IF(SEARCH("http:", D637),1,0)</f>
        <v>#VALUE!</v>
      </c>
    </row>
    <row r="638" spans="1:24" x14ac:dyDescent="0.2">
      <c r="A638" s="199">
        <v>675</v>
      </c>
      <c r="B638" s="200" t="s">
        <v>1998</v>
      </c>
      <c r="C638" s="201" t="s">
        <v>1176</v>
      </c>
      <c r="D638" s="201" t="s">
        <v>3054</v>
      </c>
      <c r="E638" s="201" t="s">
        <v>3055</v>
      </c>
      <c r="F638" s="202">
        <v>41689.875833333303</v>
      </c>
      <c r="G638" s="201"/>
      <c r="H638" s="201" t="s">
        <v>23</v>
      </c>
      <c r="I638" s="201"/>
      <c r="J638" s="201"/>
      <c r="K638" s="201">
        <v>84337876</v>
      </c>
      <c r="L638" s="201"/>
      <c r="M638" s="203" t="s">
        <v>215</v>
      </c>
      <c r="N638" s="203" t="s">
        <v>1205</v>
      </c>
      <c r="O638" s="201">
        <v>183</v>
      </c>
      <c r="P638" s="201">
        <v>331</v>
      </c>
      <c r="Q638" s="201">
        <v>-18000</v>
      </c>
      <c r="R638" s="201" t="s">
        <v>3056</v>
      </c>
      <c r="S638" s="203" t="s">
        <v>3057</v>
      </c>
      <c r="T638" s="199" t="str">
        <f>LEFT(D638,3)</f>
        <v>Pre</v>
      </c>
      <c r="U638" s="198" t="e">
        <f>IF(SEARCH("RT", T638),1,0)</f>
        <v>#VALUE!</v>
      </c>
      <c r="V638" s="199" t="str">
        <f>LEFT(D638,35)</f>
        <v>Presentation complete! Thanks for a</v>
      </c>
      <c r="W638" s="199" t="e">
        <f>IF(SEARCH("http:", D638),1,0)</f>
        <v>#VALUE!</v>
      </c>
    </row>
    <row r="639" spans="1:24" x14ac:dyDescent="0.2">
      <c r="A639" s="199">
        <v>676</v>
      </c>
      <c r="B639" s="200" t="s">
        <v>3050</v>
      </c>
      <c r="C639" s="201" t="s">
        <v>260</v>
      </c>
      <c r="D639" s="201" t="s">
        <v>3051</v>
      </c>
      <c r="E639" s="201" t="s">
        <v>3052</v>
      </c>
      <c r="F639" s="202">
        <v>41689.876689814802</v>
      </c>
      <c r="G639" s="201"/>
      <c r="H639" s="201" t="s">
        <v>23</v>
      </c>
      <c r="I639" s="201"/>
      <c r="J639" s="201"/>
      <c r="K639" s="201">
        <v>40576448</v>
      </c>
      <c r="L639" s="201"/>
      <c r="M639" s="203" t="s">
        <v>24</v>
      </c>
      <c r="N639" s="203" t="s">
        <v>263</v>
      </c>
      <c r="O639" s="201">
        <v>809</v>
      </c>
      <c r="P639" s="201">
        <v>1459</v>
      </c>
      <c r="Q639" s="201">
        <v>-18000</v>
      </c>
      <c r="R639" s="201" t="s">
        <v>3053</v>
      </c>
      <c r="S639" s="203" t="s">
        <v>818</v>
      </c>
      <c r="T639" s="199" t="str">
        <f>LEFT(D639,3)</f>
        <v>The</v>
      </c>
      <c r="U639" s="198" t="e">
        <f>IF(SEARCH("RT", T639),1,0)</f>
        <v>#VALUE!</v>
      </c>
      <c r="V639" s="199" t="str">
        <f>LEFT(D639,35)</f>
        <v xml:space="preserve">The idea of co learning to replace </v>
      </c>
      <c r="W639" s="199" t="e">
        <f>IF(SEARCH("http:", D639),1,0)</f>
        <v>#VALUE!</v>
      </c>
    </row>
    <row r="640" spans="1:24" x14ac:dyDescent="0.2">
      <c r="A640" s="199">
        <v>677</v>
      </c>
      <c r="B640" s="200" t="s">
        <v>3046</v>
      </c>
      <c r="C640" s="201" t="s">
        <v>654</v>
      </c>
      <c r="D640" s="201" t="s">
        <v>3047</v>
      </c>
      <c r="E640" s="201" t="s">
        <v>3048</v>
      </c>
      <c r="F640" s="202">
        <v>41689.877708333297</v>
      </c>
      <c r="G640" s="201"/>
      <c r="H640" s="201" t="s">
        <v>23</v>
      </c>
      <c r="I640" s="201"/>
      <c r="J640" s="201"/>
      <c r="K640" s="201">
        <v>30002337</v>
      </c>
      <c r="L640" s="201"/>
      <c r="M640" s="203" t="s">
        <v>73</v>
      </c>
      <c r="N640" s="203" t="s">
        <v>657</v>
      </c>
      <c r="O640" s="201">
        <v>371</v>
      </c>
      <c r="P640" s="201">
        <v>169</v>
      </c>
      <c r="Q640" s="201">
        <v>-18000</v>
      </c>
      <c r="R640" s="201" t="s">
        <v>3049</v>
      </c>
      <c r="S640" s="203" t="s">
        <v>2045</v>
      </c>
      <c r="T640" s="199" t="str">
        <f>LEFT(D640,3)</f>
        <v>Ins</v>
      </c>
      <c r="U640" s="198" t="e">
        <f>IF(SEARCH("RT", T640),1,0)</f>
        <v>#VALUE!</v>
      </c>
      <c r="V640" s="199" t="str">
        <f>LEFT(D640,35)</f>
        <v>Instructional Rounds - drawn from t</v>
      </c>
      <c r="W640" s="199" t="e">
        <f>IF(SEARCH("http:", D640),1,0)</f>
        <v>#VALUE!</v>
      </c>
    </row>
    <row r="641" spans="1:24" x14ac:dyDescent="0.2">
      <c r="A641" s="199">
        <v>678</v>
      </c>
      <c r="B641" s="200" t="s">
        <v>3041</v>
      </c>
      <c r="C641" s="201" t="s">
        <v>42</v>
      </c>
      <c r="D641" s="201" t="s">
        <v>3042</v>
      </c>
      <c r="E641" s="201" t="s">
        <v>3043</v>
      </c>
      <c r="F641" s="202">
        <v>41689.878009259301</v>
      </c>
      <c r="G641" s="201"/>
      <c r="H641" s="201" t="s">
        <v>23</v>
      </c>
      <c r="I641" s="201"/>
      <c r="J641" s="201"/>
      <c r="K641" s="201">
        <v>300645437</v>
      </c>
      <c r="L641" s="201"/>
      <c r="M641" s="203" t="s">
        <v>215</v>
      </c>
      <c r="N641" s="203" t="s">
        <v>46</v>
      </c>
      <c r="O641" s="201">
        <v>747</v>
      </c>
      <c r="P641" s="201">
        <v>318</v>
      </c>
      <c r="Q641" s="201">
        <v>-18000</v>
      </c>
      <c r="R641" s="201" t="s">
        <v>3044</v>
      </c>
      <c r="S641" s="203" t="s">
        <v>3045</v>
      </c>
      <c r="T641" s="199" t="str">
        <f>LEFT(D641,3)</f>
        <v>Com</v>
      </c>
      <c r="U641" s="198" t="e">
        <f>IF(SEARCH("RT", T641),1,0)</f>
        <v>#VALUE!</v>
      </c>
      <c r="V641" s="199" t="str">
        <f>LEFT(D641,35)</f>
        <v>Come visit our @KNAER_RECRAE displa</v>
      </c>
      <c r="W641" s="199">
        <f>IF(SEARCH("http:", D641),1,0)</f>
        <v>1</v>
      </c>
      <c r="X641" s="194" t="str">
        <f>"http:"&amp;MID(D641,FIND("/",D641,8),LEN(D641)+1-FIND("/",D641,8))</f>
        <v>http://t.co/rHeC0ADVuu</v>
      </c>
    </row>
    <row r="642" spans="1:24" x14ac:dyDescent="0.2">
      <c r="A642" s="199">
        <v>679</v>
      </c>
      <c r="B642" s="200" t="s">
        <v>3037</v>
      </c>
      <c r="C642" s="201" t="s">
        <v>260</v>
      </c>
      <c r="D642" s="201" t="s">
        <v>3038</v>
      </c>
      <c r="E642" s="201" t="s">
        <v>3039</v>
      </c>
      <c r="F642" s="202">
        <v>41689.879803240699</v>
      </c>
      <c r="G642" s="201"/>
      <c r="H642" s="201" t="s">
        <v>23</v>
      </c>
      <c r="I642" s="201"/>
      <c r="J642" s="201"/>
      <c r="K642" s="201">
        <v>40576448</v>
      </c>
      <c r="L642" s="201"/>
      <c r="M642" s="203" t="s">
        <v>24</v>
      </c>
      <c r="N642" s="203" t="s">
        <v>263</v>
      </c>
      <c r="O642" s="201">
        <v>809</v>
      </c>
      <c r="P642" s="201">
        <v>1459</v>
      </c>
      <c r="Q642" s="201">
        <v>-18000</v>
      </c>
      <c r="R642" s="201" t="s">
        <v>3040</v>
      </c>
      <c r="S642" s="203" t="s">
        <v>2487</v>
      </c>
      <c r="T642" s="199" t="str">
        <f>LEFT(D642,3)</f>
        <v>Goo</v>
      </c>
      <c r="U642" s="198" t="e">
        <f>IF(SEARCH("RT", T642),1,0)</f>
        <v>#VALUE!</v>
      </c>
      <c r="V642" s="199" t="str">
        <f>LEFT(D642,35)</f>
        <v>Good to hear that our local teachin</v>
      </c>
      <c r="W642" s="199" t="e">
        <f>IF(SEARCH("http:", D642),1,0)</f>
        <v>#VALUE!</v>
      </c>
    </row>
    <row r="643" spans="1:24" x14ac:dyDescent="0.2">
      <c r="A643" s="199">
        <v>680</v>
      </c>
      <c r="B643" s="200" t="s">
        <v>3032</v>
      </c>
      <c r="C643" s="201" t="s">
        <v>654</v>
      </c>
      <c r="D643" s="201" t="s">
        <v>3033</v>
      </c>
      <c r="E643" s="201" t="s">
        <v>3034</v>
      </c>
      <c r="F643" s="202">
        <v>41689.8811921296</v>
      </c>
      <c r="G643" s="201"/>
      <c r="H643" s="201" t="s">
        <v>23</v>
      </c>
      <c r="I643" s="201"/>
      <c r="J643" s="201"/>
      <c r="K643" s="201">
        <v>30002337</v>
      </c>
      <c r="L643" s="201"/>
      <c r="M643" s="203" t="s">
        <v>73</v>
      </c>
      <c r="N643" s="203" t="s">
        <v>657</v>
      </c>
      <c r="O643" s="201">
        <v>371</v>
      </c>
      <c r="P643" s="201">
        <v>169</v>
      </c>
      <c r="Q643" s="201">
        <v>-18000</v>
      </c>
      <c r="R643" s="201" t="s">
        <v>3035</v>
      </c>
      <c r="S643" s="203" t="s">
        <v>3036</v>
      </c>
      <c r="T643" s="199" t="str">
        <f>LEFT(D643,3)</f>
        <v>Qua</v>
      </c>
      <c r="U643" s="198" t="e">
        <f>IF(SEARCH("RT", T643),1,0)</f>
        <v>#VALUE!</v>
      </c>
      <c r="V643" s="199" t="str">
        <f>LEFT(D643,35)</f>
        <v>Qualitative data has its best value</v>
      </c>
      <c r="W643" s="199" t="e">
        <f>IF(SEARCH("http:", D643),1,0)</f>
        <v>#VALUE!</v>
      </c>
    </row>
    <row r="644" spans="1:24" x14ac:dyDescent="0.2">
      <c r="A644" s="199">
        <v>681</v>
      </c>
      <c r="B644" s="200" t="s">
        <v>3032</v>
      </c>
      <c r="C644" s="201" t="s">
        <v>654</v>
      </c>
      <c r="D644" s="201" t="s">
        <v>3033</v>
      </c>
      <c r="E644" s="201" t="s">
        <v>3034</v>
      </c>
      <c r="F644" s="202">
        <v>41689.8811921296</v>
      </c>
      <c r="G644" s="201"/>
      <c r="H644" s="201" t="s">
        <v>23</v>
      </c>
      <c r="I644" s="201"/>
      <c r="J644" s="201"/>
      <c r="K644" s="201">
        <v>30002337</v>
      </c>
      <c r="L644" s="201"/>
      <c r="M644" s="203" t="s">
        <v>73</v>
      </c>
      <c r="N644" s="203" t="s">
        <v>657</v>
      </c>
      <c r="O644" s="201">
        <v>371</v>
      </c>
      <c r="P644" s="201">
        <v>169</v>
      </c>
      <c r="Q644" s="201">
        <v>-18000</v>
      </c>
      <c r="R644" s="201" t="s">
        <v>3035</v>
      </c>
      <c r="S644" s="203" t="s">
        <v>3036</v>
      </c>
      <c r="T644" s="199" t="str">
        <f>LEFT(D644,3)</f>
        <v>Qua</v>
      </c>
      <c r="U644" s="198" t="e">
        <f>IF(SEARCH("RT", T644),1,0)</f>
        <v>#VALUE!</v>
      </c>
      <c r="V644" s="199" t="str">
        <f>LEFT(D644,35)</f>
        <v>Qualitative data has its best value</v>
      </c>
      <c r="W644" s="199" t="e">
        <f>IF(SEARCH("http:", D644),1,0)</f>
        <v>#VALUE!</v>
      </c>
    </row>
    <row r="645" spans="1:24" x14ac:dyDescent="0.2">
      <c r="A645" s="199">
        <v>682</v>
      </c>
      <c r="B645" s="200" t="s">
        <v>3027</v>
      </c>
      <c r="C645" s="201" t="s">
        <v>260</v>
      </c>
      <c r="D645" s="201" t="s">
        <v>3028</v>
      </c>
      <c r="E645" s="201" t="s">
        <v>3029</v>
      </c>
      <c r="F645" s="202">
        <v>41689.881423611099</v>
      </c>
      <c r="G645" s="201"/>
      <c r="H645" s="201" t="s">
        <v>23</v>
      </c>
      <c r="I645" s="201"/>
      <c r="J645" s="201"/>
      <c r="K645" s="201">
        <v>40576448</v>
      </c>
      <c r="L645" s="201"/>
      <c r="M645" s="203" t="s">
        <v>24</v>
      </c>
      <c r="N645" s="203" t="s">
        <v>263</v>
      </c>
      <c r="O645" s="201">
        <v>809</v>
      </c>
      <c r="P645" s="201">
        <v>1459</v>
      </c>
      <c r="Q645" s="201">
        <v>-18000</v>
      </c>
      <c r="R645" s="201" t="s">
        <v>3030</v>
      </c>
      <c r="S645" s="203" t="s">
        <v>3031</v>
      </c>
      <c r="T645" s="199" t="str">
        <f>LEFT(D645,3)</f>
        <v>Lis</v>
      </c>
      <c r="U645" s="198" t="e">
        <f>IF(SEARCH("RT", T645),1,0)</f>
        <v>#VALUE!</v>
      </c>
      <c r="V645" s="199" t="str">
        <f>LEFT(D645,35)</f>
        <v>Listening to details on the Futures</v>
      </c>
      <c r="W645" s="199" t="e">
        <f>IF(SEARCH("http:", D645),1,0)</f>
        <v>#VALUE!</v>
      </c>
    </row>
    <row r="646" spans="1:24" x14ac:dyDescent="0.2">
      <c r="A646" s="199">
        <v>683</v>
      </c>
      <c r="B646" s="200" t="s">
        <v>3023</v>
      </c>
      <c r="C646" s="201" t="s">
        <v>363</v>
      </c>
      <c r="D646" s="201" t="s">
        <v>3024</v>
      </c>
      <c r="E646" s="201" t="s">
        <v>3025</v>
      </c>
      <c r="F646" s="202">
        <v>41689.882465277798</v>
      </c>
      <c r="G646" s="201"/>
      <c r="H646" s="201" t="s">
        <v>23</v>
      </c>
      <c r="I646" s="201"/>
      <c r="J646" s="201"/>
      <c r="K646" s="201">
        <v>513860172</v>
      </c>
      <c r="L646" s="201"/>
      <c r="M646" s="203" t="s">
        <v>105</v>
      </c>
      <c r="N646" s="203" t="s">
        <v>366</v>
      </c>
      <c r="O646" s="201">
        <v>20</v>
      </c>
      <c r="P646" s="201">
        <v>6</v>
      </c>
      <c r="Q646" s="201">
        <v>-18000</v>
      </c>
      <c r="R646" s="201" t="s">
        <v>3026</v>
      </c>
      <c r="S646" s="203" t="s">
        <v>81</v>
      </c>
      <c r="T646" s="199" t="str">
        <f>LEFT(D646,3)</f>
        <v>#OE</v>
      </c>
      <c r="U646" s="198" t="e">
        <f>IF(SEARCH("RT", T646),1,0)</f>
        <v>#VALUE!</v>
      </c>
      <c r="V646" s="199" t="str">
        <f>LEFT(D646,35)</f>
        <v>#OERS14 at an LNS session re. ethic</v>
      </c>
      <c r="W646" s="199" t="e">
        <f>IF(SEARCH("http:", D646),1,0)</f>
        <v>#VALUE!</v>
      </c>
    </row>
    <row r="647" spans="1:24" x14ac:dyDescent="0.2">
      <c r="A647" s="199">
        <v>684</v>
      </c>
      <c r="B647" s="200" t="s">
        <v>3018</v>
      </c>
      <c r="C647" s="201" t="s">
        <v>136</v>
      </c>
      <c r="D647" s="201" t="s">
        <v>3019</v>
      </c>
      <c r="E647" s="201" t="s">
        <v>3020</v>
      </c>
      <c r="F647" s="202">
        <v>41689.882604166698</v>
      </c>
      <c r="G647" s="201"/>
      <c r="H647" s="201" t="s">
        <v>23</v>
      </c>
      <c r="I647" s="201"/>
      <c r="J647" s="201"/>
      <c r="K647" s="201">
        <v>317175652</v>
      </c>
      <c r="L647" s="201"/>
      <c r="M647" s="203" t="s">
        <v>45</v>
      </c>
      <c r="N647" s="203" t="s">
        <v>139</v>
      </c>
      <c r="O647" s="201">
        <v>129</v>
      </c>
      <c r="P647" s="201">
        <v>253</v>
      </c>
      <c r="Q647" s="201">
        <v>-18000</v>
      </c>
      <c r="R647" s="201" t="s">
        <v>3021</v>
      </c>
      <c r="S647" s="203" t="s">
        <v>3022</v>
      </c>
      <c r="T647" s="199" t="str">
        <f>LEFT(D647,3)</f>
        <v>"Ye</v>
      </c>
      <c r="U647" s="198" t="e">
        <f>IF(SEARCH("RT", T647),1,0)</f>
        <v>#VALUE!</v>
      </c>
      <c r="V647" s="199" t="str">
        <f>LEFT(D647,35)</f>
        <v>"Yes, it’s all about the teaching a</v>
      </c>
      <c r="W647" s="199" t="e">
        <f>IF(SEARCH("http:", D647),1,0)</f>
        <v>#VALUE!</v>
      </c>
    </row>
    <row r="648" spans="1:24" x14ac:dyDescent="0.2">
      <c r="A648" s="199">
        <v>685</v>
      </c>
      <c r="B648" s="200" t="s">
        <v>3013</v>
      </c>
      <c r="C648" s="201" t="s">
        <v>260</v>
      </c>
      <c r="D648" s="201" t="s">
        <v>3014</v>
      </c>
      <c r="E648" s="201" t="s">
        <v>3015</v>
      </c>
      <c r="F648" s="202">
        <v>41689.882754629602</v>
      </c>
      <c r="G648" s="201"/>
      <c r="H648" s="201" t="s">
        <v>23</v>
      </c>
      <c r="I648" s="201"/>
      <c r="J648" s="201"/>
      <c r="K648" s="201">
        <v>40576448</v>
      </c>
      <c r="L648" s="201"/>
      <c r="M648" s="203" t="s">
        <v>24</v>
      </c>
      <c r="N648" s="203" t="s">
        <v>263</v>
      </c>
      <c r="O648" s="201">
        <v>809</v>
      </c>
      <c r="P648" s="201">
        <v>1459</v>
      </c>
      <c r="Q648" s="201">
        <v>-18000</v>
      </c>
      <c r="R648" s="201" t="s">
        <v>3016</v>
      </c>
      <c r="S648" s="203" t="s">
        <v>3017</v>
      </c>
      <c r="T648" s="199" t="str">
        <f>LEFT(D648,3)</f>
        <v xml:space="preserve">If </v>
      </c>
      <c r="U648" s="198" t="e">
        <f>IF(SEARCH("RT", T648),1,0)</f>
        <v>#VALUE!</v>
      </c>
      <c r="V648" s="199" t="str">
        <f>LEFT(D648,35)</f>
        <v>If the technology fails...the bandw</v>
      </c>
      <c r="W648" s="199" t="e">
        <f>IF(SEARCH("http:", D648),1,0)</f>
        <v>#VALUE!</v>
      </c>
    </row>
    <row r="649" spans="1:24" x14ac:dyDescent="0.2">
      <c r="A649" s="199">
        <v>686</v>
      </c>
      <c r="B649" s="200" t="s">
        <v>3008</v>
      </c>
      <c r="C649" s="201" t="s">
        <v>71</v>
      </c>
      <c r="D649" s="201" t="s">
        <v>3009</v>
      </c>
      <c r="E649" s="201" t="s">
        <v>3010</v>
      </c>
      <c r="F649" s="202">
        <v>41689.883240740703</v>
      </c>
      <c r="G649" s="201"/>
      <c r="H649" s="201" t="s">
        <v>23</v>
      </c>
      <c r="I649" s="201"/>
      <c r="J649" s="201"/>
      <c r="K649" s="201">
        <v>203543496</v>
      </c>
      <c r="L649" s="201"/>
      <c r="M649" s="203" t="s">
        <v>24</v>
      </c>
      <c r="N649" s="203" t="s">
        <v>86</v>
      </c>
      <c r="O649" s="201">
        <v>391</v>
      </c>
      <c r="P649" s="201">
        <v>535</v>
      </c>
      <c r="Q649" s="201">
        <v>-28800</v>
      </c>
      <c r="R649" s="201" t="s">
        <v>3011</v>
      </c>
      <c r="S649" s="203" t="s">
        <v>3012</v>
      </c>
      <c r="T649" s="199" t="str">
        <f>LEFT(D649,3)</f>
        <v>Gap</v>
      </c>
      <c r="U649" s="198" t="e">
        <f>IF(SEARCH("RT", T649),1,0)</f>
        <v>#VALUE!</v>
      </c>
      <c r="V649" s="199" t="str">
        <f>LEFT(D649,35)</f>
        <v>Gap analysis...interesting self ass</v>
      </c>
      <c r="W649" s="199" t="e">
        <f>IF(SEARCH("http:", D649),1,0)</f>
        <v>#VALUE!</v>
      </c>
    </row>
    <row r="650" spans="1:24" x14ac:dyDescent="0.2">
      <c r="A650" s="199">
        <v>687</v>
      </c>
      <c r="B650" s="200" t="s">
        <v>3003</v>
      </c>
      <c r="C650" s="201" t="s">
        <v>260</v>
      </c>
      <c r="D650" s="201" t="s">
        <v>3004</v>
      </c>
      <c r="E650" s="201" t="s">
        <v>3005</v>
      </c>
      <c r="F650" s="202">
        <v>41689.8842939815</v>
      </c>
      <c r="G650" s="201"/>
      <c r="H650" s="201" t="s">
        <v>23</v>
      </c>
      <c r="I650" s="201">
        <v>24306537</v>
      </c>
      <c r="J650" s="201" t="s">
        <v>700</v>
      </c>
      <c r="K650" s="201">
        <v>40576448</v>
      </c>
      <c r="L650" s="201"/>
      <c r="M650" s="203" t="s">
        <v>24</v>
      </c>
      <c r="N650" s="203" t="s">
        <v>263</v>
      </c>
      <c r="O650" s="201">
        <v>809</v>
      </c>
      <c r="P650" s="201">
        <v>1459</v>
      </c>
      <c r="Q650" s="201">
        <v>-18000</v>
      </c>
      <c r="R650" s="201" t="s">
        <v>3006</v>
      </c>
      <c r="S650" s="203" t="s">
        <v>3007</v>
      </c>
      <c r="T650" s="199" t="str">
        <f>LEFT(D650,3)</f>
        <v>@ma</v>
      </c>
      <c r="U650" s="198" t="e">
        <f>IF(SEARCH("RT", T650),1,0)</f>
        <v>#VALUE!</v>
      </c>
      <c r="V650" s="199" t="str">
        <f>LEFT(D650,35)</f>
        <v xml:space="preserve">@markwcarbone pleasure hearing you </v>
      </c>
      <c r="W650" s="199" t="e">
        <f>IF(SEARCH("http:", D650),1,0)</f>
        <v>#VALUE!</v>
      </c>
    </row>
    <row r="651" spans="1:24" x14ac:dyDescent="0.2">
      <c r="A651" s="199">
        <v>688</v>
      </c>
      <c r="B651" s="200" t="s">
        <v>3003</v>
      </c>
      <c r="C651" s="201" t="s">
        <v>260</v>
      </c>
      <c r="D651" s="201" t="s">
        <v>3004</v>
      </c>
      <c r="E651" s="201" t="s">
        <v>3005</v>
      </c>
      <c r="F651" s="202">
        <v>41689.8842939815</v>
      </c>
      <c r="G651" s="201"/>
      <c r="H651" s="201" t="s">
        <v>23</v>
      </c>
      <c r="I651" s="201">
        <v>24306537</v>
      </c>
      <c r="J651" s="201" t="s">
        <v>700</v>
      </c>
      <c r="K651" s="201">
        <v>40576448</v>
      </c>
      <c r="L651" s="201"/>
      <c r="M651" s="203" t="s">
        <v>24</v>
      </c>
      <c r="N651" s="203" t="s">
        <v>263</v>
      </c>
      <c r="O651" s="201">
        <v>809</v>
      </c>
      <c r="P651" s="201">
        <v>1459</v>
      </c>
      <c r="Q651" s="201">
        <v>-18000</v>
      </c>
      <c r="R651" s="201" t="s">
        <v>3006</v>
      </c>
      <c r="S651" s="203" t="s">
        <v>3007</v>
      </c>
      <c r="T651" s="199" t="str">
        <f>LEFT(D651,3)</f>
        <v>@ma</v>
      </c>
      <c r="U651" s="198" t="e">
        <f>IF(SEARCH("RT", T651),1,0)</f>
        <v>#VALUE!</v>
      </c>
      <c r="V651" s="199" t="str">
        <f>LEFT(D651,35)</f>
        <v xml:space="preserve">@markwcarbone pleasure hearing you </v>
      </c>
      <c r="W651" s="199" t="e">
        <f>IF(SEARCH("http:", D651),1,0)</f>
        <v>#VALUE!</v>
      </c>
    </row>
    <row r="652" spans="1:24" x14ac:dyDescent="0.2">
      <c r="A652" s="199">
        <v>689</v>
      </c>
      <c r="B652" s="200" t="s">
        <v>2999</v>
      </c>
      <c r="C652" s="201" t="s">
        <v>654</v>
      </c>
      <c r="D652" s="201" t="s">
        <v>3000</v>
      </c>
      <c r="E652" s="201" t="s">
        <v>3001</v>
      </c>
      <c r="F652" s="202">
        <v>41689.886956018498</v>
      </c>
      <c r="G652" s="201"/>
      <c r="H652" s="201" t="s">
        <v>23</v>
      </c>
      <c r="I652" s="201"/>
      <c r="J652" s="201"/>
      <c r="K652" s="201">
        <v>30002337</v>
      </c>
      <c r="L652" s="201"/>
      <c r="M652" s="203" t="s">
        <v>73</v>
      </c>
      <c r="N652" s="203" t="s">
        <v>657</v>
      </c>
      <c r="O652" s="201">
        <v>371</v>
      </c>
      <c r="P652" s="201">
        <v>169</v>
      </c>
      <c r="Q652" s="201">
        <v>-18000</v>
      </c>
      <c r="R652" s="201" t="s">
        <v>3002</v>
      </c>
      <c r="S652" s="203" t="s">
        <v>788</v>
      </c>
      <c r="T652" s="199" t="str">
        <f>LEFT(D652,3)</f>
        <v>Wha</v>
      </c>
      <c r="U652" s="198" t="e">
        <f>IF(SEARCH("RT", T652),1,0)</f>
        <v>#VALUE!</v>
      </c>
      <c r="V652" s="199" t="str">
        <f>LEFT(D652,35)</f>
        <v>What matters?  Is there ever a time</v>
      </c>
      <c r="W652" s="199" t="e">
        <f>IF(SEARCH("http:", D652),1,0)</f>
        <v>#VALUE!</v>
      </c>
    </row>
    <row r="653" spans="1:24" x14ac:dyDescent="0.2">
      <c r="A653" s="199">
        <v>690</v>
      </c>
      <c r="B653" s="200" t="s">
        <v>2994</v>
      </c>
      <c r="C653" s="201" t="s">
        <v>71</v>
      </c>
      <c r="D653" s="201" t="s">
        <v>2995</v>
      </c>
      <c r="E653" s="201" t="s">
        <v>2996</v>
      </c>
      <c r="F653" s="202">
        <v>41689.887141203697</v>
      </c>
      <c r="G653" s="201"/>
      <c r="H653" s="201" t="s">
        <v>23</v>
      </c>
      <c r="I653" s="201">
        <v>24306537</v>
      </c>
      <c r="J653" s="201" t="s">
        <v>700</v>
      </c>
      <c r="K653" s="201">
        <v>203543496</v>
      </c>
      <c r="L653" s="201"/>
      <c r="M653" s="203" t="s">
        <v>24</v>
      </c>
      <c r="N653" s="203" t="s">
        <v>86</v>
      </c>
      <c r="O653" s="201">
        <v>391</v>
      </c>
      <c r="P653" s="201">
        <v>535</v>
      </c>
      <c r="Q653" s="201">
        <v>-28800</v>
      </c>
      <c r="R653" s="201" t="s">
        <v>2997</v>
      </c>
      <c r="S653" s="203" t="s">
        <v>2998</v>
      </c>
      <c r="T653" s="199" t="str">
        <f>LEFT(D653,3)</f>
        <v>@ma</v>
      </c>
      <c r="U653" s="198" t="e">
        <f>IF(SEARCH("RT", T653),1,0)</f>
        <v>#VALUE!</v>
      </c>
      <c r="V653" s="199" t="str">
        <f>LEFT(D653,35)</f>
        <v>@markwcarbone explains notion of te</v>
      </c>
      <c r="W653" s="199" t="e">
        <f>IF(SEARCH("http:", D653),1,0)</f>
        <v>#VALUE!</v>
      </c>
    </row>
    <row r="654" spans="1:24" x14ac:dyDescent="0.2">
      <c r="A654" s="199">
        <v>691</v>
      </c>
      <c r="B654" s="200" t="s">
        <v>2991</v>
      </c>
      <c r="C654" s="201" t="s">
        <v>346</v>
      </c>
      <c r="D654" s="201" t="s">
        <v>2554</v>
      </c>
      <c r="E654" s="201" t="s">
        <v>2992</v>
      </c>
      <c r="F654" s="202">
        <v>41689.887673611098</v>
      </c>
      <c r="G654" s="201"/>
      <c r="H654" s="201" t="s">
        <v>23</v>
      </c>
      <c r="I654" s="201"/>
      <c r="J654" s="201"/>
      <c r="K654" s="201">
        <v>636460073</v>
      </c>
      <c r="L654" s="201"/>
      <c r="M654" s="203" t="s">
        <v>105</v>
      </c>
      <c r="N654" s="203" t="s">
        <v>349</v>
      </c>
      <c r="O654" s="201">
        <v>150</v>
      </c>
      <c r="P654" s="201">
        <v>298</v>
      </c>
      <c r="Q654" s="201">
        <v>-18000</v>
      </c>
      <c r="R654" s="201" t="s">
        <v>2993</v>
      </c>
      <c r="S654" s="203" t="s">
        <v>2557</v>
      </c>
      <c r="T654" s="199" t="str">
        <f>LEFT(D654,3)</f>
        <v xml:space="preserve">RT </v>
      </c>
      <c r="U654" s="198">
        <f>IF(SEARCH("RT", T654),1,0)</f>
        <v>1</v>
      </c>
      <c r="V654" s="199" t="str">
        <f>LEFT(D654,35)</f>
        <v>RT @CarolCampbell4: @KNAER_RECRAE t</v>
      </c>
      <c r="W654" s="199">
        <f>IF(SEARCH("http:", D654),1,0)</f>
        <v>1</v>
      </c>
      <c r="X654" s="194" t="str">
        <f>"http:"&amp;MID(D654,FIND("/",D654,8),LEN(D654)+1-FIND("/",D654,8))</f>
        <v>http://t.co/KsM1D3l5Kw</v>
      </c>
    </row>
    <row r="655" spans="1:24" x14ac:dyDescent="0.2">
      <c r="A655" s="199">
        <v>692</v>
      </c>
      <c r="B655" s="200" t="s">
        <v>2986</v>
      </c>
      <c r="C655" s="201" t="s">
        <v>654</v>
      </c>
      <c r="D655" s="201" t="s">
        <v>2987</v>
      </c>
      <c r="E655" s="201" t="s">
        <v>2988</v>
      </c>
      <c r="F655" s="202">
        <v>41689.887800925899</v>
      </c>
      <c r="G655" s="201"/>
      <c r="H655" s="201" t="s">
        <v>23</v>
      </c>
      <c r="I655" s="201"/>
      <c r="J655" s="201"/>
      <c r="K655" s="201">
        <v>30002337</v>
      </c>
      <c r="L655" s="201"/>
      <c r="M655" s="203" t="s">
        <v>73</v>
      </c>
      <c r="N655" s="203" t="s">
        <v>657</v>
      </c>
      <c r="O655" s="201">
        <v>371</v>
      </c>
      <c r="P655" s="201">
        <v>169</v>
      </c>
      <c r="Q655" s="201">
        <v>-18000</v>
      </c>
      <c r="R655" s="201" t="s">
        <v>2989</v>
      </c>
      <c r="S655" s="203" t="s">
        <v>2990</v>
      </c>
      <c r="T655" s="199" t="str">
        <f>LEFT(D655,3)</f>
        <v>Log</v>
      </c>
      <c r="U655" s="198" t="e">
        <f>IF(SEARCH("RT", T655),1,0)</f>
        <v>#VALUE!</v>
      </c>
      <c r="V655" s="199" t="str">
        <f>LEFT(D655,35)</f>
        <v>Logic Models - If something is work</v>
      </c>
      <c r="W655" s="199" t="e">
        <f>IF(SEARCH("http:", D655),1,0)</f>
        <v>#VALUE!</v>
      </c>
    </row>
    <row r="656" spans="1:24" x14ac:dyDescent="0.2">
      <c r="A656" s="199">
        <v>693</v>
      </c>
      <c r="B656" s="200" t="s">
        <v>2981</v>
      </c>
      <c r="C656" s="201" t="s">
        <v>654</v>
      </c>
      <c r="D656" s="201" t="s">
        <v>2982</v>
      </c>
      <c r="E656" s="201" t="s">
        <v>2983</v>
      </c>
      <c r="F656" s="202">
        <v>41689.889201388898</v>
      </c>
      <c r="G656" s="201"/>
      <c r="H656" s="201" t="s">
        <v>23</v>
      </c>
      <c r="I656" s="201"/>
      <c r="J656" s="201"/>
      <c r="K656" s="201">
        <v>30002337</v>
      </c>
      <c r="L656" s="201"/>
      <c r="M656" s="203" t="s">
        <v>73</v>
      </c>
      <c r="N656" s="203" t="s">
        <v>657</v>
      </c>
      <c r="O656" s="201">
        <v>371</v>
      </c>
      <c r="P656" s="201">
        <v>169</v>
      </c>
      <c r="Q656" s="201">
        <v>-18000</v>
      </c>
      <c r="R656" s="201" t="s">
        <v>2984</v>
      </c>
      <c r="S656" s="203" t="s">
        <v>2985</v>
      </c>
      <c r="T656" s="199" t="str">
        <f>LEFT(D656,3)</f>
        <v>Log</v>
      </c>
      <c r="U656" s="198" t="e">
        <f>IF(SEARCH("RT", T656),1,0)</f>
        <v>#VALUE!</v>
      </c>
      <c r="V656" s="199" t="str">
        <f>LEFT(D656,35)</f>
        <v>Logic Modls &amp;amp; theories of actio</v>
      </c>
      <c r="W656" s="199" t="e">
        <f>IF(SEARCH("http:", D656),1,0)</f>
        <v>#VALUE!</v>
      </c>
    </row>
    <row r="657" spans="1:24" x14ac:dyDescent="0.2">
      <c r="A657" s="199">
        <v>694</v>
      </c>
      <c r="B657" s="200" t="s">
        <v>2977</v>
      </c>
      <c r="C657" s="201" t="s">
        <v>260</v>
      </c>
      <c r="D657" s="201" t="s">
        <v>2978</v>
      </c>
      <c r="E657" s="201" t="s">
        <v>2979</v>
      </c>
      <c r="F657" s="202">
        <v>41689.889247685198</v>
      </c>
      <c r="G657" s="201"/>
      <c r="H657" s="201" t="s">
        <v>23</v>
      </c>
      <c r="I657" s="201"/>
      <c r="J657" s="201"/>
      <c r="K657" s="201">
        <v>40576448</v>
      </c>
      <c r="L657" s="201"/>
      <c r="M657" s="203" t="s">
        <v>24</v>
      </c>
      <c r="N657" s="203" t="s">
        <v>263</v>
      </c>
      <c r="O657" s="201">
        <v>809</v>
      </c>
      <c r="P657" s="201">
        <v>1459</v>
      </c>
      <c r="Q657" s="201">
        <v>-18000</v>
      </c>
      <c r="R657" s="201" t="s">
        <v>2980</v>
      </c>
      <c r="S657" s="203" t="s">
        <v>793</v>
      </c>
      <c r="T657" s="199" t="str">
        <f>LEFT(D657,3)</f>
        <v>Tec</v>
      </c>
      <c r="U657" s="198" t="e">
        <f>IF(SEARCH("RT", T657),1,0)</f>
        <v>#VALUE!</v>
      </c>
      <c r="V657" s="199" t="str">
        <f>LEFT(D657,35)</f>
        <v>Technology in the class room facili</v>
      </c>
      <c r="W657" s="199" t="e">
        <f>IF(SEARCH("http:", D657),1,0)</f>
        <v>#VALUE!</v>
      </c>
    </row>
    <row r="658" spans="1:24" x14ac:dyDescent="0.2">
      <c r="A658" s="199">
        <v>695</v>
      </c>
      <c r="B658" s="200" t="s">
        <v>2973</v>
      </c>
      <c r="C658" s="201" t="s">
        <v>654</v>
      </c>
      <c r="D658" s="201" t="s">
        <v>2974</v>
      </c>
      <c r="E658" s="201" t="s">
        <v>2975</v>
      </c>
      <c r="F658" s="202">
        <v>41689.890034722201</v>
      </c>
      <c r="G658" s="201"/>
      <c r="H658" s="201" t="s">
        <v>23</v>
      </c>
      <c r="I658" s="201"/>
      <c r="J658" s="201"/>
      <c r="K658" s="201">
        <v>30002337</v>
      </c>
      <c r="L658" s="201"/>
      <c r="M658" s="203" t="s">
        <v>73</v>
      </c>
      <c r="N658" s="203" t="s">
        <v>657</v>
      </c>
      <c r="O658" s="201">
        <v>371</v>
      </c>
      <c r="P658" s="201">
        <v>169</v>
      </c>
      <c r="Q658" s="201">
        <v>-18000</v>
      </c>
      <c r="R658" s="201" t="s">
        <v>2976</v>
      </c>
      <c r="S658" s="203" t="s">
        <v>218</v>
      </c>
      <c r="T658" s="199" t="str">
        <f>LEFT(D658,3)</f>
        <v>Tch</v>
      </c>
      <c r="U658" s="198" t="e">
        <f>IF(SEARCH("RT", T658),1,0)</f>
        <v>#VALUE!</v>
      </c>
      <c r="V658" s="199" t="str">
        <f>LEFT(D658,35)</f>
        <v xml:space="preserve">Tchrs who use assess. for learning </v>
      </c>
      <c r="W658" s="199" t="e">
        <f>IF(SEARCH("http:", D658),1,0)</f>
        <v>#VALUE!</v>
      </c>
    </row>
    <row r="659" spans="1:24" x14ac:dyDescent="0.2">
      <c r="A659" s="199">
        <v>696</v>
      </c>
      <c r="B659" s="200" t="s">
        <v>2969</v>
      </c>
      <c r="C659" s="201" t="s">
        <v>654</v>
      </c>
      <c r="D659" s="201" t="s">
        <v>2970</v>
      </c>
      <c r="E659" s="201" t="s">
        <v>2971</v>
      </c>
      <c r="F659" s="202">
        <v>41689.890370370398</v>
      </c>
      <c r="G659" s="201"/>
      <c r="H659" s="201" t="s">
        <v>23</v>
      </c>
      <c r="I659" s="201"/>
      <c r="J659" s="201"/>
      <c r="K659" s="201">
        <v>30002337</v>
      </c>
      <c r="L659" s="201"/>
      <c r="M659" s="203" t="s">
        <v>73</v>
      </c>
      <c r="N659" s="203" t="s">
        <v>657</v>
      </c>
      <c r="O659" s="201">
        <v>371</v>
      </c>
      <c r="P659" s="201">
        <v>169</v>
      </c>
      <c r="Q659" s="201">
        <v>-18000</v>
      </c>
      <c r="R659" s="201" t="s">
        <v>2972</v>
      </c>
      <c r="S659" s="203" t="s">
        <v>1693</v>
      </c>
      <c r="T659" s="199" t="str">
        <f>LEFT(D659,3)</f>
        <v>Tea</v>
      </c>
      <c r="U659" s="198" t="e">
        <f>IF(SEARCH("RT", T659),1,0)</f>
        <v>#VALUE!</v>
      </c>
      <c r="V659" s="199" t="str">
        <f>LEFT(D659,35)</f>
        <v>Teachers report greater benefits fr</v>
      </c>
      <c r="W659" s="199" t="e">
        <f>IF(SEARCH("http:", D659),1,0)</f>
        <v>#VALUE!</v>
      </c>
    </row>
    <row r="660" spans="1:24" x14ac:dyDescent="0.2">
      <c r="A660" s="199">
        <v>697</v>
      </c>
      <c r="B660" s="200" t="s">
        <v>2964</v>
      </c>
      <c r="C660" s="201" t="s">
        <v>654</v>
      </c>
      <c r="D660" s="201" t="s">
        <v>2965</v>
      </c>
      <c r="E660" s="201" t="s">
        <v>2966</v>
      </c>
      <c r="F660" s="202">
        <v>41689.891238425902</v>
      </c>
      <c r="G660" s="201"/>
      <c r="H660" s="201" t="s">
        <v>23</v>
      </c>
      <c r="I660" s="201"/>
      <c r="J660" s="201"/>
      <c r="K660" s="201">
        <v>30002337</v>
      </c>
      <c r="L660" s="201"/>
      <c r="M660" s="203" t="s">
        <v>73</v>
      </c>
      <c r="N660" s="203" t="s">
        <v>657</v>
      </c>
      <c r="O660" s="201">
        <v>371</v>
      </c>
      <c r="P660" s="201">
        <v>169</v>
      </c>
      <c r="Q660" s="201">
        <v>-18000</v>
      </c>
      <c r="R660" s="201" t="s">
        <v>2967</v>
      </c>
      <c r="S660" s="203" t="s">
        <v>2968</v>
      </c>
      <c r="T660" s="199" t="str">
        <f>LEFT(D660,3)</f>
        <v>Evi</v>
      </c>
      <c r="U660" s="198" t="e">
        <f>IF(SEARCH("RT", T660),1,0)</f>
        <v>#VALUE!</v>
      </c>
      <c r="V660" s="199" t="str">
        <f>LEFT(D660,35)</f>
        <v>Evidence of Assessment For Learning</v>
      </c>
      <c r="W660" s="199" t="e">
        <f>IF(SEARCH("http:", D660),1,0)</f>
        <v>#VALUE!</v>
      </c>
    </row>
    <row r="661" spans="1:24" x14ac:dyDescent="0.2">
      <c r="A661" s="199">
        <v>698</v>
      </c>
      <c r="B661" s="200" t="s">
        <v>2959</v>
      </c>
      <c r="C661" s="201" t="s">
        <v>654</v>
      </c>
      <c r="D661" s="201" t="s">
        <v>2960</v>
      </c>
      <c r="E661" s="201" t="s">
        <v>2961</v>
      </c>
      <c r="F661" s="202">
        <v>41689.891562500001</v>
      </c>
      <c r="G661" s="201"/>
      <c r="H661" s="201" t="s">
        <v>23</v>
      </c>
      <c r="I661" s="201"/>
      <c r="J661" s="201"/>
      <c r="K661" s="201">
        <v>30002337</v>
      </c>
      <c r="L661" s="201"/>
      <c r="M661" s="203" t="s">
        <v>73</v>
      </c>
      <c r="N661" s="203" t="s">
        <v>657</v>
      </c>
      <c r="O661" s="201">
        <v>371</v>
      </c>
      <c r="P661" s="201">
        <v>169</v>
      </c>
      <c r="Q661" s="201">
        <v>-18000</v>
      </c>
      <c r="R661" s="201" t="s">
        <v>2962</v>
      </c>
      <c r="S661" s="203" t="s">
        <v>2963</v>
      </c>
      <c r="T661" s="199" t="str">
        <f>LEFT(D661,3)</f>
        <v>Ass</v>
      </c>
      <c r="U661" s="198" t="e">
        <f>IF(SEARCH("RT", T661),1,0)</f>
        <v>#VALUE!</v>
      </c>
      <c r="V661" s="199" t="str">
        <f>LEFT(D661,35)</f>
        <v>Assessment For Learning language, s</v>
      </c>
      <c r="W661" s="199" t="e">
        <f>IF(SEARCH("http:", D661),1,0)</f>
        <v>#VALUE!</v>
      </c>
    </row>
    <row r="662" spans="1:24" x14ac:dyDescent="0.2">
      <c r="A662" s="199">
        <v>699</v>
      </c>
      <c r="B662" s="200" t="s">
        <v>2954</v>
      </c>
      <c r="C662" s="201" t="s">
        <v>654</v>
      </c>
      <c r="D662" s="201" t="s">
        <v>2955</v>
      </c>
      <c r="E662" s="201" t="s">
        <v>2956</v>
      </c>
      <c r="F662" s="202">
        <v>41689.891898148198</v>
      </c>
      <c r="G662" s="201"/>
      <c r="H662" s="201" t="s">
        <v>23</v>
      </c>
      <c r="I662" s="201"/>
      <c r="J662" s="201"/>
      <c r="K662" s="201">
        <v>30002337</v>
      </c>
      <c r="L662" s="201"/>
      <c r="M662" s="203" t="s">
        <v>73</v>
      </c>
      <c r="N662" s="203" t="s">
        <v>657</v>
      </c>
      <c r="O662" s="201">
        <v>371</v>
      </c>
      <c r="P662" s="201">
        <v>169</v>
      </c>
      <c r="Q662" s="201">
        <v>-18000</v>
      </c>
      <c r="R662" s="201" t="s">
        <v>2957</v>
      </c>
      <c r="S662" s="203" t="s">
        <v>2958</v>
      </c>
      <c r="T662" s="199" t="str">
        <f>LEFT(D662,3)</f>
        <v>The</v>
      </c>
      <c r="U662" s="198" t="e">
        <f>IF(SEARCH("RT", T662),1,0)</f>
        <v>#VALUE!</v>
      </c>
      <c r="V662" s="199" t="str">
        <f>LEFT(D662,35)</f>
        <v>The Instructional rounds approach i</v>
      </c>
      <c r="W662" s="199" t="e">
        <f>IF(SEARCH("http:", D662),1,0)</f>
        <v>#VALUE!</v>
      </c>
    </row>
    <row r="663" spans="1:24" x14ac:dyDescent="0.2">
      <c r="A663" s="199">
        <v>700</v>
      </c>
      <c r="B663" s="200" t="s">
        <v>2949</v>
      </c>
      <c r="C663" s="201" t="s">
        <v>654</v>
      </c>
      <c r="D663" s="201" t="s">
        <v>2950</v>
      </c>
      <c r="E663" s="201" t="s">
        <v>2951</v>
      </c>
      <c r="F663" s="202">
        <v>41689.892407407402</v>
      </c>
      <c r="G663" s="201"/>
      <c r="H663" s="201" t="s">
        <v>23</v>
      </c>
      <c r="I663" s="201"/>
      <c r="J663" s="201"/>
      <c r="K663" s="201">
        <v>30002337</v>
      </c>
      <c r="L663" s="201"/>
      <c r="M663" s="203" t="s">
        <v>73</v>
      </c>
      <c r="N663" s="203" t="s">
        <v>657</v>
      </c>
      <c r="O663" s="201">
        <v>371</v>
      </c>
      <c r="P663" s="201">
        <v>169</v>
      </c>
      <c r="Q663" s="201">
        <v>-18000</v>
      </c>
      <c r="R663" s="201" t="s">
        <v>2952</v>
      </c>
      <c r="S663" s="203" t="s">
        <v>2953</v>
      </c>
      <c r="T663" s="199" t="str">
        <f>LEFT(D663,3)</f>
        <v>Fee</v>
      </c>
      <c r="U663" s="198" t="e">
        <f>IF(SEARCH("RT", T663),1,0)</f>
        <v>#VALUE!</v>
      </c>
      <c r="V663" s="199" t="str">
        <f>LEFT(D663,35)</f>
        <v>Feedback for technical skills looks</v>
      </c>
      <c r="W663" s="199" t="e">
        <f>IF(SEARCH("http:", D663),1,0)</f>
        <v>#VALUE!</v>
      </c>
    </row>
    <row r="664" spans="1:24" x14ac:dyDescent="0.2">
      <c r="A664" s="199">
        <v>701</v>
      </c>
      <c r="B664" s="200" t="s">
        <v>2944</v>
      </c>
      <c r="C664" s="201" t="s">
        <v>71</v>
      </c>
      <c r="D664" s="201" t="s">
        <v>2945</v>
      </c>
      <c r="E664" s="201" t="s">
        <v>2946</v>
      </c>
      <c r="F664" s="202">
        <v>41689.892951388902</v>
      </c>
      <c r="G664" s="201"/>
      <c r="H664" s="201" t="s">
        <v>23</v>
      </c>
      <c r="I664" s="201"/>
      <c r="J664" s="201"/>
      <c r="K664" s="201">
        <v>203543496</v>
      </c>
      <c r="L664" s="201"/>
      <c r="M664" s="203" t="s">
        <v>24</v>
      </c>
      <c r="N664" s="203" t="s">
        <v>86</v>
      </c>
      <c r="O664" s="201">
        <v>391</v>
      </c>
      <c r="P664" s="201">
        <v>535</v>
      </c>
      <c r="Q664" s="201">
        <v>-28800</v>
      </c>
      <c r="R664" s="201" t="s">
        <v>2947</v>
      </c>
      <c r="S664" s="203" t="s">
        <v>2948</v>
      </c>
      <c r="T664" s="199" t="str">
        <f>LEFT(D664,3)</f>
        <v>Fin</v>
      </c>
      <c r="U664" s="198" t="e">
        <f>IF(SEARCH("RT", T664),1,0)</f>
        <v>#VALUE!</v>
      </c>
      <c r="V664" s="199" t="str">
        <f>LEFT(D664,35)</f>
        <v>Finally....some quantitative data o</v>
      </c>
      <c r="W664" s="199" t="e">
        <f>IF(SEARCH("http:", D664),1,0)</f>
        <v>#VALUE!</v>
      </c>
    </row>
    <row r="665" spans="1:24" x14ac:dyDescent="0.2">
      <c r="A665" s="199">
        <v>702</v>
      </c>
      <c r="B665" s="200" t="s">
        <v>2940</v>
      </c>
      <c r="C665" s="201" t="s">
        <v>71</v>
      </c>
      <c r="D665" s="201" t="s">
        <v>2941</v>
      </c>
      <c r="E665" s="201" t="s">
        <v>2942</v>
      </c>
      <c r="F665" s="202">
        <v>41689.893993055601</v>
      </c>
      <c r="G665" s="201"/>
      <c r="H665" s="201" t="s">
        <v>23</v>
      </c>
      <c r="I665" s="201"/>
      <c r="J665" s="201"/>
      <c r="K665" s="201">
        <v>203543496</v>
      </c>
      <c r="L665" s="201"/>
      <c r="M665" s="203" t="s">
        <v>24</v>
      </c>
      <c r="N665" s="203" t="s">
        <v>86</v>
      </c>
      <c r="O665" s="201">
        <v>391</v>
      </c>
      <c r="P665" s="201">
        <v>535</v>
      </c>
      <c r="Q665" s="201">
        <v>-28800</v>
      </c>
      <c r="R665" s="201" t="s">
        <v>2943</v>
      </c>
      <c r="S665" s="203" t="s">
        <v>2487</v>
      </c>
      <c r="T665" s="199" t="str">
        <f>LEFT(D665,3)</f>
        <v>Pro</v>
      </c>
      <c r="U665" s="198" t="e">
        <f>IF(SEARCH("RT", T665),1,0)</f>
        <v>#VALUE!</v>
      </c>
      <c r="V665" s="199" t="str">
        <f>LEFT(D665,35)</f>
        <v xml:space="preserve">Professional development continues </v>
      </c>
      <c r="W665" s="199" t="e">
        <f>IF(SEARCH("http:", D665),1,0)</f>
        <v>#VALUE!</v>
      </c>
    </row>
    <row r="666" spans="1:24" x14ac:dyDescent="0.2">
      <c r="A666" s="199">
        <v>703</v>
      </c>
      <c r="B666" s="200" t="s">
        <v>2935</v>
      </c>
      <c r="C666" s="201" t="s">
        <v>654</v>
      </c>
      <c r="D666" s="201" t="s">
        <v>2936</v>
      </c>
      <c r="E666" s="201" t="s">
        <v>2937</v>
      </c>
      <c r="F666" s="202">
        <v>41689.895555555602</v>
      </c>
      <c r="G666" s="201"/>
      <c r="H666" s="201" t="s">
        <v>23</v>
      </c>
      <c r="I666" s="201"/>
      <c r="J666" s="201"/>
      <c r="K666" s="201">
        <v>30002337</v>
      </c>
      <c r="L666" s="201"/>
      <c r="M666" s="203" t="s">
        <v>73</v>
      </c>
      <c r="N666" s="203" t="s">
        <v>657</v>
      </c>
      <c r="O666" s="201">
        <v>371</v>
      </c>
      <c r="P666" s="201">
        <v>169</v>
      </c>
      <c r="Q666" s="201">
        <v>-18000</v>
      </c>
      <c r="R666" s="201" t="s">
        <v>2938</v>
      </c>
      <c r="S666" s="203" t="s">
        <v>2939</v>
      </c>
      <c r="T666" s="199" t="str">
        <f>LEFT(D666,3)</f>
        <v>Ins</v>
      </c>
      <c r="U666" s="198" t="e">
        <f>IF(SEARCH("RT", T666),1,0)</f>
        <v>#VALUE!</v>
      </c>
      <c r="V666" s="199" t="str">
        <f>LEFT(D666,35)</f>
        <v>Instructional Rounds: resource inte</v>
      </c>
      <c r="W666" s="199" t="e">
        <f>IF(SEARCH("http:", D666),1,0)</f>
        <v>#VALUE!</v>
      </c>
    </row>
    <row r="667" spans="1:24" x14ac:dyDescent="0.2">
      <c r="A667" s="199">
        <v>704</v>
      </c>
      <c r="B667" s="200" t="s">
        <v>2931</v>
      </c>
      <c r="C667" s="201" t="s">
        <v>71</v>
      </c>
      <c r="D667" s="201" t="s">
        <v>2932</v>
      </c>
      <c r="E667" s="201" t="s">
        <v>2933</v>
      </c>
      <c r="F667" s="202">
        <v>41689.896377314799</v>
      </c>
      <c r="G667" s="201"/>
      <c r="H667" s="201" t="s">
        <v>23</v>
      </c>
      <c r="I667" s="201"/>
      <c r="J667" s="201"/>
      <c r="K667" s="201">
        <v>203543496</v>
      </c>
      <c r="L667" s="201"/>
      <c r="M667" s="203" t="s">
        <v>24</v>
      </c>
      <c r="N667" s="203" t="s">
        <v>86</v>
      </c>
      <c r="O667" s="201">
        <v>391</v>
      </c>
      <c r="P667" s="201">
        <v>535</v>
      </c>
      <c r="Q667" s="201">
        <v>-28800</v>
      </c>
      <c r="R667" s="201" t="s">
        <v>2934</v>
      </c>
      <c r="S667" s="203" t="s">
        <v>2487</v>
      </c>
      <c r="T667" s="199" t="str">
        <f>LEFT(D667,3)</f>
        <v>And</v>
      </c>
      <c r="U667" s="198" t="e">
        <f>IF(SEARCH("RT", T667),1,0)</f>
        <v>#VALUE!</v>
      </c>
      <c r="V667" s="199" t="str">
        <f>LEFT(D667,35)</f>
        <v>And a student video," I haven't ski</v>
      </c>
      <c r="W667" s="199" t="e">
        <f>IF(SEARCH("http:", D667),1,0)</f>
        <v>#VALUE!</v>
      </c>
    </row>
    <row r="668" spans="1:24" x14ac:dyDescent="0.2">
      <c r="A668" s="199">
        <v>705</v>
      </c>
      <c r="B668" s="200" t="s">
        <v>2926</v>
      </c>
      <c r="C668" s="201" t="s">
        <v>654</v>
      </c>
      <c r="D668" s="201" t="s">
        <v>2927</v>
      </c>
      <c r="E668" s="201" t="s">
        <v>2928</v>
      </c>
      <c r="F668" s="202">
        <v>41689.896701388898</v>
      </c>
      <c r="G668" s="201"/>
      <c r="H668" s="201" t="s">
        <v>23</v>
      </c>
      <c r="I668" s="201"/>
      <c r="J668" s="201"/>
      <c r="K668" s="201">
        <v>30002337</v>
      </c>
      <c r="L668" s="201"/>
      <c r="M668" s="203" t="s">
        <v>73</v>
      </c>
      <c r="N668" s="203" t="s">
        <v>657</v>
      </c>
      <c r="O668" s="201">
        <v>371</v>
      </c>
      <c r="P668" s="201">
        <v>169</v>
      </c>
      <c r="Q668" s="201">
        <v>-18000</v>
      </c>
      <c r="R668" s="201" t="s">
        <v>2929</v>
      </c>
      <c r="S668" s="203" t="s">
        <v>2930</v>
      </c>
      <c r="T668" s="199" t="str">
        <f>LEFT(D668,3)</f>
        <v>Doe</v>
      </c>
      <c r="U668" s="198" t="e">
        <f>IF(SEARCH("RT", T668),1,0)</f>
        <v>#VALUE!</v>
      </c>
      <c r="V668" s="199" t="str">
        <f>LEFT(D668,35)</f>
        <v>Does Assessment For Learning look t</v>
      </c>
      <c r="W668" s="199" t="e">
        <f>IF(SEARCH("http:", D668),1,0)</f>
        <v>#VALUE!</v>
      </c>
    </row>
    <row r="669" spans="1:24" x14ac:dyDescent="0.2">
      <c r="A669" s="199">
        <v>706</v>
      </c>
      <c r="B669" s="200" t="s">
        <v>2921</v>
      </c>
      <c r="C669" s="201" t="s">
        <v>269</v>
      </c>
      <c r="D669" s="201" t="s">
        <v>2922</v>
      </c>
      <c r="E669" s="201" t="s">
        <v>2923</v>
      </c>
      <c r="F669" s="202">
        <v>41689.897997685199</v>
      </c>
      <c r="G669" s="201"/>
      <c r="H669" s="201" t="s">
        <v>23</v>
      </c>
      <c r="I669" s="201"/>
      <c r="J669" s="201"/>
      <c r="K669" s="201">
        <v>298888460</v>
      </c>
      <c r="L669" s="201"/>
      <c r="M669" s="203" t="s">
        <v>38</v>
      </c>
      <c r="N669" s="203" t="s">
        <v>302</v>
      </c>
      <c r="O669" s="201">
        <v>89</v>
      </c>
      <c r="P669" s="201">
        <v>130</v>
      </c>
      <c r="Q669" s="201">
        <v>-18000</v>
      </c>
      <c r="R669" s="201" t="s">
        <v>2924</v>
      </c>
      <c r="S669" s="203" t="s">
        <v>2925</v>
      </c>
      <c r="T669" s="199" t="str">
        <f>LEFT(D669,3)</f>
        <v>How</v>
      </c>
      <c r="U669" s="198" t="e">
        <f>IF(SEARCH("RT", T669),1,0)</f>
        <v>#VALUE!</v>
      </c>
      <c r="V669" s="199" t="str">
        <f>LEFT(D669,35)</f>
        <v xml:space="preserve">How can current uses of technology </v>
      </c>
      <c r="W669" s="199" t="e">
        <f>IF(SEARCH("http:", D669),1,0)</f>
        <v>#VALUE!</v>
      </c>
    </row>
    <row r="670" spans="1:24" x14ac:dyDescent="0.2">
      <c r="A670" s="199">
        <v>707</v>
      </c>
      <c r="B670" s="200" t="s">
        <v>2917</v>
      </c>
      <c r="C670" s="201" t="s">
        <v>654</v>
      </c>
      <c r="D670" s="201" t="s">
        <v>2918</v>
      </c>
      <c r="E670" s="201" t="s">
        <v>2919</v>
      </c>
      <c r="F670" s="202">
        <v>41689.898136574098</v>
      </c>
      <c r="G670" s="201"/>
      <c r="H670" s="201" t="s">
        <v>23</v>
      </c>
      <c r="I670" s="201"/>
      <c r="J670" s="201"/>
      <c r="K670" s="201">
        <v>30002337</v>
      </c>
      <c r="L670" s="201"/>
      <c r="M670" s="203" t="s">
        <v>73</v>
      </c>
      <c r="N670" s="203" t="s">
        <v>657</v>
      </c>
      <c r="O670" s="201">
        <v>371</v>
      </c>
      <c r="P670" s="201">
        <v>169</v>
      </c>
      <c r="Q670" s="201">
        <v>-18000</v>
      </c>
      <c r="R670" s="201" t="s">
        <v>2920</v>
      </c>
      <c r="S670" s="203" t="s">
        <v>1033</v>
      </c>
      <c r="T670" s="199" t="str">
        <f>LEFT(D670,3)</f>
        <v>Pee</v>
      </c>
      <c r="U670" s="198" t="e">
        <f>IF(SEARCH("RT", T670),1,0)</f>
        <v>#VALUE!</v>
      </c>
      <c r="V670" s="199" t="str">
        <f>LEFT(D670,35)</f>
        <v>Peer dialogue (asking questions) ma</v>
      </c>
      <c r="W670" s="199" t="e">
        <f>IF(SEARCH("http:", D670),1,0)</f>
        <v>#VALUE!</v>
      </c>
    </row>
    <row r="671" spans="1:24" x14ac:dyDescent="0.2">
      <c r="A671" s="199">
        <v>708</v>
      </c>
      <c r="B671" s="200" t="s">
        <v>2912</v>
      </c>
      <c r="C671" s="201" t="s">
        <v>717</v>
      </c>
      <c r="D671" s="201" t="s">
        <v>2913</v>
      </c>
      <c r="E671" s="201" t="s">
        <v>2914</v>
      </c>
      <c r="F671" s="202">
        <v>41689.899363425902</v>
      </c>
      <c r="G671" s="201"/>
      <c r="H671" s="201" t="s">
        <v>23</v>
      </c>
      <c r="I671" s="201"/>
      <c r="J671" s="201"/>
      <c r="K671" s="201">
        <v>2180447343</v>
      </c>
      <c r="L671" s="201"/>
      <c r="M671" s="203" t="s">
        <v>1707</v>
      </c>
      <c r="N671" s="203" t="s">
        <v>720</v>
      </c>
      <c r="O671" s="201">
        <v>222</v>
      </c>
      <c r="P671" s="201">
        <v>389</v>
      </c>
      <c r="Q671" s="201">
        <v>-18000</v>
      </c>
      <c r="R671" s="201" t="s">
        <v>2915</v>
      </c>
      <c r="S671" s="203" t="s">
        <v>2916</v>
      </c>
      <c r="T671" s="199" t="str">
        <f>LEFT(D671,3)</f>
        <v>Ama</v>
      </c>
      <c r="U671" s="198" t="e">
        <f>IF(SEARCH("RT", T671),1,0)</f>
        <v>#VALUE!</v>
      </c>
      <c r="V671" s="199" t="str">
        <f>LEFT(D671,35)</f>
        <v>Amazing work! http://t.co/yx6y7q5oh</v>
      </c>
      <c r="W671" s="199">
        <f>IF(SEARCH("http:", D671),1,0)</f>
        <v>1</v>
      </c>
      <c r="X671" s="194" t="str">
        <f>"http:"&amp;MID(D671,FIND("/",D671,8),LEN(D671)+1-FIND("/",D671,8))</f>
        <v>http://t.co/yx6y7q5oh7 #OERS14</v>
      </c>
    </row>
    <row r="672" spans="1:24" ht="25.5" x14ac:dyDescent="0.2">
      <c r="A672" s="199">
        <v>709</v>
      </c>
      <c r="B672" s="200" t="s">
        <v>2907</v>
      </c>
      <c r="C672" s="201" t="s">
        <v>2314</v>
      </c>
      <c r="D672" s="201" t="s">
        <v>2908</v>
      </c>
      <c r="E672" s="201" t="s">
        <v>2909</v>
      </c>
      <c r="F672" s="202">
        <v>41689.900069444397</v>
      </c>
      <c r="G672" s="201"/>
      <c r="H672" s="201" t="s">
        <v>23</v>
      </c>
      <c r="I672" s="201"/>
      <c r="J672" s="201"/>
      <c r="K672" s="201">
        <v>2200459346</v>
      </c>
      <c r="L672" s="201"/>
      <c r="M672" s="203" t="s">
        <v>63</v>
      </c>
      <c r="N672" s="203" t="s">
        <v>2317</v>
      </c>
      <c r="O672" s="201">
        <v>21</v>
      </c>
      <c r="P672" s="201">
        <v>101</v>
      </c>
      <c r="Q672" s="201"/>
      <c r="R672" s="201" t="s">
        <v>2910</v>
      </c>
      <c r="S672" s="203" t="s">
        <v>2911</v>
      </c>
      <c r="T672" s="199" t="str">
        <f>LEFT(D672,3)</f>
        <v>Gre</v>
      </c>
      <c r="U672" s="198" t="e">
        <f>IF(SEARCH("RT", T672),1,0)</f>
        <v>#VALUE!</v>
      </c>
      <c r="V672" s="199" t="str">
        <f>LEFT(D672,35)</f>
        <v>Great 21st century learning project</v>
      </c>
      <c r="W672" s="199">
        <f>IF(SEARCH("http:", D672),1,0)</f>
        <v>1</v>
      </c>
      <c r="X672" s="194" t="str">
        <f>"http:"&amp;MID(D672,FIND("/",D672,8),LEN(D672)+1-FIND("/",D672,8))</f>
        <v>http://t.co/jw0YcNI1wL #OERS14 #westernedu</v>
      </c>
    </row>
    <row r="673" spans="1:24" x14ac:dyDescent="0.2">
      <c r="A673" s="199">
        <v>710</v>
      </c>
      <c r="B673" s="200" t="s">
        <v>2903</v>
      </c>
      <c r="C673" s="201" t="s">
        <v>654</v>
      </c>
      <c r="D673" s="201" t="s">
        <v>2904</v>
      </c>
      <c r="E673" s="201" t="s">
        <v>2905</v>
      </c>
      <c r="F673" s="202">
        <v>41689.900127314802</v>
      </c>
      <c r="G673" s="201"/>
      <c r="H673" s="201" t="s">
        <v>23</v>
      </c>
      <c r="I673" s="201"/>
      <c r="J673" s="201"/>
      <c r="K673" s="201">
        <v>30002337</v>
      </c>
      <c r="L673" s="201"/>
      <c r="M673" s="203" t="s">
        <v>73</v>
      </c>
      <c r="N673" s="203" t="s">
        <v>657</v>
      </c>
      <c r="O673" s="201">
        <v>371</v>
      </c>
      <c r="P673" s="201">
        <v>169</v>
      </c>
      <c r="Q673" s="201">
        <v>-18000</v>
      </c>
      <c r="R673" s="201" t="s">
        <v>2906</v>
      </c>
      <c r="S673" s="203" t="s">
        <v>793</v>
      </c>
      <c r="T673" s="199" t="str">
        <f>LEFT(D673,3)</f>
        <v xml:space="preserve">Do </v>
      </c>
      <c r="U673" s="198" t="e">
        <f>IF(SEARCH("RT", T673),1,0)</f>
        <v>#VALUE!</v>
      </c>
      <c r="V673" s="199" t="str">
        <f>LEFT(D673,35)</f>
        <v>Do we have a mapped out continuum o</v>
      </c>
      <c r="W673" s="199" t="e">
        <f>IF(SEARCH("http:", D673),1,0)</f>
        <v>#VALUE!</v>
      </c>
    </row>
    <row r="674" spans="1:24" x14ac:dyDescent="0.2">
      <c r="A674" s="199">
        <v>711</v>
      </c>
      <c r="B674" s="200" t="s">
        <v>2897</v>
      </c>
      <c r="C674" s="201" t="s">
        <v>717</v>
      </c>
      <c r="D674" s="201" t="s">
        <v>2898</v>
      </c>
      <c r="E674" s="201" t="s">
        <v>2899</v>
      </c>
      <c r="F674" s="202">
        <v>41689.900138888901</v>
      </c>
      <c r="G674" s="201"/>
      <c r="H674" s="201" t="s">
        <v>23</v>
      </c>
      <c r="I674" s="201">
        <v>903959510</v>
      </c>
      <c r="J674" s="201" t="s">
        <v>2900</v>
      </c>
      <c r="K674" s="201">
        <v>2180447343</v>
      </c>
      <c r="L674" s="201"/>
      <c r="M674" s="203" t="s">
        <v>45</v>
      </c>
      <c r="N674" s="203" t="s">
        <v>720</v>
      </c>
      <c r="O674" s="201">
        <v>222</v>
      </c>
      <c r="P674" s="201">
        <v>389</v>
      </c>
      <c r="Q674" s="201">
        <v>-18000</v>
      </c>
      <c r="R674" s="201" t="s">
        <v>2901</v>
      </c>
      <c r="S674" s="203" t="s">
        <v>2902</v>
      </c>
      <c r="T674" s="199" t="str">
        <f>LEFT(D674,3)</f>
        <v>@An</v>
      </c>
      <c r="U674" s="198" t="e">
        <f>IF(SEARCH("RT", T674),1,0)</f>
        <v>#VALUE!</v>
      </c>
      <c r="V674" s="199" t="str">
        <f>LEFT(D674,35)</f>
        <v>@AndrewKwiecien I assume you are fa</v>
      </c>
      <c r="W674" s="199">
        <f>IF(SEARCH("http:", D674),1,0)</f>
        <v>1</v>
      </c>
      <c r="X674" s="194" t="str">
        <f>"http:"&amp;MID(D674,FIND("/",D674,8),LEN(D674)+1-FIND("/",D674,8))</f>
        <v>http://t.co/BX4LzwXn3J #oers14</v>
      </c>
    </row>
    <row r="675" spans="1:24" x14ac:dyDescent="0.2">
      <c r="A675" s="199">
        <v>712</v>
      </c>
      <c r="B675" s="200" t="s">
        <v>2892</v>
      </c>
      <c r="C675" s="201" t="s">
        <v>654</v>
      </c>
      <c r="D675" s="201" t="s">
        <v>2893</v>
      </c>
      <c r="E675" s="201" t="s">
        <v>2894</v>
      </c>
      <c r="F675" s="202">
        <v>41689.900752314803</v>
      </c>
      <c r="G675" s="201"/>
      <c r="H675" s="201" t="s">
        <v>23</v>
      </c>
      <c r="I675" s="201"/>
      <c r="J675" s="201"/>
      <c r="K675" s="201">
        <v>30002337</v>
      </c>
      <c r="L675" s="201"/>
      <c r="M675" s="203" t="s">
        <v>73</v>
      </c>
      <c r="N675" s="203" t="s">
        <v>657</v>
      </c>
      <c r="O675" s="201">
        <v>371</v>
      </c>
      <c r="P675" s="201">
        <v>169</v>
      </c>
      <c r="Q675" s="201">
        <v>-18000</v>
      </c>
      <c r="R675" s="201" t="s">
        <v>2895</v>
      </c>
      <c r="S675" s="203" t="s">
        <v>2896</v>
      </c>
      <c r="T675" s="199" t="str">
        <f>LEFT(D675,3)</f>
        <v>Whe</v>
      </c>
      <c r="U675" s="198" t="e">
        <f>IF(SEARCH("RT", T675),1,0)</f>
        <v>#VALUE!</v>
      </c>
      <c r="V675" s="199" t="str">
        <f>LEFT(D675,35)</f>
        <v>When people watch a really good tea</v>
      </c>
      <c r="W675" s="199" t="e">
        <f>IF(SEARCH("http:", D675),1,0)</f>
        <v>#VALUE!</v>
      </c>
    </row>
    <row r="676" spans="1:24" x14ac:dyDescent="0.2">
      <c r="A676" s="199">
        <v>713</v>
      </c>
      <c r="B676" s="200" t="s">
        <v>2889</v>
      </c>
      <c r="C676" s="201" t="s">
        <v>424</v>
      </c>
      <c r="D676" s="201" t="s">
        <v>2554</v>
      </c>
      <c r="E676" s="201" t="s">
        <v>2890</v>
      </c>
      <c r="F676" s="202">
        <v>41689.904733796298</v>
      </c>
      <c r="G676" s="201"/>
      <c r="H676" s="201" t="s">
        <v>23</v>
      </c>
      <c r="I676" s="201"/>
      <c r="J676" s="201"/>
      <c r="K676" s="201">
        <v>129585627</v>
      </c>
      <c r="L676" s="201"/>
      <c r="M676" s="203" t="s">
        <v>105</v>
      </c>
      <c r="N676" s="203" t="s">
        <v>426</v>
      </c>
      <c r="O676" s="201">
        <v>156</v>
      </c>
      <c r="P676" s="201">
        <v>98</v>
      </c>
      <c r="Q676" s="201">
        <v>-21600</v>
      </c>
      <c r="R676" s="201" t="s">
        <v>2891</v>
      </c>
      <c r="S676" s="203" t="s">
        <v>2557</v>
      </c>
      <c r="T676" s="199" t="str">
        <f>LEFT(D676,3)</f>
        <v xml:space="preserve">RT </v>
      </c>
      <c r="U676" s="198">
        <f>IF(SEARCH("RT", T676),1,0)</f>
        <v>1</v>
      </c>
      <c r="V676" s="199" t="str">
        <f>LEFT(D676,35)</f>
        <v>RT @CarolCampbell4: @KNAER_RECRAE t</v>
      </c>
      <c r="W676" s="199">
        <f>IF(SEARCH("http:", D676),1,0)</f>
        <v>1</v>
      </c>
      <c r="X676" s="194" t="str">
        <f>"http:"&amp;MID(D676,FIND("/",D676,8),LEN(D676)+1-FIND("/",D676,8))</f>
        <v>http://t.co/KsM1D3l5Kw</v>
      </c>
    </row>
    <row r="677" spans="1:24" x14ac:dyDescent="0.2">
      <c r="A677" s="199">
        <v>714</v>
      </c>
      <c r="B677" s="200" t="s">
        <v>2889</v>
      </c>
      <c r="C677" s="201" t="s">
        <v>424</v>
      </c>
      <c r="D677" s="201" t="s">
        <v>2554</v>
      </c>
      <c r="E677" s="201" t="s">
        <v>2890</v>
      </c>
      <c r="F677" s="202">
        <v>41689.904733796298</v>
      </c>
      <c r="G677" s="201"/>
      <c r="H677" s="201" t="s">
        <v>23</v>
      </c>
      <c r="I677" s="201"/>
      <c r="J677" s="201"/>
      <c r="K677" s="201">
        <v>129585627</v>
      </c>
      <c r="L677" s="201"/>
      <c r="M677" s="203" t="s">
        <v>105</v>
      </c>
      <c r="N677" s="203" t="s">
        <v>426</v>
      </c>
      <c r="O677" s="201">
        <v>156</v>
      </c>
      <c r="P677" s="201">
        <v>98</v>
      </c>
      <c r="Q677" s="201">
        <v>-21600</v>
      </c>
      <c r="R677" s="201" t="s">
        <v>2891</v>
      </c>
      <c r="S677" s="203" t="s">
        <v>2557</v>
      </c>
      <c r="T677" s="199" t="str">
        <f>LEFT(D677,3)</f>
        <v xml:space="preserve">RT </v>
      </c>
      <c r="U677" s="198">
        <f>IF(SEARCH("RT", T677),1,0)</f>
        <v>1</v>
      </c>
      <c r="V677" s="199" t="str">
        <f>LEFT(D677,35)</f>
        <v>RT @CarolCampbell4: @KNAER_RECRAE t</v>
      </c>
      <c r="W677" s="199">
        <f>IF(SEARCH("http:", D677),1,0)</f>
        <v>1</v>
      </c>
      <c r="X677" s="194" t="str">
        <f>"http:"&amp;MID(D677,FIND("/",D677,8),LEN(D677)+1-FIND("/",D677,8))</f>
        <v>http://t.co/KsM1D3l5Kw</v>
      </c>
    </row>
    <row r="678" spans="1:24" x14ac:dyDescent="0.2">
      <c r="A678" s="199">
        <v>715</v>
      </c>
      <c r="B678" s="200" t="s">
        <v>2882</v>
      </c>
      <c r="C678" s="201" t="s">
        <v>2883</v>
      </c>
      <c r="D678" s="201" t="s">
        <v>2884</v>
      </c>
      <c r="E678" s="201" t="s">
        <v>2885</v>
      </c>
      <c r="F678" s="202">
        <v>41689.9051273148</v>
      </c>
      <c r="G678" s="201"/>
      <c r="H678" s="201" t="s">
        <v>23</v>
      </c>
      <c r="I678" s="201"/>
      <c r="J678" s="201"/>
      <c r="K678" s="201">
        <v>979103881</v>
      </c>
      <c r="L678" s="201"/>
      <c r="M678" s="203" t="s">
        <v>45</v>
      </c>
      <c r="N678" s="203" t="s">
        <v>2886</v>
      </c>
      <c r="O678" s="201">
        <v>215</v>
      </c>
      <c r="P678" s="201">
        <v>320</v>
      </c>
      <c r="Q678" s="201"/>
      <c r="R678" s="201" t="s">
        <v>2887</v>
      </c>
      <c r="S678" s="203" t="s">
        <v>2888</v>
      </c>
      <c r="T678" s="199" t="str">
        <f>LEFT(D678,3)</f>
        <v>COP</v>
      </c>
      <c r="U678" s="198" t="e">
        <f>IF(SEARCH("RT", T678),1,0)</f>
        <v>#VALUE!</v>
      </c>
      <c r="V678" s="199" t="str">
        <f>LEFT(D678,35)</f>
        <v>COPA members at our kiosk @ #OERS14</v>
      </c>
      <c r="W678" s="199">
        <f>IF(SEARCH("http:", D678),1,0)</f>
        <v>1</v>
      </c>
      <c r="X678" s="194" t="str">
        <f>"http:"&amp;MID(D678,FIND("/",D678,8),LEN(D678)+1-FIND("/",D678,8))</f>
        <v>http://t.co/lRnlhH5rnM</v>
      </c>
    </row>
    <row r="679" spans="1:24" x14ac:dyDescent="0.2">
      <c r="A679" s="199">
        <v>716</v>
      </c>
      <c r="B679" s="200" t="s">
        <v>2877</v>
      </c>
      <c r="C679" s="201" t="s">
        <v>654</v>
      </c>
      <c r="D679" s="201" t="s">
        <v>2878</v>
      </c>
      <c r="E679" s="201" t="s">
        <v>2879</v>
      </c>
      <c r="F679" s="202">
        <v>41689.905613425901</v>
      </c>
      <c r="G679" s="201"/>
      <c r="H679" s="201" t="s">
        <v>23</v>
      </c>
      <c r="I679" s="201"/>
      <c r="J679" s="201"/>
      <c r="K679" s="201">
        <v>30002337</v>
      </c>
      <c r="L679" s="201"/>
      <c r="M679" s="203" t="s">
        <v>73</v>
      </c>
      <c r="N679" s="203" t="s">
        <v>657</v>
      </c>
      <c r="O679" s="201">
        <v>371</v>
      </c>
      <c r="P679" s="201">
        <v>169</v>
      </c>
      <c r="Q679" s="201">
        <v>-18000</v>
      </c>
      <c r="R679" s="201" t="s">
        <v>2880</v>
      </c>
      <c r="S679" s="203" t="s">
        <v>2881</v>
      </c>
      <c r="T679" s="199" t="str">
        <f>LEFT(D679,3)</f>
        <v>Mod</v>
      </c>
      <c r="U679" s="198" t="e">
        <f>IF(SEARCH("RT", T679),1,0)</f>
        <v>#VALUE!</v>
      </c>
      <c r="V679" s="199" t="str">
        <f>LEFT(D679,35)</f>
        <v xml:space="preserve">Modifications to the Harvard Group </v>
      </c>
      <c r="W679" s="199" t="e">
        <f>IF(SEARCH("http:", D679),1,0)</f>
        <v>#VALUE!</v>
      </c>
    </row>
    <row r="680" spans="1:24" x14ac:dyDescent="0.2">
      <c r="A680" s="199">
        <v>717</v>
      </c>
      <c r="B680" s="200" t="s">
        <v>2872</v>
      </c>
      <c r="C680" s="201" t="s">
        <v>654</v>
      </c>
      <c r="D680" s="201" t="s">
        <v>2873</v>
      </c>
      <c r="E680" s="201" t="s">
        <v>2874</v>
      </c>
      <c r="F680" s="202">
        <v>41689.906018518501</v>
      </c>
      <c r="G680" s="201"/>
      <c r="H680" s="201" t="s">
        <v>23</v>
      </c>
      <c r="I680" s="201"/>
      <c r="J680" s="201"/>
      <c r="K680" s="201">
        <v>30002337</v>
      </c>
      <c r="L680" s="201"/>
      <c r="M680" s="203" t="s">
        <v>73</v>
      </c>
      <c r="N680" s="203" t="s">
        <v>657</v>
      </c>
      <c r="O680" s="201">
        <v>371</v>
      </c>
      <c r="P680" s="201">
        <v>169</v>
      </c>
      <c r="Q680" s="201">
        <v>-18000</v>
      </c>
      <c r="R680" s="201" t="s">
        <v>2875</v>
      </c>
      <c r="S680" s="203" t="s">
        <v>2876</v>
      </c>
      <c r="T680" s="199" t="str">
        <f>LEFT(D680,3)</f>
        <v>Mod</v>
      </c>
      <c r="U680" s="198" t="e">
        <f>IF(SEARCH("RT", T680),1,0)</f>
        <v>#VALUE!</v>
      </c>
      <c r="V680" s="199" t="str">
        <f>LEFT(D680,35)</f>
        <v>Modifications: Clear supports for t</v>
      </c>
      <c r="W680" s="199" t="e">
        <f>IF(SEARCH("http:", D680),1,0)</f>
        <v>#VALUE!</v>
      </c>
    </row>
    <row r="681" spans="1:24" x14ac:dyDescent="0.2">
      <c r="A681" s="199">
        <v>718</v>
      </c>
      <c r="B681" s="200" t="s">
        <v>2867</v>
      </c>
      <c r="C681" s="201" t="s">
        <v>260</v>
      </c>
      <c r="D681" s="201" t="s">
        <v>2868</v>
      </c>
      <c r="E681" s="201" t="s">
        <v>2869</v>
      </c>
      <c r="F681" s="202">
        <v>41689.906539351898</v>
      </c>
      <c r="G681" s="201"/>
      <c r="H681" s="201" t="s">
        <v>23</v>
      </c>
      <c r="I681" s="201"/>
      <c r="J681" s="201"/>
      <c r="K681" s="201">
        <v>40576448</v>
      </c>
      <c r="L681" s="201"/>
      <c r="M681" s="203" t="s">
        <v>24</v>
      </c>
      <c r="N681" s="203" t="s">
        <v>263</v>
      </c>
      <c r="O681" s="201">
        <v>809</v>
      </c>
      <c r="P681" s="201">
        <v>1459</v>
      </c>
      <c r="Q681" s="201">
        <v>-18000</v>
      </c>
      <c r="R681" s="201" t="s">
        <v>2870</v>
      </c>
      <c r="S681" s="203" t="s">
        <v>2871</v>
      </c>
      <c r="T681" s="199" t="str">
        <f>LEFT(D681,3)</f>
        <v>Gre</v>
      </c>
      <c r="U681" s="198" t="e">
        <f>IF(SEARCH("RT", T681),1,0)</f>
        <v>#VALUE!</v>
      </c>
      <c r="V681" s="199" t="str">
        <f>LEFT(D681,35)</f>
        <v xml:space="preserve">Great questions in our workshop on </v>
      </c>
      <c r="W681" s="199" t="e">
        <f>IF(SEARCH("http:", D681),1,0)</f>
        <v>#VALUE!</v>
      </c>
    </row>
    <row r="682" spans="1:24" x14ac:dyDescent="0.2">
      <c r="A682" s="199">
        <v>719</v>
      </c>
      <c r="B682" s="200" t="s">
        <v>2863</v>
      </c>
      <c r="C682" s="201" t="s">
        <v>654</v>
      </c>
      <c r="D682" s="201" t="s">
        <v>2864</v>
      </c>
      <c r="E682" s="201" t="s">
        <v>2865</v>
      </c>
      <c r="F682" s="202">
        <v>41689.906909722202</v>
      </c>
      <c r="G682" s="201"/>
      <c r="H682" s="201" t="s">
        <v>23</v>
      </c>
      <c r="I682" s="201"/>
      <c r="J682" s="201"/>
      <c r="K682" s="201">
        <v>30002337</v>
      </c>
      <c r="L682" s="201"/>
      <c r="M682" s="203" t="s">
        <v>73</v>
      </c>
      <c r="N682" s="203" t="s">
        <v>657</v>
      </c>
      <c r="O682" s="201">
        <v>371</v>
      </c>
      <c r="P682" s="201">
        <v>169</v>
      </c>
      <c r="Q682" s="201">
        <v>-18000</v>
      </c>
      <c r="R682" s="201" t="s">
        <v>2866</v>
      </c>
      <c r="S682" s="203" t="s">
        <v>1324</v>
      </c>
      <c r="T682" s="199" t="str">
        <f>LEFT(D682,3)</f>
        <v>Mod</v>
      </c>
      <c r="U682" s="198" t="e">
        <f>IF(SEARCH("RT", T682),1,0)</f>
        <v>#VALUE!</v>
      </c>
      <c r="V682" s="199" t="str">
        <f>LEFT(D682,35)</f>
        <v>Modifications: Descriptive feedback</v>
      </c>
      <c r="W682" s="199" t="e">
        <f>IF(SEARCH("http:", D682),1,0)</f>
        <v>#VALUE!</v>
      </c>
    </row>
    <row r="683" spans="1:24" x14ac:dyDescent="0.2">
      <c r="A683" s="199">
        <v>720</v>
      </c>
      <c r="B683" s="200" t="s">
        <v>2857</v>
      </c>
      <c r="C683" s="201" t="s">
        <v>1022</v>
      </c>
      <c r="D683" s="201" t="s">
        <v>2858</v>
      </c>
      <c r="E683" s="201" t="s">
        <v>2859</v>
      </c>
      <c r="F683" s="202">
        <v>41689.913078703699</v>
      </c>
      <c r="G683" s="201" t="s">
        <v>2860</v>
      </c>
      <c r="H683" s="201" t="s">
        <v>23</v>
      </c>
      <c r="I683" s="201"/>
      <c r="J683" s="201"/>
      <c r="K683" s="201">
        <v>2351930730</v>
      </c>
      <c r="L683" s="201"/>
      <c r="M683" s="203" t="s">
        <v>105</v>
      </c>
      <c r="N683" s="203" t="s">
        <v>1026</v>
      </c>
      <c r="O683" s="201">
        <v>5</v>
      </c>
      <c r="P683" s="201">
        <v>42</v>
      </c>
      <c r="Q683" s="201"/>
      <c r="R683" s="201" t="s">
        <v>2861</v>
      </c>
      <c r="S683" s="203" t="s">
        <v>2862</v>
      </c>
      <c r="T683" s="199" t="str">
        <f>LEFT(D683,3)</f>
        <v>Fan</v>
      </c>
      <c r="U683" s="198" t="e">
        <f>IF(SEARCH("RT", T683),1,0)</f>
        <v>#VALUE!</v>
      </c>
      <c r="V683" s="199" t="str">
        <f>LEFT(D683,35)</f>
        <v>Fantastic presentation from tdsb mo</v>
      </c>
      <c r="W683" s="199" t="e">
        <f>IF(SEARCH("http:", D683),1,0)</f>
        <v>#VALUE!</v>
      </c>
    </row>
    <row r="684" spans="1:24" x14ac:dyDescent="0.2">
      <c r="A684" s="199">
        <v>721</v>
      </c>
      <c r="B684" s="200" t="s">
        <v>2857</v>
      </c>
      <c r="C684" s="201" t="s">
        <v>1022</v>
      </c>
      <c r="D684" s="201" t="s">
        <v>2858</v>
      </c>
      <c r="E684" s="201" t="s">
        <v>2859</v>
      </c>
      <c r="F684" s="202">
        <v>41689.913078703699</v>
      </c>
      <c r="G684" s="201" t="s">
        <v>2860</v>
      </c>
      <c r="H684" s="201" t="s">
        <v>23</v>
      </c>
      <c r="I684" s="201"/>
      <c r="J684" s="201"/>
      <c r="K684" s="201">
        <v>2351930730</v>
      </c>
      <c r="L684" s="201"/>
      <c r="M684" s="203" t="s">
        <v>105</v>
      </c>
      <c r="N684" s="203" t="s">
        <v>1026</v>
      </c>
      <c r="O684" s="201">
        <v>5</v>
      </c>
      <c r="P684" s="201">
        <v>42</v>
      </c>
      <c r="Q684" s="201"/>
      <c r="R684" s="201" t="s">
        <v>2861</v>
      </c>
      <c r="S684" s="203" t="s">
        <v>2862</v>
      </c>
      <c r="T684" s="199" t="str">
        <f>LEFT(D684,3)</f>
        <v>Fan</v>
      </c>
      <c r="U684" s="198" t="e">
        <f>IF(SEARCH("RT", T684),1,0)</f>
        <v>#VALUE!</v>
      </c>
      <c r="V684" s="199" t="str">
        <f>LEFT(D684,35)</f>
        <v>Fantastic presentation from tdsb mo</v>
      </c>
      <c r="W684" s="199" t="e">
        <f>IF(SEARCH("http:", D684),1,0)</f>
        <v>#VALUE!</v>
      </c>
    </row>
    <row r="685" spans="1:24" x14ac:dyDescent="0.2">
      <c r="A685" s="199">
        <v>722</v>
      </c>
      <c r="B685" s="200" t="s">
        <v>2851</v>
      </c>
      <c r="C685" s="201" t="s">
        <v>654</v>
      </c>
      <c r="D685" s="201" t="s">
        <v>2852</v>
      </c>
      <c r="E685" s="201" t="s">
        <v>2853</v>
      </c>
      <c r="F685" s="202">
        <v>41689.913634259297</v>
      </c>
      <c r="G685" s="201"/>
      <c r="H685" s="201" t="s">
        <v>23</v>
      </c>
      <c r="I685" s="201"/>
      <c r="J685" s="201"/>
      <c r="K685" s="201">
        <v>30002337</v>
      </c>
      <c r="L685" s="201"/>
      <c r="M685" s="203" t="s">
        <v>2854</v>
      </c>
      <c r="N685" s="203" t="s">
        <v>657</v>
      </c>
      <c r="O685" s="201">
        <v>372</v>
      </c>
      <c r="P685" s="201">
        <v>169</v>
      </c>
      <c r="Q685" s="201">
        <v>-18000</v>
      </c>
      <c r="R685" s="201" t="s">
        <v>2855</v>
      </c>
      <c r="S685" s="203" t="s">
        <v>2856</v>
      </c>
      <c r="T685" s="199" t="str">
        <f>LEFT(D685,3)</f>
        <v>Dat</v>
      </c>
      <c r="U685" s="198" t="e">
        <f>IF(SEARCH("RT", T685),1,0)</f>
        <v>#VALUE!</v>
      </c>
      <c r="V685" s="199" t="str">
        <f>LEFT(D685,35)</f>
        <v>Data User Group poster, stop by and</v>
      </c>
      <c r="W685" s="199">
        <f>IF(SEARCH("http:", D685),1,0)</f>
        <v>1</v>
      </c>
      <c r="X685" s="194" t="str">
        <f>"http:"&amp;MID(D685,FIND("/",D685,8),LEN(D685)+1-FIND("/",D685,8))</f>
        <v>http://t.co/gdNJ9ULSpA</v>
      </c>
    </row>
    <row r="686" spans="1:24" x14ac:dyDescent="0.2">
      <c r="A686" s="199">
        <v>723</v>
      </c>
      <c r="B686" s="200" t="s">
        <v>2848</v>
      </c>
      <c r="C686" s="201" t="s">
        <v>260</v>
      </c>
      <c r="D686" s="201" t="s">
        <v>2689</v>
      </c>
      <c r="E686" s="201" t="s">
        <v>2849</v>
      </c>
      <c r="F686" s="202">
        <v>41689.914976851898</v>
      </c>
      <c r="G686" s="201"/>
      <c r="H686" s="201" t="s">
        <v>23</v>
      </c>
      <c r="I686" s="201"/>
      <c r="J686" s="201"/>
      <c r="K686" s="201">
        <v>40576448</v>
      </c>
      <c r="L686" s="201"/>
      <c r="M686" s="203" t="s">
        <v>85</v>
      </c>
      <c r="N686" s="203" t="s">
        <v>263</v>
      </c>
      <c r="O686" s="201">
        <v>809</v>
      </c>
      <c r="P686" s="201">
        <v>1460</v>
      </c>
      <c r="Q686" s="201">
        <v>-18000</v>
      </c>
      <c r="R686" s="201" t="s">
        <v>2850</v>
      </c>
      <c r="S686" s="203" t="s">
        <v>2692</v>
      </c>
      <c r="T686" s="199" t="str">
        <f>LEFT(D686,3)</f>
        <v xml:space="preserve">RT </v>
      </c>
      <c r="U686" s="198">
        <f>IF(SEARCH("RT", T686),1,0)</f>
        <v>1</v>
      </c>
      <c r="V686" s="199" t="str">
        <f>LEFT(D686,35)</f>
        <v>RT @LStevens2511: Fantastic present</v>
      </c>
      <c r="W686" s="199" t="e">
        <f>IF(SEARCH("http:", D686),1,0)</f>
        <v>#VALUE!</v>
      </c>
    </row>
    <row r="687" spans="1:24" x14ac:dyDescent="0.2">
      <c r="A687" s="199">
        <v>724</v>
      </c>
      <c r="B687" s="200" t="s">
        <v>2841</v>
      </c>
      <c r="C687" s="201" t="s">
        <v>2842</v>
      </c>
      <c r="D687" s="201" t="s">
        <v>2843</v>
      </c>
      <c r="E687" s="201" t="s">
        <v>2844</v>
      </c>
      <c r="F687" s="202">
        <v>41689.915300925903</v>
      </c>
      <c r="G687" s="201"/>
      <c r="H687" s="201" t="s">
        <v>23</v>
      </c>
      <c r="I687" s="201"/>
      <c r="J687" s="201"/>
      <c r="K687" s="201">
        <v>114833112</v>
      </c>
      <c r="L687" s="201"/>
      <c r="M687" s="203" t="s">
        <v>45</v>
      </c>
      <c r="N687" s="203" t="s">
        <v>2845</v>
      </c>
      <c r="O687" s="201">
        <v>1204</v>
      </c>
      <c r="P687" s="201">
        <v>1083</v>
      </c>
      <c r="Q687" s="201">
        <v>-18000</v>
      </c>
      <c r="R687" s="201" t="s">
        <v>2846</v>
      </c>
      <c r="S687" s="203" t="s">
        <v>2847</v>
      </c>
      <c r="T687" s="199" t="str">
        <f>LEFT(D687,3)</f>
        <v xml:space="preserve">RT </v>
      </c>
      <c r="U687" s="198">
        <f>IF(SEARCH("RT", T687),1,0)</f>
        <v>1</v>
      </c>
      <c r="V687" s="199" t="str">
        <f>LEFT(D687,35)</f>
        <v>RT @O3atORION: If the technology fa</v>
      </c>
      <c r="W687" s="199" t="e">
        <f>IF(SEARCH("http:", D687),1,0)</f>
        <v>#VALUE!</v>
      </c>
    </row>
    <row r="688" spans="1:24" x14ac:dyDescent="0.2">
      <c r="A688" s="199">
        <v>725</v>
      </c>
      <c r="B688" s="200" t="s">
        <v>2837</v>
      </c>
      <c r="C688" s="201" t="s">
        <v>260</v>
      </c>
      <c r="D688" s="201" t="s">
        <v>2838</v>
      </c>
      <c r="E688" s="201" t="s">
        <v>2834</v>
      </c>
      <c r="F688" s="202">
        <v>41689.916550925896</v>
      </c>
      <c r="G688" s="201"/>
      <c r="H688" s="201" t="s">
        <v>23</v>
      </c>
      <c r="I688" s="201"/>
      <c r="J688" s="201"/>
      <c r="K688" s="201">
        <v>40576448</v>
      </c>
      <c r="L688" s="201"/>
      <c r="M688" s="203" t="s">
        <v>85</v>
      </c>
      <c r="N688" s="203" t="s">
        <v>263</v>
      </c>
      <c r="O688" s="201">
        <v>809</v>
      </c>
      <c r="P688" s="201">
        <v>1460</v>
      </c>
      <c r="Q688" s="201">
        <v>-18000</v>
      </c>
      <c r="R688" s="201" t="s">
        <v>2839</v>
      </c>
      <c r="S688" s="203" t="s">
        <v>2840</v>
      </c>
      <c r="T688" s="199" t="str">
        <f>LEFT(D688,3)</f>
        <v>A s</v>
      </c>
      <c r="U688" s="198" t="e">
        <f>IF(SEARCH("RT", T688),1,0)</f>
        <v>#VALUE!</v>
      </c>
      <c r="V688" s="199" t="str">
        <f>LEFT(D688,35)</f>
        <v>A shoutout to the #OERS14 Crowd..kn</v>
      </c>
      <c r="W688" s="199">
        <f>IF(SEARCH("http:", D688),1,0)</f>
        <v>1</v>
      </c>
      <c r="X688" s="194" t="str">
        <f>"http:"&amp;MID(D688,FIND("/",D688,8),LEN(D688)+1-FIND("/",D688,8))</f>
        <v>http://t.co/aiE1VeJIBx</v>
      </c>
    </row>
    <row r="689" spans="1:24" x14ac:dyDescent="0.2">
      <c r="A689" s="199">
        <v>726</v>
      </c>
      <c r="B689" s="200" t="s">
        <v>2832</v>
      </c>
      <c r="C689" s="201" t="s">
        <v>71</v>
      </c>
      <c r="D689" s="201" t="s">
        <v>2833</v>
      </c>
      <c r="E689" s="201" t="s">
        <v>2834</v>
      </c>
      <c r="F689" s="202">
        <v>41689.916550925896</v>
      </c>
      <c r="G689" s="201"/>
      <c r="H689" s="201" t="s">
        <v>23</v>
      </c>
      <c r="I689" s="201"/>
      <c r="J689" s="201"/>
      <c r="K689" s="201">
        <v>203543496</v>
      </c>
      <c r="L689" s="201"/>
      <c r="M689" s="203" t="s">
        <v>85</v>
      </c>
      <c r="N689" s="203" t="s">
        <v>86</v>
      </c>
      <c r="O689" s="201">
        <v>391</v>
      </c>
      <c r="P689" s="201">
        <v>535</v>
      </c>
      <c r="Q689" s="201">
        <v>-28800</v>
      </c>
      <c r="R689" s="201" t="s">
        <v>2835</v>
      </c>
      <c r="S689" s="203" t="s">
        <v>2836</v>
      </c>
      <c r="T689" s="199" t="str">
        <f>LEFT(D689,3)</f>
        <v>A s</v>
      </c>
      <c r="U689" s="198" t="e">
        <f>IF(SEARCH("RT", T689),1,0)</f>
        <v>#VALUE!</v>
      </c>
      <c r="V689" s="199" t="str">
        <f>LEFT(D689,35)</f>
        <v>A shoutout to the #OERS14 Crowd..kn</v>
      </c>
      <c r="W689" s="199">
        <f>IF(SEARCH("http:", D689),1,0)</f>
        <v>1</v>
      </c>
      <c r="X689" s="194" t="str">
        <f>"http:"&amp;MID(D689,FIND("/",D689,8),LEN(D689)+1-FIND("/",D689,8))</f>
        <v>http://t.co/F9Xoz2aPw8</v>
      </c>
    </row>
    <row r="690" spans="1:24" x14ac:dyDescent="0.2">
      <c r="A690" s="199">
        <v>727</v>
      </c>
      <c r="B690" s="200" t="s">
        <v>2827</v>
      </c>
      <c r="C690" s="201" t="s">
        <v>2828</v>
      </c>
      <c r="D690" s="201" t="s">
        <v>2188</v>
      </c>
      <c r="E690" s="201" t="s">
        <v>2829</v>
      </c>
      <c r="F690" s="202">
        <v>41689.919513888897</v>
      </c>
      <c r="G690" s="201"/>
      <c r="H690" s="201" t="s">
        <v>628</v>
      </c>
      <c r="I690" s="201"/>
      <c r="J690" s="201"/>
      <c r="K690" s="201">
        <v>1541499920</v>
      </c>
      <c r="L690" s="201"/>
      <c r="M690" s="203" t="s">
        <v>45</v>
      </c>
      <c r="N690" s="203" t="s">
        <v>2830</v>
      </c>
      <c r="O690" s="201">
        <v>86</v>
      </c>
      <c r="P690" s="201">
        <v>100</v>
      </c>
      <c r="Q690" s="201">
        <v>-28800</v>
      </c>
      <c r="R690" s="201" t="s">
        <v>2831</v>
      </c>
      <c r="S690" s="203" t="s">
        <v>2138</v>
      </c>
      <c r="T690" s="199" t="str">
        <f>LEFT(D690,3)</f>
        <v xml:space="preserve">RT </v>
      </c>
      <c r="U690" s="198">
        <f>IF(SEARCH("RT", T690),1,0)</f>
        <v>1</v>
      </c>
      <c r="V690" s="199" t="str">
        <f>LEFT(D690,35)</f>
        <v>RT @Anniekidder: #oers14 Students o</v>
      </c>
      <c r="W690" s="199" t="e">
        <f>IF(SEARCH("http:", D690),1,0)</f>
        <v>#VALUE!</v>
      </c>
    </row>
    <row r="691" spans="1:24" x14ac:dyDescent="0.2">
      <c r="A691" s="199">
        <v>728</v>
      </c>
      <c r="B691" s="200" t="s">
        <v>2822</v>
      </c>
      <c r="C691" s="201" t="s">
        <v>2157</v>
      </c>
      <c r="D691" s="201" t="s">
        <v>2823</v>
      </c>
      <c r="E691" s="201" t="s">
        <v>2824</v>
      </c>
      <c r="F691" s="202">
        <v>41689.919537037</v>
      </c>
      <c r="G691" s="201"/>
      <c r="H691" s="201" t="s">
        <v>23</v>
      </c>
      <c r="I691" s="201"/>
      <c r="J691" s="201"/>
      <c r="K691" s="201">
        <v>466897873</v>
      </c>
      <c r="L691" s="201"/>
      <c r="M691" s="203" t="s">
        <v>146</v>
      </c>
      <c r="N691" s="203" t="s">
        <v>2258</v>
      </c>
      <c r="O691" s="201">
        <v>60</v>
      </c>
      <c r="P691" s="201">
        <v>128</v>
      </c>
      <c r="Q691" s="201">
        <v>-21600</v>
      </c>
      <c r="R691" s="201" t="s">
        <v>2825</v>
      </c>
      <c r="S691" s="203" t="s">
        <v>2826</v>
      </c>
      <c r="T691" s="199" t="str">
        <f>LEFT(D691,3)</f>
        <v xml:space="preserve">RT </v>
      </c>
      <c r="U691" s="198">
        <f>IF(SEARCH("RT", T691),1,0)</f>
        <v>1</v>
      </c>
      <c r="V691" s="199" t="str">
        <f>LEFT(D691,35)</f>
        <v>RT @O3atORION: Good to hear that ou</v>
      </c>
      <c r="W691" s="199" t="e">
        <f>IF(SEARCH("http:", D691),1,0)</f>
        <v>#VALUE!</v>
      </c>
    </row>
    <row r="692" spans="1:24" x14ac:dyDescent="0.2">
      <c r="A692" s="199">
        <v>729</v>
      </c>
      <c r="B692" s="200" t="s">
        <v>2817</v>
      </c>
      <c r="C692" s="201" t="s">
        <v>260</v>
      </c>
      <c r="D692" s="201" t="s">
        <v>2818</v>
      </c>
      <c r="E692" s="201" t="s">
        <v>2819</v>
      </c>
      <c r="F692" s="202">
        <v>41689.924282407403</v>
      </c>
      <c r="G692" s="201"/>
      <c r="H692" s="201" t="s">
        <v>23</v>
      </c>
      <c r="I692" s="201"/>
      <c r="J692" s="201"/>
      <c r="K692" s="201">
        <v>40576448</v>
      </c>
      <c r="L692" s="201"/>
      <c r="M692" s="203" t="s">
        <v>85</v>
      </c>
      <c r="N692" s="203" t="s">
        <v>263</v>
      </c>
      <c r="O692" s="201">
        <v>809</v>
      </c>
      <c r="P692" s="201">
        <v>1460</v>
      </c>
      <c r="Q692" s="201">
        <v>-18000</v>
      </c>
      <c r="R692" s="201" t="s">
        <v>2820</v>
      </c>
      <c r="S692" s="203" t="s">
        <v>2821</v>
      </c>
      <c r="T692" s="199" t="str">
        <f>LEFT(D692,3)</f>
        <v xml:space="preserve">RT </v>
      </c>
      <c r="U692" s="198">
        <f>IF(SEARCH("RT", T692),1,0)</f>
        <v>1</v>
      </c>
      <c r="V692" s="199" t="str">
        <f>LEFT(D692,35)</f>
        <v>RT @abbaspeaks: A shoutout to the #</v>
      </c>
      <c r="W692" s="199">
        <f>IF(SEARCH("http:", D692),1,0)</f>
        <v>1</v>
      </c>
      <c r="X692" s="194" t="str">
        <f>"http:"&amp;MID(D692,FIND("/",D692,8),LEN(D692)+1-FIND("/",D692,8))</f>
        <v>http://t.c…</v>
      </c>
    </row>
    <row r="693" spans="1:24" x14ac:dyDescent="0.2">
      <c r="A693" s="199">
        <v>730</v>
      </c>
      <c r="B693" s="200" t="s">
        <v>2812</v>
      </c>
      <c r="C693" s="201" t="s">
        <v>260</v>
      </c>
      <c r="D693" s="201" t="s">
        <v>2813</v>
      </c>
      <c r="E693" s="201" t="s">
        <v>2814</v>
      </c>
      <c r="F693" s="202">
        <v>41689.940659722197</v>
      </c>
      <c r="G693" s="201"/>
      <c r="H693" s="201" t="s">
        <v>23</v>
      </c>
      <c r="I693" s="201"/>
      <c r="J693" s="201"/>
      <c r="K693" s="201">
        <v>40576448</v>
      </c>
      <c r="L693" s="201"/>
      <c r="M693" s="203" t="s">
        <v>85</v>
      </c>
      <c r="N693" s="203" t="s">
        <v>263</v>
      </c>
      <c r="O693" s="201">
        <v>810</v>
      </c>
      <c r="P693" s="201">
        <v>1460</v>
      </c>
      <c r="Q693" s="201">
        <v>-18000</v>
      </c>
      <c r="R693" s="201" t="s">
        <v>2815</v>
      </c>
      <c r="S693" s="203" t="s">
        <v>2816</v>
      </c>
      <c r="T693" s="199" t="str">
        <f>LEFT(D693,3)</f>
        <v>Its</v>
      </c>
      <c r="U693" s="198" t="e">
        <f>IF(SEARCH("RT", T693),1,0)</f>
        <v>#VALUE!</v>
      </c>
      <c r="V693" s="199" t="str">
        <f>LEFT(D693,35)</f>
        <v>Its dinner at #OERS14 We are at our</v>
      </c>
      <c r="W693" s="199" t="e">
        <f>IF(SEARCH("http:", D693),1,0)</f>
        <v>#VALUE!</v>
      </c>
    </row>
    <row r="694" spans="1:24" x14ac:dyDescent="0.2">
      <c r="A694" s="199">
        <v>731</v>
      </c>
      <c r="B694" s="200" t="s">
        <v>2812</v>
      </c>
      <c r="C694" s="201" t="s">
        <v>260</v>
      </c>
      <c r="D694" s="201" t="s">
        <v>2813</v>
      </c>
      <c r="E694" s="201" t="s">
        <v>2814</v>
      </c>
      <c r="F694" s="202">
        <v>41689.940659722197</v>
      </c>
      <c r="G694" s="201"/>
      <c r="H694" s="201" t="s">
        <v>23</v>
      </c>
      <c r="I694" s="201"/>
      <c r="J694" s="201"/>
      <c r="K694" s="201">
        <v>40576448</v>
      </c>
      <c r="L694" s="201"/>
      <c r="M694" s="203" t="s">
        <v>85</v>
      </c>
      <c r="N694" s="203" t="s">
        <v>263</v>
      </c>
      <c r="O694" s="201">
        <v>810</v>
      </c>
      <c r="P694" s="201">
        <v>1460</v>
      </c>
      <c r="Q694" s="201">
        <v>-18000</v>
      </c>
      <c r="R694" s="201" t="s">
        <v>2815</v>
      </c>
      <c r="S694" s="203" t="s">
        <v>2816</v>
      </c>
      <c r="T694" s="199" t="str">
        <f>LEFT(D694,3)</f>
        <v>Its</v>
      </c>
      <c r="U694" s="198" t="e">
        <f>IF(SEARCH("RT", T694),1,0)</f>
        <v>#VALUE!</v>
      </c>
      <c r="V694" s="199" t="str">
        <f>LEFT(D694,35)</f>
        <v>Its dinner at #OERS14 We are at our</v>
      </c>
      <c r="W694" s="199" t="e">
        <f>IF(SEARCH("http:", D694),1,0)</f>
        <v>#VALUE!</v>
      </c>
    </row>
    <row r="695" spans="1:24" x14ac:dyDescent="0.2">
      <c r="A695" s="199">
        <v>732</v>
      </c>
      <c r="B695" s="200" t="s">
        <v>2807</v>
      </c>
      <c r="C695" s="201" t="s">
        <v>2607</v>
      </c>
      <c r="D695" s="201" t="s">
        <v>2808</v>
      </c>
      <c r="E695" s="201" t="s">
        <v>2809</v>
      </c>
      <c r="F695" s="202">
        <v>41689.943136574097</v>
      </c>
      <c r="G695" s="201"/>
      <c r="H695" s="201" t="s">
        <v>23</v>
      </c>
      <c r="I695" s="201"/>
      <c r="J695" s="201"/>
      <c r="K695" s="201">
        <v>1264968134</v>
      </c>
      <c r="L695" s="201"/>
      <c r="M695" s="203" t="s">
        <v>105</v>
      </c>
      <c r="N695" s="203" t="s">
        <v>2611</v>
      </c>
      <c r="O695" s="201">
        <v>592</v>
      </c>
      <c r="P695" s="201">
        <v>375</v>
      </c>
      <c r="Q695" s="201"/>
      <c r="R695" s="201" t="s">
        <v>2810</v>
      </c>
      <c r="S695" s="203" t="s">
        <v>2811</v>
      </c>
      <c r="T695" s="199" t="str">
        <f>LEFT(D695,3)</f>
        <v>#OE</v>
      </c>
      <c r="U695" s="198" t="e">
        <f>IF(SEARCH("RT", T695),1,0)</f>
        <v>#VALUE!</v>
      </c>
      <c r="V695" s="199" t="str">
        <f>LEFT(D695,35)</f>
        <v>#OERS14 @dtapscott coming up to pus</v>
      </c>
      <c r="W695" s="199" t="e">
        <f>IF(SEARCH("http:", D695),1,0)</f>
        <v>#VALUE!</v>
      </c>
    </row>
    <row r="696" spans="1:24" x14ac:dyDescent="0.2">
      <c r="A696" s="199">
        <v>733</v>
      </c>
      <c r="B696" s="200" t="s">
        <v>2805</v>
      </c>
      <c r="C696" s="201" t="s">
        <v>71</v>
      </c>
      <c r="D696" s="201" t="s">
        <v>2660</v>
      </c>
      <c r="E696" s="201" t="s">
        <v>2803</v>
      </c>
      <c r="F696" s="202">
        <v>41689.947025463</v>
      </c>
      <c r="G696" s="201"/>
      <c r="H696" s="201" t="s">
        <v>23</v>
      </c>
      <c r="I696" s="201"/>
      <c r="J696" s="201"/>
      <c r="K696" s="201">
        <v>203543496</v>
      </c>
      <c r="L696" s="201"/>
      <c r="M696" s="203" t="s">
        <v>85</v>
      </c>
      <c r="N696" s="203" t="s">
        <v>86</v>
      </c>
      <c r="O696" s="201">
        <v>391</v>
      </c>
      <c r="P696" s="201">
        <v>537</v>
      </c>
      <c r="Q696" s="201">
        <v>-28800</v>
      </c>
      <c r="R696" s="201" t="s">
        <v>2806</v>
      </c>
      <c r="S696" s="203" t="s">
        <v>2663</v>
      </c>
      <c r="T696" s="199" t="str">
        <f>LEFT(D696,3)</f>
        <v xml:space="preserve">RT </v>
      </c>
      <c r="U696" s="198">
        <f>IF(SEARCH("RT", T696),1,0)</f>
        <v>1</v>
      </c>
      <c r="V696" s="199" t="str">
        <f>LEFT(D696,35)</f>
        <v>RT @drcathybruce: #OERS14 @dtapscot</v>
      </c>
      <c r="W696" s="199" t="e">
        <f>IF(SEARCH("http:", D696),1,0)</f>
        <v>#VALUE!</v>
      </c>
    </row>
    <row r="697" spans="1:24" x14ac:dyDescent="0.2">
      <c r="A697" s="199">
        <v>734</v>
      </c>
      <c r="B697" s="200" t="s">
        <v>2802</v>
      </c>
      <c r="C697" s="201" t="s">
        <v>260</v>
      </c>
      <c r="D697" s="201" t="s">
        <v>2660</v>
      </c>
      <c r="E697" s="201" t="s">
        <v>2803</v>
      </c>
      <c r="F697" s="202">
        <v>41689.947025463</v>
      </c>
      <c r="G697" s="201"/>
      <c r="H697" s="201" t="s">
        <v>23</v>
      </c>
      <c r="I697" s="201"/>
      <c r="J697" s="201"/>
      <c r="K697" s="201">
        <v>40576448</v>
      </c>
      <c r="L697" s="201"/>
      <c r="M697" s="203" t="s">
        <v>85</v>
      </c>
      <c r="N697" s="203" t="s">
        <v>263</v>
      </c>
      <c r="O697" s="201">
        <v>810</v>
      </c>
      <c r="P697" s="201">
        <v>1460</v>
      </c>
      <c r="Q697" s="201">
        <v>-18000</v>
      </c>
      <c r="R697" s="201" t="s">
        <v>2804</v>
      </c>
      <c r="S697" s="203" t="s">
        <v>2663</v>
      </c>
      <c r="T697" s="199" t="str">
        <f>LEFT(D697,3)</f>
        <v xml:space="preserve">RT </v>
      </c>
      <c r="U697" s="198">
        <f>IF(SEARCH("RT", T697),1,0)</f>
        <v>1</v>
      </c>
      <c r="V697" s="199" t="str">
        <f>LEFT(D697,35)</f>
        <v>RT @drcathybruce: #OERS14 @dtapscot</v>
      </c>
      <c r="W697" s="199" t="e">
        <f>IF(SEARCH("http:", D697),1,0)</f>
        <v>#VALUE!</v>
      </c>
    </row>
    <row r="698" spans="1:24" x14ac:dyDescent="0.2">
      <c r="A698" s="199">
        <v>735</v>
      </c>
      <c r="B698" s="200" t="s">
        <v>2797</v>
      </c>
      <c r="C698" s="201" t="s">
        <v>2798</v>
      </c>
      <c r="D698" s="201" t="s">
        <v>2660</v>
      </c>
      <c r="E698" s="201" t="s">
        <v>2799</v>
      </c>
      <c r="F698" s="202">
        <v>41689.9480092593</v>
      </c>
      <c r="G698" s="201"/>
      <c r="H698" s="201" t="s">
        <v>23</v>
      </c>
      <c r="I698" s="201"/>
      <c r="J698" s="201"/>
      <c r="K698" s="201">
        <v>260539614</v>
      </c>
      <c r="L698" s="201"/>
      <c r="M698" s="203" t="s">
        <v>63</v>
      </c>
      <c r="N698" s="203" t="s">
        <v>2800</v>
      </c>
      <c r="O698" s="201">
        <v>938</v>
      </c>
      <c r="P698" s="201">
        <v>1145</v>
      </c>
      <c r="Q698" s="201">
        <v>-18000</v>
      </c>
      <c r="R698" s="201" t="s">
        <v>2801</v>
      </c>
      <c r="S698" s="203" t="s">
        <v>2663</v>
      </c>
      <c r="T698" s="199" t="str">
        <f>LEFT(D698,3)</f>
        <v xml:space="preserve">RT </v>
      </c>
      <c r="U698" s="198">
        <f>IF(SEARCH("RT", T698),1,0)</f>
        <v>1</v>
      </c>
      <c r="V698" s="199" t="str">
        <f>LEFT(D698,35)</f>
        <v>RT @drcathybruce: #OERS14 @dtapscot</v>
      </c>
      <c r="W698" s="199" t="e">
        <f>IF(SEARCH("http:", D698),1,0)</f>
        <v>#VALUE!</v>
      </c>
    </row>
    <row r="699" spans="1:24" x14ac:dyDescent="0.2">
      <c r="A699" s="199">
        <v>736</v>
      </c>
      <c r="B699" s="200" t="s">
        <v>2793</v>
      </c>
      <c r="C699" s="201" t="s">
        <v>36</v>
      </c>
      <c r="D699" s="201" t="s">
        <v>2559</v>
      </c>
      <c r="E699" s="201" t="s">
        <v>2794</v>
      </c>
      <c r="F699" s="202">
        <v>41689.949942129599</v>
      </c>
      <c r="G699" s="201"/>
      <c r="H699" s="201" t="s">
        <v>23</v>
      </c>
      <c r="I699" s="201"/>
      <c r="J699" s="201"/>
      <c r="K699" s="201">
        <v>1887006290</v>
      </c>
      <c r="L699" s="201"/>
      <c r="M699" s="203" t="s">
        <v>38</v>
      </c>
      <c r="N699" s="203" t="s">
        <v>39</v>
      </c>
      <c r="O699" s="201">
        <v>9</v>
      </c>
      <c r="P699" s="201">
        <v>51</v>
      </c>
      <c r="Q699" s="201"/>
      <c r="R699" s="201" t="s">
        <v>2795</v>
      </c>
      <c r="S699" s="203" t="s">
        <v>2796</v>
      </c>
      <c r="T699" s="199" t="str">
        <f>LEFT(D699,3)</f>
        <v xml:space="preserve">RT </v>
      </c>
      <c r="U699" s="198">
        <f>IF(SEARCH("RT", T699),1,0)</f>
        <v>1</v>
      </c>
      <c r="V699" s="199" t="str">
        <f>LEFT(D699,35)</f>
        <v xml:space="preserve">RT @CarolCampbell4: Come visit our </v>
      </c>
      <c r="W699" s="199">
        <f>IF(SEARCH("http:", D699),1,0)</f>
        <v>1</v>
      </c>
      <c r="X699" s="194" t="str">
        <f>"http:"&amp;MID(D699,FIND("/",D699,8),LEN(D699)+1-FIND("/",D699,8))</f>
        <v>http://t.co/rHeC0ADVuu</v>
      </c>
    </row>
    <row r="700" spans="1:24" x14ac:dyDescent="0.2">
      <c r="A700" s="199">
        <v>737</v>
      </c>
      <c r="B700" s="200" t="s">
        <v>2787</v>
      </c>
      <c r="C700" s="201" t="s">
        <v>260</v>
      </c>
      <c r="D700" s="201" t="s">
        <v>2788</v>
      </c>
      <c r="E700" s="201" t="s">
        <v>2789</v>
      </c>
      <c r="F700" s="202">
        <v>41689.9511921296</v>
      </c>
      <c r="G700" s="201"/>
      <c r="H700" s="201" t="s">
        <v>23</v>
      </c>
      <c r="I700" s="201">
        <v>388424709</v>
      </c>
      <c r="J700" s="201" t="s">
        <v>2790</v>
      </c>
      <c r="K700" s="201">
        <v>40576448</v>
      </c>
      <c r="L700" s="201"/>
      <c r="M700" s="203" t="s">
        <v>85</v>
      </c>
      <c r="N700" s="203" t="s">
        <v>263</v>
      </c>
      <c r="O700" s="201">
        <v>810</v>
      </c>
      <c r="P700" s="201">
        <v>1460</v>
      </c>
      <c r="Q700" s="201">
        <v>-18000</v>
      </c>
      <c r="R700" s="201" t="s">
        <v>2791</v>
      </c>
      <c r="S700" s="203" t="s">
        <v>2792</v>
      </c>
      <c r="T700" s="199" t="str">
        <f>LEFT(D700,3)</f>
        <v>@TC</v>
      </c>
      <c r="U700" s="198" t="e">
        <f>IF(SEARCH("RT", T700),1,0)</f>
        <v>#VALUE!</v>
      </c>
      <c r="V700" s="199" t="str">
        <f>LEFT(D700,35)</f>
        <v xml:space="preserve">@TCDSB Project NeXt - something to </v>
      </c>
      <c r="W700" s="199" t="e">
        <f>IF(SEARCH("http:", D700),1,0)</f>
        <v>#VALUE!</v>
      </c>
    </row>
    <row r="701" spans="1:24" x14ac:dyDescent="0.2">
      <c r="A701" s="199">
        <v>738</v>
      </c>
      <c r="B701" s="200" t="s">
        <v>2780</v>
      </c>
      <c r="C701" s="201" t="s">
        <v>2781</v>
      </c>
      <c r="D701" s="204" t="s">
        <v>2782</v>
      </c>
      <c r="E701" s="201" t="s">
        <v>2783</v>
      </c>
      <c r="F701" s="202">
        <v>41689.9562731482</v>
      </c>
      <c r="G701" s="201"/>
      <c r="H701" s="201" t="s">
        <v>23</v>
      </c>
      <c r="I701" s="201"/>
      <c r="J701" s="201"/>
      <c r="K701" s="201">
        <v>13483222</v>
      </c>
      <c r="L701" s="201"/>
      <c r="M701" s="203" t="s">
        <v>38</v>
      </c>
      <c r="N701" s="203" t="s">
        <v>2784</v>
      </c>
      <c r="O701" s="201">
        <v>19</v>
      </c>
      <c r="P701" s="201">
        <v>85</v>
      </c>
      <c r="Q701" s="201">
        <v>-25200</v>
      </c>
      <c r="R701" s="201" t="s">
        <v>2785</v>
      </c>
      <c r="S701" s="203" t="s">
        <v>2786</v>
      </c>
      <c r="T701" s="199" t="str">
        <f>LEFT(D701,3)</f>
        <v xml:space="preserve">RT </v>
      </c>
      <c r="U701" s="198">
        <f>IF(SEARCH("RT", T701),1,0)</f>
        <v>1</v>
      </c>
      <c r="V701" s="199" t="str">
        <f>LEFT(D701,35)</f>
        <v xml:space="preserve">RT @Anniekidder: #oers14 OECD data </v>
      </c>
      <c r="W701" s="199" t="e">
        <f>IF(SEARCH("http:", D701),1,0)</f>
        <v>#VALUE!</v>
      </c>
    </row>
    <row r="702" spans="1:24" x14ac:dyDescent="0.2">
      <c r="A702" s="199">
        <v>739</v>
      </c>
      <c r="B702" s="200" t="s">
        <v>2772</v>
      </c>
      <c r="C702" s="201" t="s">
        <v>2607</v>
      </c>
      <c r="D702" s="201" t="s">
        <v>2775</v>
      </c>
      <c r="E702" s="201" t="s">
        <v>2776</v>
      </c>
      <c r="F702" s="202">
        <v>41689.957847222198</v>
      </c>
      <c r="G702" s="201"/>
      <c r="H702" s="201" t="s">
        <v>23</v>
      </c>
      <c r="I702" s="201">
        <v>300645437</v>
      </c>
      <c r="J702" s="201" t="s">
        <v>42</v>
      </c>
      <c r="K702" s="201">
        <v>1264968134</v>
      </c>
      <c r="L702" s="201" t="s">
        <v>2777</v>
      </c>
      <c r="M702" s="203" t="s">
        <v>105</v>
      </c>
      <c r="N702" s="203" t="s">
        <v>2611</v>
      </c>
      <c r="O702" s="201">
        <v>592</v>
      </c>
      <c r="P702" s="201">
        <v>375</v>
      </c>
      <c r="Q702" s="201"/>
      <c r="R702" s="201" t="s">
        <v>2778</v>
      </c>
      <c r="S702" s="203" t="s">
        <v>2779</v>
      </c>
      <c r="T702" s="199" t="str">
        <f>LEFT(D702,3)</f>
        <v>@Ca</v>
      </c>
      <c r="U702" s="198" t="e">
        <f>IF(SEARCH("RT", T702),1,0)</f>
        <v>#VALUE!</v>
      </c>
      <c r="V702" s="199" t="str">
        <f>LEFT(D702,35)</f>
        <v>@CarolCampbell4 @KNAER_RECRAE   @Sh</v>
      </c>
      <c r="W702" s="199" t="e">
        <f>IF(SEARCH("http:", D702),1,0)</f>
        <v>#VALUE!</v>
      </c>
    </row>
    <row r="703" spans="1:24" x14ac:dyDescent="0.2">
      <c r="A703" s="199">
        <v>740</v>
      </c>
      <c r="B703" s="200" t="s">
        <v>2769</v>
      </c>
      <c r="C703" s="201" t="s">
        <v>42</v>
      </c>
      <c r="D703" s="201" t="s">
        <v>2770</v>
      </c>
      <c r="E703" s="201" t="s">
        <v>2771</v>
      </c>
      <c r="F703" s="202">
        <v>41689.9593171296</v>
      </c>
      <c r="G703" s="201"/>
      <c r="H703" s="201" t="s">
        <v>23</v>
      </c>
      <c r="I703" s="201">
        <v>1264968134</v>
      </c>
      <c r="J703" s="201" t="s">
        <v>2607</v>
      </c>
      <c r="K703" s="201">
        <v>300645437</v>
      </c>
      <c r="L703" s="201" t="s">
        <v>2772</v>
      </c>
      <c r="M703" s="203" t="s">
        <v>215</v>
      </c>
      <c r="N703" s="203" t="s">
        <v>46</v>
      </c>
      <c r="O703" s="201">
        <v>748</v>
      </c>
      <c r="P703" s="201">
        <v>318</v>
      </c>
      <c r="Q703" s="201">
        <v>-18000</v>
      </c>
      <c r="R703" s="201" t="s">
        <v>2773</v>
      </c>
      <c r="S703" s="203" t="s">
        <v>2774</v>
      </c>
      <c r="T703" s="199" t="str">
        <f>LEFT(D703,3)</f>
        <v>Thx</v>
      </c>
      <c r="U703" s="198" t="e">
        <f>IF(SEARCH("RT", T703),1,0)</f>
        <v>#VALUE!</v>
      </c>
      <c r="V703" s="199" t="str">
        <f>LEFT(D703,35)</f>
        <v>Thx for your great work RT @drcathy</v>
      </c>
      <c r="W703" s="199" t="e">
        <f>IF(SEARCH("http:", D703),1,0)</f>
        <v>#VALUE!</v>
      </c>
    </row>
    <row r="704" spans="1:24" x14ac:dyDescent="0.2">
      <c r="A704" s="199">
        <v>741</v>
      </c>
      <c r="B704" s="200" t="s">
        <v>2767</v>
      </c>
      <c r="C704" s="201" t="s">
        <v>260</v>
      </c>
      <c r="D704" s="201" t="s">
        <v>1886</v>
      </c>
      <c r="E704" s="201" t="s">
        <v>2765</v>
      </c>
      <c r="F704" s="202">
        <v>41689.959467592598</v>
      </c>
      <c r="G704" s="201"/>
      <c r="H704" s="201" t="s">
        <v>23</v>
      </c>
      <c r="I704" s="201"/>
      <c r="J704" s="201"/>
      <c r="K704" s="201">
        <v>40576448</v>
      </c>
      <c r="L704" s="201"/>
      <c r="M704" s="203" t="s">
        <v>85</v>
      </c>
      <c r="N704" s="203" t="s">
        <v>263</v>
      </c>
      <c r="O704" s="201">
        <v>810</v>
      </c>
      <c r="P704" s="201">
        <v>1460</v>
      </c>
      <c r="Q704" s="201">
        <v>-18000</v>
      </c>
      <c r="R704" s="201" t="s">
        <v>2768</v>
      </c>
      <c r="S704" s="203" t="s">
        <v>1889</v>
      </c>
      <c r="T704" s="199" t="str">
        <f>LEFT(D704,3)</f>
        <v xml:space="preserve">RT </v>
      </c>
      <c r="U704" s="198">
        <f>IF(SEARCH("RT", T704),1,0)</f>
        <v>1</v>
      </c>
      <c r="V704" s="199" t="str">
        <f>LEFT(D704,35)</f>
        <v>RT @drcathybruce: @CarolCampbell4 @</v>
      </c>
      <c r="W704" s="199" t="e">
        <f>IF(SEARCH("http:", D704),1,0)</f>
        <v>#VALUE!</v>
      </c>
    </row>
    <row r="705" spans="1:24" x14ac:dyDescent="0.2">
      <c r="A705" s="199">
        <v>742</v>
      </c>
      <c r="B705" s="200" t="s">
        <v>2764</v>
      </c>
      <c r="C705" s="201" t="s">
        <v>71</v>
      </c>
      <c r="D705" s="201" t="s">
        <v>1886</v>
      </c>
      <c r="E705" s="201" t="s">
        <v>2765</v>
      </c>
      <c r="F705" s="202">
        <v>41689.959467592598</v>
      </c>
      <c r="G705" s="201"/>
      <c r="H705" s="201" t="s">
        <v>23</v>
      </c>
      <c r="I705" s="201"/>
      <c r="J705" s="201"/>
      <c r="K705" s="201">
        <v>203543496</v>
      </c>
      <c r="L705" s="201"/>
      <c r="M705" s="203" t="s">
        <v>85</v>
      </c>
      <c r="N705" s="203" t="s">
        <v>86</v>
      </c>
      <c r="O705" s="201">
        <v>391</v>
      </c>
      <c r="P705" s="201">
        <v>537</v>
      </c>
      <c r="Q705" s="201">
        <v>-28800</v>
      </c>
      <c r="R705" s="201" t="s">
        <v>2766</v>
      </c>
      <c r="S705" s="203" t="s">
        <v>1889</v>
      </c>
      <c r="T705" s="199" t="str">
        <f>LEFT(D705,3)</f>
        <v xml:space="preserve">RT </v>
      </c>
      <c r="U705" s="198">
        <f>IF(SEARCH("RT", T705),1,0)</f>
        <v>1</v>
      </c>
      <c r="V705" s="199" t="str">
        <f>LEFT(D705,35)</f>
        <v>RT @drcathybruce: @CarolCampbell4 @</v>
      </c>
      <c r="W705" s="199" t="e">
        <f>IF(SEARCH("http:", D705),1,0)</f>
        <v>#VALUE!</v>
      </c>
    </row>
    <row r="706" spans="1:24" x14ac:dyDescent="0.2">
      <c r="A706" s="199">
        <v>743</v>
      </c>
      <c r="B706" s="200" t="s">
        <v>2759</v>
      </c>
      <c r="C706" s="201" t="s">
        <v>2314</v>
      </c>
      <c r="D706" s="201" t="s">
        <v>2760</v>
      </c>
      <c r="E706" s="201" t="s">
        <v>2761</v>
      </c>
      <c r="F706" s="202">
        <v>41689.9608449074</v>
      </c>
      <c r="G706" s="201"/>
      <c r="H706" s="201" t="s">
        <v>23</v>
      </c>
      <c r="I706" s="201"/>
      <c r="J706" s="201"/>
      <c r="K706" s="201">
        <v>2200459346</v>
      </c>
      <c r="L706" s="201"/>
      <c r="M706" s="203" t="s">
        <v>63</v>
      </c>
      <c r="N706" s="203" t="s">
        <v>2317</v>
      </c>
      <c r="O706" s="201">
        <v>21</v>
      </c>
      <c r="P706" s="201">
        <v>102</v>
      </c>
      <c r="Q706" s="201"/>
      <c r="R706" s="201" t="s">
        <v>2762</v>
      </c>
      <c r="S706" s="203" t="s">
        <v>2763</v>
      </c>
      <c r="T706" s="199" t="str">
        <f>LEFT(D706,3)</f>
        <v>Loo</v>
      </c>
      <c r="U706" s="198" t="e">
        <f>IF(SEARCH("RT", T706),1,0)</f>
        <v>#VALUE!</v>
      </c>
      <c r="V706" s="199" t="str">
        <f>LEFT(D706,35)</f>
        <v>Looking forward to seeing @dtapscot</v>
      </c>
      <c r="W706" s="199" t="e">
        <f>IF(SEARCH("http:", D706),1,0)</f>
        <v>#VALUE!</v>
      </c>
    </row>
    <row r="707" spans="1:24" x14ac:dyDescent="0.2">
      <c r="A707" s="199">
        <v>744</v>
      </c>
      <c r="B707" s="200" t="s">
        <v>2756</v>
      </c>
      <c r="C707" s="201" t="s">
        <v>2002</v>
      </c>
      <c r="D707" s="201" t="s">
        <v>2332</v>
      </c>
      <c r="E707" s="201" t="s">
        <v>2757</v>
      </c>
      <c r="F707" s="202">
        <v>41689.961782407401</v>
      </c>
      <c r="G707" s="201"/>
      <c r="H707" s="201" t="s">
        <v>23</v>
      </c>
      <c r="I707" s="201"/>
      <c r="J707" s="201"/>
      <c r="K707" s="201">
        <v>110054603</v>
      </c>
      <c r="L707" s="201"/>
      <c r="M707" s="203" t="s">
        <v>105</v>
      </c>
      <c r="N707" s="203" t="s">
        <v>2005</v>
      </c>
      <c r="O707" s="201"/>
      <c r="P707" s="201">
        <v>13</v>
      </c>
      <c r="Q707" s="201"/>
      <c r="R707" s="201" t="s">
        <v>2758</v>
      </c>
      <c r="S707" s="203" t="s">
        <v>2336</v>
      </c>
      <c r="T707" s="199" t="str">
        <f>LEFT(D707,3)</f>
        <v xml:space="preserve">RT </v>
      </c>
      <c r="U707" s="198">
        <f>IF(SEARCH("RT", T707),1,0)</f>
        <v>1</v>
      </c>
      <c r="V707" s="199" t="str">
        <f>LEFT(D707,35)</f>
        <v>RT @peachyteachy: #OERS14 Assessmen</v>
      </c>
      <c r="W707" s="199" t="e">
        <f>IF(SEARCH("http:", D707),1,0)</f>
        <v>#VALUE!</v>
      </c>
    </row>
    <row r="708" spans="1:24" x14ac:dyDescent="0.2">
      <c r="A708" s="199">
        <v>745</v>
      </c>
      <c r="B708" s="200" t="s">
        <v>2751</v>
      </c>
      <c r="C708" s="201" t="s">
        <v>71</v>
      </c>
      <c r="D708" s="201" t="s">
        <v>2752</v>
      </c>
      <c r="E708" s="201" t="s">
        <v>2753</v>
      </c>
      <c r="F708" s="202">
        <v>41689.963449074101</v>
      </c>
      <c r="G708" s="201"/>
      <c r="H708" s="201" t="s">
        <v>23</v>
      </c>
      <c r="I708" s="201"/>
      <c r="J708" s="201"/>
      <c r="K708" s="201">
        <v>203543496</v>
      </c>
      <c r="L708" s="201"/>
      <c r="M708" s="203" t="s">
        <v>45</v>
      </c>
      <c r="N708" s="203" t="s">
        <v>86</v>
      </c>
      <c r="O708" s="201">
        <v>391</v>
      </c>
      <c r="P708" s="201">
        <v>537</v>
      </c>
      <c r="Q708" s="201">
        <v>-28800</v>
      </c>
      <c r="R708" s="201" t="s">
        <v>2754</v>
      </c>
      <c r="S708" s="203" t="s">
        <v>2755</v>
      </c>
      <c r="T708" s="199" t="str">
        <f>LEFT(D708,3)</f>
        <v>One</v>
      </c>
      <c r="U708" s="198" t="e">
        <f>IF(SEARCH("RT", T708),1,0)</f>
        <v>#VALUE!</v>
      </c>
      <c r="V708" s="199" t="str">
        <f>LEFT(D708,35)</f>
        <v>One thing i'd like to see more disc</v>
      </c>
      <c r="W708" s="199" t="e">
        <f>IF(SEARCH("http:", D708),1,0)</f>
        <v>#VALUE!</v>
      </c>
    </row>
    <row r="709" spans="1:24" x14ac:dyDescent="0.2">
      <c r="A709" s="199">
        <v>746</v>
      </c>
      <c r="B709" s="200" t="s">
        <v>2748</v>
      </c>
      <c r="C709" s="201" t="s">
        <v>2002</v>
      </c>
      <c r="D709" s="201" t="s">
        <v>91</v>
      </c>
      <c r="E709" s="201" t="s">
        <v>2749</v>
      </c>
      <c r="F709" s="202">
        <v>41689.964328703703</v>
      </c>
      <c r="G709" s="201"/>
      <c r="H709" s="201" t="s">
        <v>23</v>
      </c>
      <c r="I709" s="201"/>
      <c r="J709" s="201"/>
      <c r="K709" s="201">
        <v>110054603</v>
      </c>
      <c r="L709" s="201"/>
      <c r="M709" s="203" t="s">
        <v>105</v>
      </c>
      <c r="N709" s="203" t="s">
        <v>2005</v>
      </c>
      <c r="O709" s="201"/>
      <c r="P709" s="201">
        <v>13</v>
      </c>
      <c r="Q709" s="201"/>
      <c r="R709" s="201" t="s">
        <v>2750</v>
      </c>
      <c r="S709" s="203" t="s">
        <v>95</v>
      </c>
      <c r="T709" s="199" t="str">
        <f>LEFT(D709,3)</f>
        <v xml:space="preserve">RT </v>
      </c>
      <c r="U709" s="198">
        <f>IF(SEARCH("RT", T709),1,0)</f>
        <v>1</v>
      </c>
      <c r="V709" s="199" t="str">
        <f>LEFT(D709,35)</f>
        <v>RT @drcathybruce: #OERS14 Student e</v>
      </c>
      <c r="W709" s="199" t="e">
        <f>IF(SEARCH("http:", D709),1,0)</f>
        <v>#VALUE!</v>
      </c>
    </row>
    <row r="710" spans="1:24" x14ac:dyDescent="0.2">
      <c r="A710" s="199">
        <v>747</v>
      </c>
      <c r="B710" s="200" t="s">
        <v>2743</v>
      </c>
      <c r="C710" s="201" t="s">
        <v>260</v>
      </c>
      <c r="D710" s="201" t="s">
        <v>2744</v>
      </c>
      <c r="E710" s="201" t="s">
        <v>2745</v>
      </c>
      <c r="F710" s="202">
        <v>41689.969178240703</v>
      </c>
      <c r="G710" s="201"/>
      <c r="H710" s="201" t="s">
        <v>23</v>
      </c>
      <c r="I710" s="201"/>
      <c r="J710" s="201"/>
      <c r="K710" s="201">
        <v>40576448</v>
      </c>
      <c r="L710" s="201"/>
      <c r="M710" s="203" t="s">
        <v>85</v>
      </c>
      <c r="N710" s="203" t="s">
        <v>263</v>
      </c>
      <c r="O710" s="201">
        <v>810</v>
      </c>
      <c r="P710" s="201">
        <v>1461</v>
      </c>
      <c r="Q710" s="201">
        <v>-18000</v>
      </c>
      <c r="R710" s="201" t="s">
        <v>2746</v>
      </c>
      <c r="S710" s="203" t="s">
        <v>2747</v>
      </c>
      <c r="T710" s="199" t="str">
        <f>LEFT(D710,3)</f>
        <v>Our</v>
      </c>
      <c r="U710" s="198" t="e">
        <f>IF(SEARCH("RT", T710),1,0)</f>
        <v>#VALUE!</v>
      </c>
      <c r="V710" s="199" t="str">
        <f>LEFT(D710,35)</f>
        <v>Our director of Business Developmen</v>
      </c>
      <c r="W710" s="199" t="e">
        <f>IF(SEARCH("http:", D710),1,0)</f>
        <v>#VALUE!</v>
      </c>
    </row>
    <row r="711" spans="1:24" x14ac:dyDescent="0.2">
      <c r="A711" s="199">
        <v>748</v>
      </c>
      <c r="B711" s="200" t="s">
        <v>2743</v>
      </c>
      <c r="C711" s="201" t="s">
        <v>260</v>
      </c>
      <c r="D711" s="201" t="s">
        <v>2744</v>
      </c>
      <c r="E711" s="201" t="s">
        <v>2745</v>
      </c>
      <c r="F711" s="202">
        <v>41689.969178240703</v>
      </c>
      <c r="G711" s="201"/>
      <c r="H711" s="201" t="s">
        <v>23</v>
      </c>
      <c r="I711" s="201"/>
      <c r="J711" s="201"/>
      <c r="K711" s="201">
        <v>40576448</v>
      </c>
      <c r="L711" s="201"/>
      <c r="M711" s="203" t="s">
        <v>85</v>
      </c>
      <c r="N711" s="203" t="s">
        <v>263</v>
      </c>
      <c r="O711" s="201">
        <v>810</v>
      </c>
      <c r="P711" s="201">
        <v>1461</v>
      </c>
      <c r="Q711" s="201">
        <v>-18000</v>
      </c>
      <c r="R711" s="201" t="s">
        <v>2746</v>
      </c>
      <c r="S711" s="203" t="s">
        <v>2747</v>
      </c>
      <c r="T711" s="199" t="str">
        <f>LEFT(D711,3)</f>
        <v>Our</v>
      </c>
      <c r="U711" s="198" t="e">
        <f>IF(SEARCH("RT", T711),1,0)</f>
        <v>#VALUE!</v>
      </c>
      <c r="V711" s="199" t="str">
        <f>LEFT(D711,35)</f>
        <v>Our director of Business Developmen</v>
      </c>
      <c r="W711" s="199" t="e">
        <f>IF(SEARCH("http:", D711),1,0)</f>
        <v>#VALUE!</v>
      </c>
    </row>
    <row r="712" spans="1:24" x14ac:dyDescent="0.2">
      <c r="A712" s="199">
        <v>749</v>
      </c>
      <c r="B712" s="200" t="s">
        <v>2738</v>
      </c>
      <c r="C712" s="201" t="s">
        <v>71</v>
      </c>
      <c r="D712" s="201" t="s">
        <v>2739</v>
      </c>
      <c r="E712" s="201" t="s">
        <v>2740</v>
      </c>
      <c r="F712" s="202">
        <v>41689.969837962999</v>
      </c>
      <c r="G712" s="201"/>
      <c r="H712" s="201" t="s">
        <v>23</v>
      </c>
      <c r="I712" s="201"/>
      <c r="J712" s="201"/>
      <c r="K712" s="201">
        <v>203543496</v>
      </c>
      <c r="L712" s="201"/>
      <c r="M712" s="203" t="s">
        <v>85</v>
      </c>
      <c r="N712" s="203" t="s">
        <v>86</v>
      </c>
      <c r="O712" s="201">
        <v>391</v>
      </c>
      <c r="P712" s="201">
        <v>538</v>
      </c>
      <c r="Q712" s="201">
        <v>-28800</v>
      </c>
      <c r="R712" s="201" t="s">
        <v>2741</v>
      </c>
      <c r="S712" s="203" t="s">
        <v>2742</v>
      </c>
      <c r="T712" s="199" t="str">
        <f>LEFT(D712,3)</f>
        <v>Ait</v>
      </c>
      <c r="U712" s="198" t="e">
        <f>IF(SEARCH("RT", T712),1,0)</f>
        <v>#VALUE!</v>
      </c>
      <c r="V712" s="199" t="str">
        <f>LEFT(D712,35)</f>
        <v>Aite, that's a wrap for me at #OERS</v>
      </c>
      <c r="W712" s="199" t="e">
        <f>IF(SEARCH("http:", D712),1,0)</f>
        <v>#VALUE!</v>
      </c>
    </row>
    <row r="713" spans="1:24" ht="38.25" x14ac:dyDescent="0.2">
      <c r="A713" s="199">
        <v>750</v>
      </c>
      <c r="B713" s="200" t="s">
        <v>2733</v>
      </c>
      <c r="C713" s="201" t="s">
        <v>71</v>
      </c>
      <c r="D713" s="201" t="s">
        <v>2734</v>
      </c>
      <c r="E713" s="201" t="s">
        <v>2735</v>
      </c>
      <c r="F713" s="202">
        <v>41689.972592592603</v>
      </c>
      <c r="G713" s="201"/>
      <c r="H713" s="201" t="s">
        <v>23</v>
      </c>
      <c r="I713" s="201">
        <v>129585627</v>
      </c>
      <c r="J713" s="201" t="s">
        <v>424</v>
      </c>
      <c r="K713" s="201">
        <v>203543496</v>
      </c>
      <c r="L713" s="201"/>
      <c r="M713" s="203" t="s">
        <v>85</v>
      </c>
      <c r="N713" s="203" t="s">
        <v>86</v>
      </c>
      <c r="O713" s="201">
        <v>391</v>
      </c>
      <c r="P713" s="201">
        <v>538</v>
      </c>
      <c r="Q713" s="201">
        <v>-28800</v>
      </c>
      <c r="R713" s="201" t="s">
        <v>2736</v>
      </c>
      <c r="S713" s="203" t="s">
        <v>2737</v>
      </c>
      <c r="T713" s="199" t="str">
        <f>LEFT(D713,3)</f>
        <v>@Sh</v>
      </c>
      <c r="U713" s="198" t="e">
        <f>IF(SEARCH("RT", T713),1,0)</f>
        <v>#VALUE!</v>
      </c>
      <c r="V713" s="199" t="str">
        <f>LEFT(D713,35)</f>
        <v>@ShastaCH i think you will enjoy th</v>
      </c>
      <c r="W713" s="199">
        <f>IF(SEARCH("http:", D713),1,0)</f>
        <v>1</v>
      </c>
      <c r="X713" s="194" t="str">
        <f>"http:"&amp;MID(D713,FIND("/",D713,8),LEN(D713)+1-FIND("/",D713,8))</f>
        <v>http://t.co/iNDG2STuVZ from the @researchimpact  wordpress blog! #OERS14 #KMb</v>
      </c>
    </row>
    <row r="714" spans="1:24" x14ac:dyDescent="0.2">
      <c r="A714" s="199">
        <v>751</v>
      </c>
      <c r="B714" s="200" t="s">
        <v>2728</v>
      </c>
      <c r="C714" s="201" t="s">
        <v>2729</v>
      </c>
      <c r="D714" s="201" t="s">
        <v>2188</v>
      </c>
      <c r="E714" s="201" t="s">
        <v>2730</v>
      </c>
      <c r="F714" s="202">
        <v>41689.974525463003</v>
      </c>
      <c r="G714" s="201"/>
      <c r="H714" s="201" t="s">
        <v>23</v>
      </c>
      <c r="I714" s="201"/>
      <c r="J714" s="201"/>
      <c r="K714" s="201">
        <v>188847009</v>
      </c>
      <c r="L714" s="201"/>
      <c r="M714" s="203" t="s">
        <v>215</v>
      </c>
      <c r="N714" s="203" t="s">
        <v>2731</v>
      </c>
      <c r="O714" s="201">
        <v>1022</v>
      </c>
      <c r="P714" s="201">
        <v>1989</v>
      </c>
      <c r="Q714" s="201">
        <v>-18000</v>
      </c>
      <c r="R714" s="201" t="s">
        <v>2732</v>
      </c>
      <c r="S714" s="203" t="s">
        <v>2138</v>
      </c>
      <c r="T714" s="199" t="str">
        <f>LEFT(D714,3)</f>
        <v xml:space="preserve">RT </v>
      </c>
      <c r="U714" s="198">
        <f>IF(SEARCH("RT", T714),1,0)</f>
        <v>1</v>
      </c>
      <c r="V714" s="199" t="str">
        <f>LEFT(D714,35)</f>
        <v>RT @Anniekidder: #oers14 Students o</v>
      </c>
      <c r="W714" s="199" t="e">
        <f>IF(SEARCH("http:", D714),1,0)</f>
        <v>#VALUE!</v>
      </c>
    </row>
    <row r="715" spans="1:24" x14ac:dyDescent="0.2">
      <c r="A715" s="199">
        <v>752</v>
      </c>
      <c r="B715" s="200" t="s">
        <v>2723</v>
      </c>
      <c r="C715" s="201" t="s">
        <v>71</v>
      </c>
      <c r="D715" s="201" t="s">
        <v>2724</v>
      </c>
      <c r="E715" s="201" t="s">
        <v>2725</v>
      </c>
      <c r="F715" s="202">
        <v>41689.975231481498</v>
      </c>
      <c r="G715" s="201"/>
      <c r="H715" s="201" t="s">
        <v>23</v>
      </c>
      <c r="I715" s="201"/>
      <c r="J715" s="201"/>
      <c r="K715" s="201">
        <v>203543496</v>
      </c>
      <c r="L715" s="201"/>
      <c r="M715" s="203" t="s">
        <v>45</v>
      </c>
      <c r="N715" s="203" t="s">
        <v>86</v>
      </c>
      <c r="O715" s="201">
        <v>391</v>
      </c>
      <c r="P715" s="201">
        <v>538</v>
      </c>
      <c r="Q715" s="201">
        <v>-28800</v>
      </c>
      <c r="R715" s="201" t="s">
        <v>2726</v>
      </c>
      <c r="S715" s="203" t="s">
        <v>2727</v>
      </c>
      <c r="T715" s="199" t="str">
        <f>LEFT(D715,3)</f>
        <v>Was</v>
      </c>
      <c r="U715" s="198" t="e">
        <f>IF(SEARCH("RT", T715),1,0)</f>
        <v>#VALUE!</v>
      </c>
      <c r="V715" s="199" t="str">
        <f>LEFT(D715,35)</f>
        <v>Was nice seeing you at #OERS14 @ato</v>
      </c>
      <c r="W715" s="199" t="e">
        <f>IF(SEARCH("http:", D715),1,0)</f>
        <v>#VALUE!</v>
      </c>
    </row>
    <row r="716" spans="1:24" ht="25.5" x14ac:dyDescent="0.2">
      <c r="A716" s="199">
        <v>753</v>
      </c>
      <c r="B716" s="200" t="s">
        <v>2718</v>
      </c>
      <c r="C716" s="201" t="s">
        <v>71</v>
      </c>
      <c r="D716" s="201" t="s">
        <v>2719</v>
      </c>
      <c r="E716" s="201" t="s">
        <v>2720</v>
      </c>
      <c r="F716" s="202">
        <v>41689.976122685199</v>
      </c>
      <c r="G716" s="201"/>
      <c r="H716" s="201" t="s">
        <v>23</v>
      </c>
      <c r="I716" s="201"/>
      <c r="J716" s="201"/>
      <c r="K716" s="201">
        <v>203543496</v>
      </c>
      <c r="L716" s="201"/>
      <c r="M716" s="203" t="s">
        <v>45</v>
      </c>
      <c r="N716" s="203" t="s">
        <v>86</v>
      </c>
      <c r="O716" s="201">
        <v>391</v>
      </c>
      <c r="P716" s="201">
        <v>538</v>
      </c>
      <c r="Q716" s="201">
        <v>-28800</v>
      </c>
      <c r="R716" s="201" t="s">
        <v>2721</v>
      </c>
      <c r="S716" s="203" t="s">
        <v>2722</v>
      </c>
      <c r="T716" s="199" t="str">
        <f>LEFT(D716,3)</f>
        <v>For</v>
      </c>
      <c r="U716" s="198" t="e">
        <f>IF(SEARCH("RT", T716),1,0)</f>
        <v>#VALUE!</v>
      </c>
      <c r="V716" s="199" t="str">
        <f>LEFT(D716,35)</f>
        <v>For those who attended the #KMb #OE</v>
      </c>
      <c r="W716" s="199">
        <f>IF(SEARCH("http:", D716),1,0)</f>
        <v>1</v>
      </c>
      <c r="X716" s="194" t="str">
        <f>"http:"&amp;MID(D716,FIND("/",D716,8),LEN(D716)+1-FIND("/",D716,8))</f>
        <v>http://t.co/6I5wZByVCt this piece is a nice intro to #KMb by @KMbYork</v>
      </c>
    </row>
    <row r="717" spans="1:24" x14ac:dyDescent="0.2">
      <c r="A717" s="199">
        <v>754</v>
      </c>
      <c r="B717" s="200" t="s">
        <v>2714</v>
      </c>
      <c r="C717" s="201" t="s">
        <v>2002</v>
      </c>
      <c r="D717" s="201" t="s">
        <v>2715</v>
      </c>
      <c r="E717" s="201" t="s">
        <v>2716</v>
      </c>
      <c r="F717" s="202">
        <v>41689.976458333302</v>
      </c>
      <c r="G717" s="201"/>
      <c r="H717" s="201" t="s">
        <v>23</v>
      </c>
      <c r="I717" s="201"/>
      <c r="J717" s="201"/>
      <c r="K717" s="201">
        <v>110054603</v>
      </c>
      <c r="L717" s="201"/>
      <c r="M717" s="203" t="s">
        <v>105</v>
      </c>
      <c r="N717" s="203" t="s">
        <v>2005</v>
      </c>
      <c r="O717" s="201"/>
      <c r="P717" s="201">
        <v>13</v>
      </c>
      <c r="Q717" s="201"/>
      <c r="R717" s="201" t="s">
        <v>2717</v>
      </c>
      <c r="S717" s="203" t="s">
        <v>81</v>
      </c>
      <c r="T717" s="199" t="str">
        <f>LEFT(D717,3)</f>
        <v>#OE</v>
      </c>
      <c r="U717" s="198" t="e">
        <f>IF(SEARCH("RT", T717),1,0)</f>
        <v>#VALUE!</v>
      </c>
      <c r="V717" s="199" t="str">
        <f>LEFT(D717,35)</f>
        <v>#OERS14 excellent collaborative inq</v>
      </c>
      <c r="W717" s="199" t="e">
        <f>IF(SEARCH("http:", D717),1,0)</f>
        <v>#VALUE!</v>
      </c>
    </row>
    <row r="718" spans="1:24" x14ac:dyDescent="0.2">
      <c r="A718" s="199">
        <v>755</v>
      </c>
      <c r="B718" s="200" t="s">
        <v>2714</v>
      </c>
      <c r="C718" s="201" t="s">
        <v>2002</v>
      </c>
      <c r="D718" s="201" t="s">
        <v>2715</v>
      </c>
      <c r="E718" s="201" t="s">
        <v>2716</v>
      </c>
      <c r="F718" s="202">
        <v>41689.976458333302</v>
      </c>
      <c r="G718" s="201"/>
      <c r="H718" s="201" t="s">
        <v>23</v>
      </c>
      <c r="I718" s="201"/>
      <c r="J718" s="201"/>
      <c r="K718" s="201">
        <v>110054603</v>
      </c>
      <c r="L718" s="201"/>
      <c r="M718" s="203" t="s">
        <v>105</v>
      </c>
      <c r="N718" s="203" t="s">
        <v>2005</v>
      </c>
      <c r="O718" s="201"/>
      <c r="P718" s="201">
        <v>13</v>
      </c>
      <c r="Q718" s="201"/>
      <c r="R718" s="201" t="s">
        <v>2717</v>
      </c>
      <c r="S718" s="203" t="s">
        <v>81</v>
      </c>
      <c r="T718" s="199" t="str">
        <f>LEFT(D718,3)</f>
        <v>#OE</v>
      </c>
      <c r="U718" s="198" t="e">
        <f>IF(SEARCH("RT", T718),1,0)</f>
        <v>#VALUE!</v>
      </c>
      <c r="V718" s="199" t="str">
        <f>LEFT(D718,35)</f>
        <v>#OERS14 excellent collaborative inq</v>
      </c>
      <c r="W718" s="199" t="e">
        <f>IF(SEARCH("http:", D718),1,0)</f>
        <v>#VALUE!</v>
      </c>
    </row>
    <row r="719" spans="1:24" x14ac:dyDescent="0.2">
      <c r="A719" s="199">
        <v>756</v>
      </c>
      <c r="B719" s="200" t="s">
        <v>2707</v>
      </c>
      <c r="C719" s="201" t="s">
        <v>71</v>
      </c>
      <c r="D719" s="201" t="s">
        <v>2708</v>
      </c>
      <c r="E719" s="201" t="s">
        <v>2709</v>
      </c>
      <c r="F719" s="202">
        <v>41689.976770833302</v>
      </c>
      <c r="G719" s="201"/>
      <c r="H719" s="201" t="s">
        <v>23</v>
      </c>
      <c r="I719" s="201">
        <v>282206148</v>
      </c>
      <c r="J719" s="201" t="s">
        <v>2710</v>
      </c>
      <c r="K719" s="201">
        <v>203543496</v>
      </c>
      <c r="L719" s="201" t="s">
        <v>2711</v>
      </c>
      <c r="M719" s="203" t="s">
        <v>45</v>
      </c>
      <c r="N719" s="203" t="s">
        <v>86</v>
      </c>
      <c r="O719" s="201">
        <v>392</v>
      </c>
      <c r="P719" s="201">
        <v>539</v>
      </c>
      <c r="Q719" s="201">
        <v>-28800</v>
      </c>
      <c r="R719" s="201" t="s">
        <v>2712</v>
      </c>
      <c r="S719" s="203" t="s">
        <v>2713</v>
      </c>
      <c r="T719" s="199" t="str">
        <f>LEFT(D719,3)</f>
        <v>@kl</v>
      </c>
      <c r="U719" s="198" t="e">
        <f>IF(SEARCH("RT", T719),1,0)</f>
        <v>#VALUE!</v>
      </c>
      <c r="V719" s="199" t="str">
        <f>LEFT(D719,35)</f>
        <v xml:space="preserve">@klrobson oui. there is a heavy IT </v>
      </c>
      <c r="W719" s="199" t="e">
        <f>IF(SEARCH("http:", D719),1,0)</f>
        <v>#VALUE!</v>
      </c>
    </row>
    <row r="720" spans="1:24" x14ac:dyDescent="0.2">
      <c r="A720" s="199">
        <v>757</v>
      </c>
      <c r="B720" s="200" t="s">
        <v>2675</v>
      </c>
      <c r="C720" s="201" t="s">
        <v>654</v>
      </c>
      <c r="D720" s="201" t="s">
        <v>2704</v>
      </c>
      <c r="E720" s="201" t="s">
        <v>2705</v>
      </c>
      <c r="F720" s="202">
        <v>41689.979791666701</v>
      </c>
      <c r="G720" s="201"/>
      <c r="H720" s="201" t="s">
        <v>23</v>
      </c>
      <c r="I720" s="201"/>
      <c r="J720" s="201"/>
      <c r="K720" s="201">
        <v>30002337</v>
      </c>
      <c r="L720" s="201"/>
      <c r="M720" s="203" t="s">
        <v>73</v>
      </c>
      <c r="N720" s="203" t="s">
        <v>657</v>
      </c>
      <c r="O720" s="201">
        <v>374</v>
      </c>
      <c r="P720" s="201">
        <v>169</v>
      </c>
      <c r="Q720" s="201">
        <v>-18000</v>
      </c>
      <c r="R720" s="201" t="s">
        <v>2706</v>
      </c>
      <c r="S720" s="203" t="s">
        <v>1674</v>
      </c>
      <c r="T720" s="199" t="str">
        <f>LEFT(D720,3)</f>
        <v>Tod</v>
      </c>
      <c r="U720" s="198" t="e">
        <f>IF(SEARCH("RT", T720),1,0)</f>
        <v>#VALUE!</v>
      </c>
      <c r="V720" s="199" t="str">
        <f>LEFT(D720,35)</f>
        <v>Today at #OERS14 123 people have ma</v>
      </c>
      <c r="W720" s="199" t="e">
        <f>IF(SEARCH("http:", D720),1,0)</f>
        <v>#VALUE!</v>
      </c>
    </row>
    <row r="721" spans="1:24" x14ac:dyDescent="0.2">
      <c r="A721" s="199">
        <v>758</v>
      </c>
      <c r="B721" s="200" t="s">
        <v>1892</v>
      </c>
      <c r="C721" s="201" t="s">
        <v>654</v>
      </c>
      <c r="D721" s="201" t="s">
        <v>2700</v>
      </c>
      <c r="E721" s="201" t="s">
        <v>2701</v>
      </c>
      <c r="F721" s="202">
        <v>41689.980937499997</v>
      </c>
      <c r="G721" s="201"/>
      <c r="H721" s="201" t="s">
        <v>23</v>
      </c>
      <c r="I721" s="201"/>
      <c r="J721" s="201"/>
      <c r="K721" s="201">
        <v>30002337</v>
      </c>
      <c r="L721" s="201"/>
      <c r="M721" s="203" t="s">
        <v>73</v>
      </c>
      <c r="N721" s="203" t="s">
        <v>657</v>
      </c>
      <c r="O721" s="201">
        <v>374</v>
      </c>
      <c r="P721" s="201">
        <v>169</v>
      </c>
      <c r="Q721" s="201">
        <v>-18000</v>
      </c>
      <c r="R721" s="201" t="s">
        <v>2702</v>
      </c>
      <c r="S721" s="203" t="s">
        <v>2703</v>
      </c>
      <c r="T721" s="199" t="str">
        <f>LEFT(D721,3)</f>
        <v>Con</v>
      </c>
      <c r="U721" s="198" t="e">
        <f>IF(SEARCH("RT", T721),1,0)</f>
        <v>#VALUE!</v>
      </c>
      <c r="V721" s="199" t="str">
        <f>LEFT(D721,35)</f>
        <v>Congrats to the top #OERS14 tweeter</v>
      </c>
      <c r="W721" s="199" t="e">
        <f>IF(SEARCH("http:", D721),1,0)</f>
        <v>#VALUE!</v>
      </c>
    </row>
    <row r="722" spans="1:24" x14ac:dyDescent="0.2">
      <c r="A722" s="199">
        <v>759</v>
      </c>
      <c r="B722" s="200" t="s">
        <v>2697</v>
      </c>
      <c r="C722" s="201" t="s">
        <v>346</v>
      </c>
      <c r="D722" s="201" t="s">
        <v>1837</v>
      </c>
      <c r="E722" s="201" t="s">
        <v>2698</v>
      </c>
      <c r="F722" s="202">
        <v>41689.981342592597</v>
      </c>
      <c r="G722" s="201"/>
      <c r="H722" s="201" t="s">
        <v>23</v>
      </c>
      <c r="I722" s="201"/>
      <c r="J722" s="201"/>
      <c r="K722" s="201">
        <v>636460073</v>
      </c>
      <c r="L722" s="201"/>
      <c r="M722" s="203" t="s">
        <v>105</v>
      </c>
      <c r="N722" s="203" t="s">
        <v>349</v>
      </c>
      <c r="O722" s="201">
        <v>152</v>
      </c>
      <c r="P722" s="201">
        <v>298</v>
      </c>
      <c r="Q722" s="201">
        <v>-18000</v>
      </c>
      <c r="R722" s="201" t="s">
        <v>2699</v>
      </c>
      <c r="S722" s="203" t="s">
        <v>1840</v>
      </c>
      <c r="T722" s="199" t="str">
        <f>LEFT(D722,3)</f>
        <v xml:space="preserve">RT </v>
      </c>
      <c r="U722" s="198">
        <f>IF(SEARCH("RT", T722),1,0)</f>
        <v>1</v>
      </c>
      <c r="V722" s="199" t="str">
        <f>LEFT(D722,35)</f>
        <v xml:space="preserve">RT @ResearchChat: Today at #OERS14 </v>
      </c>
      <c r="W722" s="199" t="e">
        <f>IF(SEARCH("http:", D722),1,0)</f>
        <v>#VALUE!</v>
      </c>
    </row>
    <row r="723" spans="1:24" x14ac:dyDescent="0.2">
      <c r="A723" s="199">
        <v>760</v>
      </c>
      <c r="B723" s="200" t="s">
        <v>1552</v>
      </c>
      <c r="C723" s="201" t="s">
        <v>204</v>
      </c>
      <c r="D723" s="201" t="s">
        <v>2693</v>
      </c>
      <c r="E723" s="201" t="s">
        <v>2694</v>
      </c>
      <c r="F723" s="202">
        <v>41689.981493055602</v>
      </c>
      <c r="G723" s="201"/>
      <c r="H723" s="201" t="s">
        <v>23</v>
      </c>
      <c r="I723" s="201"/>
      <c r="J723" s="201"/>
      <c r="K723" s="201">
        <v>121959456</v>
      </c>
      <c r="L723" s="201"/>
      <c r="M723" s="203" t="s">
        <v>146</v>
      </c>
      <c r="N723" s="203" t="s">
        <v>208</v>
      </c>
      <c r="O723" s="201">
        <v>163</v>
      </c>
      <c r="P723" s="201">
        <v>207</v>
      </c>
      <c r="Q723" s="201">
        <v>-18000</v>
      </c>
      <c r="R723" s="201" t="s">
        <v>2695</v>
      </c>
      <c r="S723" s="203" t="s">
        <v>2696</v>
      </c>
      <c r="T723" s="199" t="str">
        <f>LEFT(D723,3)</f>
        <v>Let</v>
      </c>
      <c r="U723" s="198" t="e">
        <f>IF(SEARCH("RT", T723),1,0)</f>
        <v>#VALUE!</v>
      </c>
      <c r="V723" s="199" t="str">
        <f>LEFT(D723,35)</f>
        <v>Let's take a moment from being dedi</v>
      </c>
      <c r="W723" s="199" t="e">
        <f>IF(SEARCH("http:", D723),1,0)</f>
        <v>#VALUE!</v>
      </c>
    </row>
    <row r="724" spans="1:24" x14ac:dyDescent="0.2">
      <c r="A724" s="199">
        <v>761</v>
      </c>
      <c r="B724" s="200" t="s">
        <v>2688</v>
      </c>
      <c r="C724" s="201" t="s">
        <v>346</v>
      </c>
      <c r="D724" s="201" t="s">
        <v>2689</v>
      </c>
      <c r="E724" s="201" t="s">
        <v>2690</v>
      </c>
      <c r="F724" s="202">
        <v>41689.982048611098</v>
      </c>
      <c r="G724" s="201"/>
      <c r="H724" s="201" t="s">
        <v>23</v>
      </c>
      <c r="I724" s="201"/>
      <c r="J724" s="201"/>
      <c r="K724" s="201">
        <v>636460073</v>
      </c>
      <c r="L724" s="201"/>
      <c r="M724" s="203" t="s">
        <v>105</v>
      </c>
      <c r="N724" s="203" t="s">
        <v>349</v>
      </c>
      <c r="O724" s="201">
        <v>152</v>
      </c>
      <c r="P724" s="201">
        <v>298</v>
      </c>
      <c r="Q724" s="201">
        <v>-18000</v>
      </c>
      <c r="R724" s="201" t="s">
        <v>2691</v>
      </c>
      <c r="S724" s="203" t="s">
        <v>2692</v>
      </c>
      <c r="T724" s="199" t="str">
        <f>LEFT(D724,3)</f>
        <v xml:space="preserve">RT </v>
      </c>
      <c r="U724" s="198">
        <f>IF(SEARCH("RT", T724),1,0)</f>
        <v>1</v>
      </c>
      <c r="V724" s="199" t="str">
        <f>LEFT(D724,35)</f>
        <v>RT @LStevens2511: Fantastic present</v>
      </c>
      <c r="W724" s="199" t="e">
        <f>IF(SEARCH("http:", D724),1,0)</f>
        <v>#VALUE!</v>
      </c>
    </row>
    <row r="725" spans="1:24" x14ac:dyDescent="0.2">
      <c r="A725" s="199">
        <v>762</v>
      </c>
      <c r="B725" s="200" t="s">
        <v>2683</v>
      </c>
      <c r="C725" s="201" t="s">
        <v>2157</v>
      </c>
      <c r="D725" s="201" t="s">
        <v>2684</v>
      </c>
      <c r="E725" s="201" t="s">
        <v>2685</v>
      </c>
      <c r="F725" s="202">
        <v>41689.982233796298</v>
      </c>
      <c r="G725" s="201"/>
      <c r="H725" s="201" t="s">
        <v>23</v>
      </c>
      <c r="I725" s="201"/>
      <c r="J725" s="201"/>
      <c r="K725" s="201">
        <v>466897873</v>
      </c>
      <c r="L725" s="201"/>
      <c r="M725" s="203" t="s">
        <v>146</v>
      </c>
      <c r="N725" s="203" t="s">
        <v>2258</v>
      </c>
      <c r="O725" s="201">
        <v>60</v>
      </c>
      <c r="P725" s="201">
        <v>128</v>
      </c>
      <c r="Q725" s="201">
        <v>-21600</v>
      </c>
      <c r="R725" s="201" t="s">
        <v>2686</v>
      </c>
      <c r="S725" s="203" t="s">
        <v>2687</v>
      </c>
      <c r="T725" s="199" t="str">
        <f>LEFT(D725,3)</f>
        <v xml:space="preserve">RT </v>
      </c>
      <c r="U725" s="198">
        <f>IF(SEARCH("RT", T725),1,0)</f>
        <v>1</v>
      </c>
      <c r="V725" s="199" t="str">
        <f>LEFT(D725,35)</f>
        <v xml:space="preserve">RT @O3atORION: @TCDSB Project NeXt </v>
      </c>
      <c r="W725" s="199" t="e">
        <f>IF(SEARCH("http:", D725),1,0)</f>
        <v>#VALUE!</v>
      </c>
    </row>
    <row r="726" spans="1:24" x14ac:dyDescent="0.2">
      <c r="A726" s="199">
        <v>763</v>
      </c>
      <c r="B726" s="200" t="s">
        <v>2678</v>
      </c>
      <c r="C726" s="201" t="s">
        <v>71</v>
      </c>
      <c r="D726" s="201" t="s">
        <v>2679</v>
      </c>
      <c r="E726" s="201" t="s">
        <v>2680</v>
      </c>
      <c r="F726" s="202">
        <v>41689.982465277797</v>
      </c>
      <c r="G726" s="201"/>
      <c r="H726" s="201" t="s">
        <v>23</v>
      </c>
      <c r="I726" s="201">
        <v>30002337</v>
      </c>
      <c r="J726" s="201" t="s">
        <v>654</v>
      </c>
      <c r="K726" s="201">
        <v>203543496</v>
      </c>
      <c r="L726" s="201" t="s">
        <v>1892</v>
      </c>
      <c r="M726" s="203" t="s">
        <v>24</v>
      </c>
      <c r="N726" s="203" t="s">
        <v>86</v>
      </c>
      <c r="O726" s="201">
        <v>392</v>
      </c>
      <c r="P726" s="201">
        <v>539</v>
      </c>
      <c r="Q726" s="201">
        <v>-28800</v>
      </c>
      <c r="R726" s="201" t="s">
        <v>2681</v>
      </c>
      <c r="S726" s="203" t="s">
        <v>2682</v>
      </c>
      <c r="T726" s="199" t="str">
        <f>LEFT(D726,3)</f>
        <v>@Re</v>
      </c>
      <c r="U726" s="198" t="e">
        <f>IF(SEARCH("RT", T726),1,0)</f>
        <v>#VALUE!</v>
      </c>
      <c r="V726" s="199" t="str">
        <f>LEFT(D726,35)</f>
        <v>@ResearchChat @O3atORION @CarolCamp</v>
      </c>
      <c r="W726" s="199" t="e">
        <f>IF(SEARCH("http:", D726),1,0)</f>
        <v>#VALUE!</v>
      </c>
    </row>
    <row r="727" spans="1:24" x14ac:dyDescent="0.2">
      <c r="A727" s="199">
        <v>764</v>
      </c>
      <c r="B727" s="200" t="s">
        <v>2672</v>
      </c>
      <c r="C727" s="201" t="s">
        <v>2607</v>
      </c>
      <c r="D727" s="201" t="s">
        <v>2673</v>
      </c>
      <c r="E727" s="201" t="s">
        <v>2674</v>
      </c>
      <c r="F727" s="202">
        <v>41689.982731481497</v>
      </c>
      <c r="G727" s="201"/>
      <c r="H727" s="201" t="s">
        <v>23</v>
      </c>
      <c r="I727" s="201">
        <v>30002337</v>
      </c>
      <c r="J727" s="201" t="s">
        <v>654</v>
      </c>
      <c r="K727" s="201">
        <v>1264968134</v>
      </c>
      <c r="L727" s="201" t="s">
        <v>2675</v>
      </c>
      <c r="M727" s="203" t="s">
        <v>105</v>
      </c>
      <c r="N727" s="203" t="s">
        <v>2611</v>
      </c>
      <c r="O727" s="201">
        <v>592</v>
      </c>
      <c r="P727" s="201">
        <v>378</v>
      </c>
      <c r="Q727" s="201"/>
      <c r="R727" s="201" t="s">
        <v>2676</v>
      </c>
      <c r="S727" s="203" t="s">
        <v>2677</v>
      </c>
      <c r="T727" s="199" t="str">
        <f>LEFT(D727,3)</f>
        <v>“@R</v>
      </c>
      <c r="U727" s="198" t="e">
        <f>IF(SEARCH("RT", T727),1,0)</f>
        <v>#VALUE!</v>
      </c>
      <c r="V727" s="199" t="str">
        <f>LEFT(D727,35)</f>
        <v>“@ResearchChat: Today at #OERS14 12</v>
      </c>
      <c r="W727" s="199">
        <f>IF(SEARCH("http:", D727),1,0)</f>
        <v>1</v>
      </c>
      <c r="X727" s="194" t="str">
        <f>"http:"&amp;MID(D727,FIND("/",D727,8),LEN(D727)+1-FIND("/",D727,8))</f>
        <v>http://t.co/viXs5qOe6z</v>
      </c>
    </row>
    <row r="728" spans="1:24" x14ac:dyDescent="0.2">
      <c r="A728" s="199">
        <v>765</v>
      </c>
      <c r="B728" s="200" t="s">
        <v>2667</v>
      </c>
      <c r="C728" s="201" t="s">
        <v>29</v>
      </c>
      <c r="D728" s="201" t="s">
        <v>2668</v>
      </c>
      <c r="E728" s="201" t="s">
        <v>2669</v>
      </c>
      <c r="F728" s="202">
        <v>41689.982858796298</v>
      </c>
      <c r="G728" s="201"/>
      <c r="H728" s="201" t="s">
        <v>23</v>
      </c>
      <c r="I728" s="201"/>
      <c r="J728" s="201"/>
      <c r="K728" s="201">
        <v>1020257364</v>
      </c>
      <c r="L728" s="201"/>
      <c r="M728" s="203" t="s">
        <v>24</v>
      </c>
      <c r="N728" s="203" t="s">
        <v>32</v>
      </c>
      <c r="O728" s="201">
        <v>210</v>
      </c>
      <c r="P728" s="201">
        <v>276</v>
      </c>
      <c r="Q728" s="201">
        <v>-18000</v>
      </c>
      <c r="R728" s="201" t="s">
        <v>2670</v>
      </c>
      <c r="S728" s="203" t="s">
        <v>2671</v>
      </c>
      <c r="T728" s="199" t="str">
        <f>LEFT(D728,3)</f>
        <v>Key</v>
      </c>
      <c r="U728" s="198" t="e">
        <f>IF(SEARCH("RT", T728),1,0)</f>
        <v>#VALUE!</v>
      </c>
      <c r="V728" s="199" t="str">
        <f>LEFT(D728,35)</f>
        <v xml:space="preserve">Keynote speaker Don Tapscott about </v>
      </c>
      <c r="W728" s="199" t="e">
        <f>IF(SEARCH("http:", D728),1,0)</f>
        <v>#VALUE!</v>
      </c>
    </row>
    <row r="729" spans="1:24" x14ac:dyDescent="0.2">
      <c r="A729" s="199">
        <v>766</v>
      </c>
      <c r="B729" s="200" t="s">
        <v>2664</v>
      </c>
      <c r="C729" s="201" t="s">
        <v>346</v>
      </c>
      <c r="D729" s="201" t="s">
        <v>2650</v>
      </c>
      <c r="E729" s="201" t="s">
        <v>2665</v>
      </c>
      <c r="F729" s="202">
        <v>41689.983009259297</v>
      </c>
      <c r="G729" s="201"/>
      <c r="H729" s="201" t="s">
        <v>23</v>
      </c>
      <c r="I729" s="201"/>
      <c r="J729" s="201"/>
      <c r="K729" s="201">
        <v>636460073</v>
      </c>
      <c r="L729" s="201"/>
      <c r="M729" s="203" t="s">
        <v>105</v>
      </c>
      <c r="N729" s="203" t="s">
        <v>349</v>
      </c>
      <c r="O729" s="201">
        <v>152</v>
      </c>
      <c r="P729" s="201">
        <v>298</v>
      </c>
      <c r="Q729" s="201">
        <v>-18000</v>
      </c>
      <c r="R729" s="201" t="s">
        <v>2666</v>
      </c>
      <c r="S729" s="203" t="s">
        <v>2653</v>
      </c>
      <c r="T729" s="199" t="str">
        <f>LEFT(D729,3)</f>
        <v xml:space="preserve">RT </v>
      </c>
      <c r="U729" s="198">
        <f>IF(SEARCH("RT", T729),1,0)</f>
        <v>1</v>
      </c>
      <c r="V729" s="199" t="str">
        <f>LEFT(D729,35)</f>
        <v>RT @ResearchChat: Feedback for tech</v>
      </c>
      <c r="W729" s="199" t="e">
        <f>IF(SEARCH("http:", D729),1,0)</f>
        <v>#VALUE!</v>
      </c>
    </row>
    <row r="730" spans="1:24" x14ac:dyDescent="0.2">
      <c r="A730" s="199">
        <v>767</v>
      </c>
      <c r="B730" s="200" t="s">
        <v>2659</v>
      </c>
      <c r="C730" s="201" t="s">
        <v>2582</v>
      </c>
      <c r="D730" s="201" t="s">
        <v>2660</v>
      </c>
      <c r="E730" s="201" t="s">
        <v>2661</v>
      </c>
      <c r="F730" s="202">
        <v>41689.983043981498</v>
      </c>
      <c r="G730" s="201"/>
      <c r="H730" s="201" t="s">
        <v>23</v>
      </c>
      <c r="I730" s="201"/>
      <c r="J730" s="201"/>
      <c r="K730" s="201">
        <v>305016060</v>
      </c>
      <c r="L730" s="201"/>
      <c r="M730" s="203" t="s">
        <v>215</v>
      </c>
      <c r="N730" s="203" t="s">
        <v>2584</v>
      </c>
      <c r="O730" s="201">
        <v>307</v>
      </c>
      <c r="P730" s="201">
        <v>376</v>
      </c>
      <c r="Q730" s="201">
        <v>-18000</v>
      </c>
      <c r="R730" s="201" t="s">
        <v>2662</v>
      </c>
      <c r="S730" s="203" t="s">
        <v>2663</v>
      </c>
      <c r="T730" s="199" t="str">
        <f>LEFT(D730,3)</f>
        <v xml:space="preserve">RT </v>
      </c>
      <c r="U730" s="198">
        <f>IF(SEARCH("RT", T730),1,0)</f>
        <v>1</v>
      </c>
      <c r="V730" s="199" t="str">
        <f>LEFT(D730,35)</f>
        <v>RT @drcathybruce: #OERS14 @dtapscot</v>
      </c>
      <c r="W730" s="199" t="e">
        <f>IF(SEARCH("http:", D730),1,0)</f>
        <v>#VALUE!</v>
      </c>
    </row>
    <row r="731" spans="1:24" x14ac:dyDescent="0.2">
      <c r="A731" s="199">
        <v>768</v>
      </c>
      <c r="B731" s="200" t="s">
        <v>2654</v>
      </c>
      <c r="C731" s="201" t="s">
        <v>496</v>
      </c>
      <c r="D731" s="201" t="s">
        <v>2655</v>
      </c>
      <c r="E731" s="201" t="s">
        <v>2656</v>
      </c>
      <c r="F731" s="202">
        <v>41689.983055555596</v>
      </c>
      <c r="G731" s="201"/>
      <c r="H731" s="201" t="s">
        <v>23</v>
      </c>
      <c r="I731" s="201"/>
      <c r="J731" s="201"/>
      <c r="K731" s="201">
        <v>2174804130</v>
      </c>
      <c r="L731" s="201"/>
      <c r="M731" s="203" t="s">
        <v>24</v>
      </c>
      <c r="N731" s="203" t="s">
        <v>499</v>
      </c>
      <c r="O731" s="201">
        <v>14</v>
      </c>
      <c r="P731" s="201">
        <v>17</v>
      </c>
      <c r="Q731" s="201"/>
      <c r="R731" s="201" t="s">
        <v>2657</v>
      </c>
      <c r="S731" s="203" t="s">
        <v>2658</v>
      </c>
      <c r="T731" s="199" t="str">
        <f>LEFT(D731,3)</f>
        <v>Exc</v>
      </c>
      <c r="U731" s="198" t="e">
        <f>IF(SEARCH("RT", T731),1,0)</f>
        <v>#VALUE!</v>
      </c>
      <c r="V731" s="199" t="str">
        <f>LEFT(D731,35)</f>
        <v>Excited to hear from "growing up di</v>
      </c>
      <c r="W731" s="199" t="e">
        <f>IF(SEARCH("http:", D731),1,0)</f>
        <v>#VALUE!</v>
      </c>
    </row>
    <row r="732" spans="1:24" x14ac:dyDescent="0.2">
      <c r="A732" s="199">
        <v>769</v>
      </c>
      <c r="B732" s="200" t="s">
        <v>2649</v>
      </c>
      <c r="C732" s="201" t="s">
        <v>260</v>
      </c>
      <c r="D732" s="201" t="s">
        <v>2650</v>
      </c>
      <c r="E732" s="201" t="s">
        <v>2651</v>
      </c>
      <c r="F732" s="202">
        <v>41689.983287037001</v>
      </c>
      <c r="G732" s="201"/>
      <c r="H732" s="201" t="s">
        <v>23</v>
      </c>
      <c r="I732" s="201"/>
      <c r="J732" s="201"/>
      <c r="K732" s="201">
        <v>40576448</v>
      </c>
      <c r="L732" s="201"/>
      <c r="M732" s="203" t="s">
        <v>24</v>
      </c>
      <c r="N732" s="203" t="s">
        <v>263</v>
      </c>
      <c r="O732" s="201">
        <v>810</v>
      </c>
      <c r="P732" s="201">
        <v>1462</v>
      </c>
      <c r="Q732" s="201">
        <v>-18000</v>
      </c>
      <c r="R732" s="201" t="s">
        <v>2652</v>
      </c>
      <c r="S732" s="203" t="s">
        <v>2653</v>
      </c>
      <c r="T732" s="199" t="str">
        <f>LEFT(D732,3)</f>
        <v xml:space="preserve">RT </v>
      </c>
      <c r="U732" s="198">
        <f>IF(SEARCH("RT", T732),1,0)</f>
        <v>1</v>
      </c>
      <c r="V732" s="199" t="str">
        <f>LEFT(D732,35)</f>
        <v>RT @ResearchChat: Feedback for tech</v>
      </c>
      <c r="W732" s="199" t="e">
        <f>IF(SEARCH("http:", D732),1,0)</f>
        <v>#VALUE!</v>
      </c>
    </row>
    <row r="733" spans="1:24" x14ac:dyDescent="0.2">
      <c r="A733" s="199">
        <v>770</v>
      </c>
      <c r="B733" s="200" t="s">
        <v>2644</v>
      </c>
      <c r="C733" s="201" t="s">
        <v>496</v>
      </c>
      <c r="D733" s="201" t="s">
        <v>2645</v>
      </c>
      <c r="E733" s="201" t="s">
        <v>2646</v>
      </c>
      <c r="F733" s="202">
        <v>41689.983344907399</v>
      </c>
      <c r="G733" s="201"/>
      <c r="H733" s="201" t="s">
        <v>23</v>
      </c>
      <c r="I733" s="201"/>
      <c r="J733" s="201"/>
      <c r="K733" s="201">
        <v>2174804130</v>
      </c>
      <c r="L733" s="201"/>
      <c r="M733" s="203" t="s">
        <v>24</v>
      </c>
      <c r="N733" s="203" t="s">
        <v>499</v>
      </c>
      <c r="O733" s="201">
        <v>14</v>
      </c>
      <c r="P733" s="201">
        <v>17</v>
      </c>
      <c r="Q733" s="201"/>
      <c r="R733" s="201" t="s">
        <v>2647</v>
      </c>
      <c r="S733" s="203" t="s">
        <v>2648</v>
      </c>
      <c r="T733" s="199" t="str">
        <f>LEFT(D733,3)</f>
        <v xml:space="preserve">RT </v>
      </c>
      <c r="U733" s="198">
        <f>IF(SEARCH("RT", T733),1,0)</f>
        <v>1</v>
      </c>
      <c r="V733" s="199" t="str">
        <f>LEFT(D733,35)</f>
        <v>RT @AmaniElrofaie: Let's take a mom</v>
      </c>
      <c r="W733" s="199" t="e">
        <f>IF(SEARCH("http:", D733),1,0)</f>
        <v>#VALUE!</v>
      </c>
    </row>
    <row r="734" spans="1:24" x14ac:dyDescent="0.2">
      <c r="A734" s="199">
        <v>771</v>
      </c>
      <c r="B734" s="200" t="s">
        <v>2639</v>
      </c>
      <c r="C734" s="201" t="s">
        <v>42</v>
      </c>
      <c r="D734" s="201" t="s">
        <v>2640</v>
      </c>
      <c r="E734" s="201" t="s">
        <v>2641</v>
      </c>
      <c r="F734" s="202">
        <v>41689.983668981498</v>
      </c>
      <c r="G734" s="201"/>
      <c r="H734" s="201" t="s">
        <v>23</v>
      </c>
      <c r="I734" s="201">
        <v>30002337</v>
      </c>
      <c r="J734" s="201" t="s">
        <v>654</v>
      </c>
      <c r="K734" s="201">
        <v>300645437</v>
      </c>
      <c r="L734" s="201" t="s">
        <v>1892</v>
      </c>
      <c r="M734" s="203" t="s">
        <v>215</v>
      </c>
      <c r="N734" s="203" t="s">
        <v>46</v>
      </c>
      <c r="O734" s="201">
        <v>748</v>
      </c>
      <c r="P734" s="201">
        <v>318</v>
      </c>
      <c r="Q734" s="201">
        <v>-18000</v>
      </c>
      <c r="R734" s="201" t="s">
        <v>2642</v>
      </c>
      <c r="S734" s="203" t="s">
        <v>2643</v>
      </c>
      <c r="T734" s="199" t="str">
        <f>LEFT(D734,3)</f>
        <v>Yay</v>
      </c>
      <c r="U734" s="198" t="e">
        <f>IF(SEARCH("RT", T734),1,0)</f>
        <v>#VALUE!</v>
      </c>
      <c r="V734" s="199" t="str">
        <f>LEFT(D734,35)</f>
        <v>Yay Twittersphere #KMb in action RT</v>
      </c>
      <c r="W734" s="199" t="e">
        <f>IF(SEARCH("http:", D734),1,0)</f>
        <v>#VALUE!</v>
      </c>
    </row>
    <row r="735" spans="1:24" x14ac:dyDescent="0.2">
      <c r="A735" s="199">
        <v>772</v>
      </c>
      <c r="B735" s="200" t="s">
        <v>2634</v>
      </c>
      <c r="C735" s="201" t="s">
        <v>260</v>
      </c>
      <c r="D735" s="201" t="s">
        <v>2635</v>
      </c>
      <c r="E735" s="201" t="s">
        <v>2636</v>
      </c>
      <c r="F735" s="202">
        <v>41689.985821759299</v>
      </c>
      <c r="G735" s="201"/>
      <c r="H735" s="201" t="s">
        <v>23</v>
      </c>
      <c r="I735" s="201"/>
      <c r="J735" s="201"/>
      <c r="K735" s="201">
        <v>40576448</v>
      </c>
      <c r="L735" s="201"/>
      <c r="M735" s="203" t="s">
        <v>24</v>
      </c>
      <c r="N735" s="203" t="s">
        <v>263</v>
      </c>
      <c r="O735" s="201">
        <v>810</v>
      </c>
      <c r="P735" s="201">
        <v>1462</v>
      </c>
      <c r="Q735" s="201">
        <v>-18000</v>
      </c>
      <c r="R735" s="201" t="s">
        <v>2637</v>
      </c>
      <c r="S735" s="203" t="s">
        <v>2638</v>
      </c>
      <c r="T735" s="199" t="str">
        <f>LEFT(D735,3)</f>
        <v>Thi</v>
      </c>
      <c r="U735" s="198" t="e">
        <f>IF(SEARCH("RT", T735),1,0)</f>
        <v>#VALUE!</v>
      </c>
      <c r="V735" s="199" t="str">
        <f>LEFT(D735,35)</f>
        <v>This has to be a first for giveaway</v>
      </c>
      <c r="W735" s="199">
        <f>IF(SEARCH("http:", D735),1,0)</f>
        <v>1</v>
      </c>
      <c r="X735" s="194" t="str">
        <f>"http:"&amp;MID(D735,FIND("/",D735,8),LEN(D735)+1-FIND("/",D735,8))</f>
        <v>http://t.co/AO65XGKGKU</v>
      </c>
    </row>
    <row r="736" spans="1:24" x14ac:dyDescent="0.2">
      <c r="A736" s="199">
        <v>773</v>
      </c>
      <c r="B736" s="200" t="s">
        <v>2630</v>
      </c>
      <c r="C736" s="201" t="s">
        <v>2177</v>
      </c>
      <c r="D736" s="201" t="s">
        <v>2631</v>
      </c>
      <c r="E736" s="201" t="s">
        <v>2632</v>
      </c>
      <c r="F736" s="202">
        <v>41689.985833333303</v>
      </c>
      <c r="G736" s="201"/>
      <c r="H736" s="201" t="s">
        <v>23</v>
      </c>
      <c r="I736" s="201"/>
      <c r="J736" s="201"/>
      <c r="K736" s="201">
        <v>29981187</v>
      </c>
      <c r="L736" s="201"/>
      <c r="M736" s="203" t="s">
        <v>63</v>
      </c>
      <c r="N736" s="203" t="s">
        <v>2179</v>
      </c>
      <c r="O736" s="201">
        <v>213</v>
      </c>
      <c r="P736" s="201">
        <v>69</v>
      </c>
      <c r="Q736" s="201">
        <v>-21600</v>
      </c>
      <c r="R736" s="201" t="s">
        <v>2633</v>
      </c>
      <c r="S736" s="203" t="s">
        <v>81</v>
      </c>
      <c r="T736" s="199" t="str">
        <f>LEFT(D736,3)</f>
        <v>#OE</v>
      </c>
      <c r="U736" s="198" t="e">
        <f>IF(SEARCH("RT", T736),1,0)</f>
        <v>#VALUE!</v>
      </c>
      <c r="V736" s="199" t="str">
        <f>LEFT(D736,35)</f>
        <v>#OERS14 listening to Don Tapscott o</v>
      </c>
      <c r="W736" s="199" t="e">
        <f>IF(SEARCH("http:", D736),1,0)</f>
        <v>#VALUE!</v>
      </c>
    </row>
    <row r="737" spans="1:24" x14ac:dyDescent="0.2">
      <c r="A737" s="199">
        <v>774</v>
      </c>
      <c r="B737" s="200" t="s">
        <v>2623</v>
      </c>
      <c r="C737" s="201" t="s">
        <v>2624</v>
      </c>
      <c r="D737" s="201" t="s">
        <v>2625</v>
      </c>
      <c r="E737" s="201" t="s">
        <v>2626</v>
      </c>
      <c r="F737" s="202">
        <v>41689.9863541667</v>
      </c>
      <c r="G737" s="201"/>
      <c r="H737" s="201" t="s">
        <v>23</v>
      </c>
      <c r="I737" s="201"/>
      <c r="J737" s="201"/>
      <c r="K737" s="201">
        <v>1705653901</v>
      </c>
      <c r="L737" s="201"/>
      <c r="M737" s="203" t="s">
        <v>45</v>
      </c>
      <c r="N737" s="203" t="s">
        <v>2627</v>
      </c>
      <c r="O737" s="201">
        <v>84</v>
      </c>
      <c r="P737" s="201">
        <v>195</v>
      </c>
      <c r="Q737" s="201">
        <v>-14400</v>
      </c>
      <c r="R737" s="201" t="s">
        <v>2628</v>
      </c>
      <c r="S737" s="203" t="s">
        <v>2629</v>
      </c>
      <c r="T737" s="199" t="str">
        <f>LEFT(D737,3)</f>
        <v xml:space="preserve">RT </v>
      </c>
      <c r="U737" s="198">
        <f>IF(SEARCH("RT", T737),1,0)</f>
        <v>1</v>
      </c>
      <c r="V737" s="199" t="str">
        <f>LEFT(D737,35)</f>
        <v>RT @OhMissAcosta: “Getting informat</v>
      </c>
      <c r="W737" s="199" t="e">
        <f>IF(SEARCH("http:", D737),1,0)</f>
        <v>#VALUE!</v>
      </c>
    </row>
    <row r="738" spans="1:24" x14ac:dyDescent="0.2">
      <c r="A738" s="199">
        <v>775</v>
      </c>
      <c r="B738" s="200" t="s">
        <v>2610</v>
      </c>
      <c r="C738" s="201" t="s">
        <v>204</v>
      </c>
      <c r="D738" s="201" t="s">
        <v>2619</v>
      </c>
      <c r="E738" s="201" t="s">
        <v>2620</v>
      </c>
      <c r="F738" s="202">
        <v>41689.986631944397</v>
      </c>
      <c r="G738" s="201"/>
      <c r="H738" s="201" t="s">
        <v>23</v>
      </c>
      <c r="I738" s="201"/>
      <c r="J738" s="201"/>
      <c r="K738" s="201">
        <v>121959456</v>
      </c>
      <c r="L738" s="201"/>
      <c r="M738" s="203" t="s">
        <v>146</v>
      </c>
      <c r="N738" s="203" t="s">
        <v>208</v>
      </c>
      <c r="O738" s="201">
        <v>163</v>
      </c>
      <c r="P738" s="201">
        <v>207</v>
      </c>
      <c r="Q738" s="201">
        <v>-18000</v>
      </c>
      <c r="R738" s="201" t="s">
        <v>2621</v>
      </c>
      <c r="S738" s="203" t="s">
        <v>2622</v>
      </c>
      <c r="T738" s="199" t="str">
        <f>LEFT(D738,3)</f>
        <v>The</v>
      </c>
      <c r="U738" s="198" t="e">
        <f>IF(SEARCH("RT", T738),1,0)</f>
        <v>#VALUE!</v>
      </c>
      <c r="V738" s="199" t="str">
        <f>LEFT(D738,35)</f>
        <v>The future is not something to be p</v>
      </c>
      <c r="W738" s="199" t="e">
        <f>IF(SEARCH("http:", D738),1,0)</f>
        <v>#VALUE!</v>
      </c>
    </row>
    <row r="739" spans="1:24" x14ac:dyDescent="0.2">
      <c r="A739" s="199">
        <v>776</v>
      </c>
      <c r="B739" s="200" t="s">
        <v>2614</v>
      </c>
      <c r="C739" s="201" t="s">
        <v>363</v>
      </c>
      <c r="D739" s="201" t="s">
        <v>2615</v>
      </c>
      <c r="E739" s="201" t="s">
        <v>2616</v>
      </c>
      <c r="F739" s="202">
        <v>41689.987847222197</v>
      </c>
      <c r="G739" s="201"/>
      <c r="H739" s="201" t="s">
        <v>23</v>
      </c>
      <c r="I739" s="201"/>
      <c r="J739" s="201"/>
      <c r="K739" s="201">
        <v>513860172</v>
      </c>
      <c r="L739" s="201"/>
      <c r="M739" s="203" t="s">
        <v>105</v>
      </c>
      <c r="N739" s="203" t="s">
        <v>366</v>
      </c>
      <c r="O739" s="201">
        <v>20</v>
      </c>
      <c r="P739" s="201">
        <v>6</v>
      </c>
      <c r="Q739" s="201">
        <v>-18000</v>
      </c>
      <c r="R739" s="201" t="s">
        <v>2617</v>
      </c>
      <c r="S739" s="203" t="s">
        <v>2618</v>
      </c>
      <c r="T739" s="199" t="str">
        <f>LEFT(D739,3)</f>
        <v>#OE</v>
      </c>
      <c r="U739" s="198" t="e">
        <f>IF(SEARCH("RT", T739),1,0)</f>
        <v>#VALUE!</v>
      </c>
      <c r="V739" s="199" t="str">
        <f>LEFT(D739,35)</f>
        <v xml:space="preserve">#OERS14  Don Tapscott. Interesting </v>
      </c>
      <c r="W739" s="199">
        <f>IF(SEARCH("http:", D739),1,0)</f>
        <v>1</v>
      </c>
      <c r="X739" s="194" t="str">
        <f>"http:"&amp;MID(D739,FIND("/",D739,8),LEN(D739)+1-FIND("/",D739,8))</f>
        <v>http://t.co/y2YW9fW7It</v>
      </c>
    </row>
    <row r="740" spans="1:24" x14ac:dyDescent="0.2">
      <c r="A740" s="199">
        <v>777</v>
      </c>
      <c r="B740" s="200" t="s">
        <v>2606</v>
      </c>
      <c r="C740" s="201" t="s">
        <v>2607</v>
      </c>
      <c r="D740" s="201" t="s">
        <v>2608</v>
      </c>
      <c r="E740" s="201" t="s">
        <v>2609</v>
      </c>
      <c r="F740" s="202">
        <v>41689.987870370402</v>
      </c>
      <c r="G740" s="201"/>
      <c r="H740" s="201" t="s">
        <v>23</v>
      </c>
      <c r="I740" s="201">
        <v>121959456</v>
      </c>
      <c r="J740" s="201" t="s">
        <v>204</v>
      </c>
      <c r="K740" s="201">
        <v>1264968134</v>
      </c>
      <c r="L740" s="201" t="s">
        <v>2610</v>
      </c>
      <c r="M740" s="203" t="s">
        <v>105</v>
      </c>
      <c r="N740" s="203" t="s">
        <v>2611</v>
      </c>
      <c r="O740" s="201">
        <v>592</v>
      </c>
      <c r="P740" s="201">
        <v>378</v>
      </c>
      <c r="Q740" s="201"/>
      <c r="R740" s="201" t="s">
        <v>2612</v>
      </c>
      <c r="S740" s="203" t="s">
        <v>2613</v>
      </c>
      <c r="T740" s="199" t="str">
        <f>LEFT(D740,3)</f>
        <v>“@A</v>
      </c>
      <c r="U740" s="198" t="e">
        <f>IF(SEARCH("RT", T740),1,0)</f>
        <v>#VALUE!</v>
      </c>
      <c r="V740" s="199" t="str">
        <f>LEFT(D740,35)</f>
        <v xml:space="preserve">“@AmaniElrofaie: The future is not </v>
      </c>
      <c r="W740" s="199" t="e">
        <f>IF(SEARCH("http:", D740),1,0)</f>
        <v>#VALUE!</v>
      </c>
    </row>
    <row r="741" spans="1:24" x14ac:dyDescent="0.2">
      <c r="A741" s="199">
        <v>778</v>
      </c>
      <c r="B741" s="200" t="s">
        <v>2601</v>
      </c>
      <c r="C741" s="201" t="s">
        <v>496</v>
      </c>
      <c r="D741" s="201" t="s">
        <v>2602</v>
      </c>
      <c r="E741" s="201" t="s">
        <v>2603</v>
      </c>
      <c r="F741" s="202">
        <v>41689.987939814797</v>
      </c>
      <c r="G741" s="201"/>
      <c r="H741" s="201" t="s">
        <v>23</v>
      </c>
      <c r="I741" s="201"/>
      <c r="J741" s="201"/>
      <c r="K741" s="201">
        <v>2174804130</v>
      </c>
      <c r="L741" s="201"/>
      <c r="M741" s="203" t="s">
        <v>24</v>
      </c>
      <c r="N741" s="203" t="s">
        <v>499</v>
      </c>
      <c r="O741" s="201">
        <v>14</v>
      </c>
      <c r="P741" s="201">
        <v>17</v>
      </c>
      <c r="Q741" s="201"/>
      <c r="R741" s="201" t="s">
        <v>2604</v>
      </c>
      <c r="S741" s="203" t="s">
        <v>2605</v>
      </c>
      <c r="T741" s="199" t="str">
        <f>LEFT(D741,3)</f>
        <v xml:space="preserve">We </v>
      </c>
      <c r="U741" s="198" t="e">
        <f>IF(SEARCH("RT", T741),1,0)</f>
        <v>#VALUE!</v>
      </c>
      <c r="V741" s="199" t="str">
        <f>LEFT(D741,35)</f>
        <v>We shouldn't be transmitting data t</v>
      </c>
      <c r="W741" s="199" t="e">
        <f>IF(SEARCH("http:", D741),1,0)</f>
        <v>#VALUE!</v>
      </c>
    </row>
    <row r="742" spans="1:24" x14ac:dyDescent="0.2">
      <c r="A742" s="199">
        <v>779</v>
      </c>
      <c r="B742" s="200" t="s">
        <v>2596</v>
      </c>
      <c r="C742" s="201" t="s">
        <v>654</v>
      </c>
      <c r="D742" s="201" t="s">
        <v>2597</v>
      </c>
      <c r="E742" s="201" t="s">
        <v>2598</v>
      </c>
      <c r="F742" s="202">
        <v>41689.988009259301</v>
      </c>
      <c r="G742" s="201"/>
      <c r="H742" s="201" t="s">
        <v>23</v>
      </c>
      <c r="I742" s="201"/>
      <c r="J742" s="201"/>
      <c r="K742" s="201">
        <v>30002337</v>
      </c>
      <c r="L742" s="201"/>
      <c r="M742" s="203" t="s">
        <v>73</v>
      </c>
      <c r="N742" s="203" t="s">
        <v>657</v>
      </c>
      <c r="O742" s="201">
        <v>374</v>
      </c>
      <c r="P742" s="201">
        <v>169</v>
      </c>
      <c r="Q742" s="201">
        <v>-18000</v>
      </c>
      <c r="R742" s="201" t="s">
        <v>2599</v>
      </c>
      <c r="S742" s="203" t="s">
        <v>2600</v>
      </c>
      <c r="T742" s="199" t="str">
        <f>LEFT(D742,3)</f>
        <v>The</v>
      </c>
      <c r="U742" s="198" t="e">
        <f>IF(SEARCH("RT", T742),1,0)</f>
        <v>#VALUE!</v>
      </c>
      <c r="V742" s="199" t="str">
        <f>LEFT(D742,35)</f>
        <v>The future is not something to be p</v>
      </c>
      <c r="W742" s="199" t="e">
        <f>IF(SEARCH("http:", D742),1,0)</f>
        <v>#VALUE!</v>
      </c>
    </row>
    <row r="743" spans="1:24" x14ac:dyDescent="0.2">
      <c r="A743" s="199">
        <v>780</v>
      </c>
      <c r="B743" s="200" t="s">
        <v>2591</v>
      </c>
      <c r="C743" s="201" t="s">
        <v>654</v>
      </c>
      <c r="D743" s="201" t="s">
        <v>2592</v>
      </c>
      <c r="E743" s="201" t="s">
        <v>2593</v>
      </c>
      <c r="F743" s="202">
        <v>41689.989722222199</v>
      </c>
      <c r="G743" s="201"/>
      <c r="H743" s="201" t="s">
        <v>23</v>
      </c>
      <c r="I743" s="201"/>
      <c r="J743" s="201"/>
      <c r="K743" s="201">
        <v>30002337</v>
      </c>
      <c r="L743" s="201"/>
      <c r="M743" s="203" t="s">
        <v>73</v>
      </c>
      <c r="N743" s="203" t="s">
        <v>657</v>
      </c>
      <c r="O743" s="201">
        <v>374</v>
      </c>
      <c r="P743" s="201">
        <v>169</v>
      </c>
      <c r="Q743" s="201">
        <v>-18000</v>
      </c>
      <c r="R743" s="201" t="s">
        <v>2594</v>
      </c>
      <c r="S743" s="203" t="s">
        <v>2595</v>
      </c>
      <c r="T743" s="199" t="str">
        <f>LEFT(D743,3)</f>
        <v>How</v>
      </c>
      <c r="U743" s="198" t="e">
        <f>IF(SEARCH("RT", T743),1,0)</f>
        <v>#VALUE!</v>
      </c>
      <c r="V743" s="199" t="str">
        <f>LEFT(D743,35)</f>
        <v>How you spend your time is the most</v>
      </c>
      <c r="W743" s="199" t="e">
        <f>IF(SEARCH("http:", D743),1,0)</f>
        <v>#VALUE!</v>
      </c>
    </row>
    <row r="744" spans="1:24" x14ac:dyDescent="0.2">
      <c r="A744" s="199">
        <v>781</v>
      </c>
      <c r="B744" s="200" t="s">
        <v>2586</v>
      </c>
      <c r="C744" s="201" t="s">
        <v>2587</v>
      </c>
      <c r="D744" s="201" t="s">
        <v>1945</v>
      </c>
      <c r="E744" s="201" t="s">
        <v>2588</v>
      </c>
      <c r="F744" s="202">
        <v>41689.990798611099</v>
      </c>
      <c r="G744" s="201"/>
      <c r="H744" s="201" t="s">
        <v>23</v>
      </c>
      <c r="I744" s="201"/>
      <c r="J744" s="201"/>
      <c r="K744" s="201">
        <v>226201328</v>
      </c>
      <c r="L744" s="201"/>
      <c r="M744" s="203" t="s">
        <v>215</v>
      </c>
      <c r="N744" s="203" t="s">
        <v>2589</v>
      </c>
      <c r="O744" s="201">
        <v>177</v>
      </c>
      <c r="P744" s="201">
        <v>207</v>
      </c>
      <c r="Q744" s="201">
        <v>-18000</v>
      </c>
      <c r="R744" s="201" t="s">
        <v>2590</v>
      </c>
      <c r="S744" s="203" t="s">
        <v>1949</v>
      </c>
      <c r="T744" s="199" t="str">
        <f>LEFT(D744,3)</f>
        <v xml:space="preserve">RT </v>
      </c>
      <c r="U744" s="198">
        <f>IF(SEARCH("RT", T744),1,0)</f>
        <v>1</v>
      </c>
      <c r="V744" s="199" t="str">
        <f>LEFT(D744,35)</f>
        <v>RT @ResearchChat: How you spend you</v>
      </c>
      <c r="W744" s="199" t="e">
        <f>IF(SEARCH("http:", D744),1,0)</f>
        <v>#VALUE!</v>
      </c>
    </row>
    <row r="745" spans="1:24" x14ac:dyDescent="0.2">
      <c r="A745" s="199">
        <v>782</v>
      </c>
      <c r="B745" s="200" t="s">
        <v>2581</v>
      </c>
      <c r="C745" s="201" t="s">
        <v>2582</v>
      </c>
      <c r="D745" s="201" t="s">
        <v>1662</v>
      </c>
      <c r="E745" s="201" t="s">
        <v>2583</v>
      </c>
      <c r="F745" s="202">
        <v>41689.990833333301</v>
      </c>
      <c r="G745" s="201"/>
      <c r="H745" s="201" t="s">
        <v>23</v>
      </c>
      <c r="I745" s="201"/>
      <c r="J745" s="201"/>
      <c r="K745" s="201">
        <v>305016060</v>
      </c>
      <c r="L745" s="201"/>
      <c r="M745" s="203" t="s">
        <v>215</v>
      </c>
      <c r="N745" s="203" t="s">
        <v>2584</v>
      </c>
      <c r="O745" s="201">
        <v>307</v>
      </c>
      <c r="P745" s="201">
        <v>376</v>
      </c>
      <c r="Q745" s="201">
        <v>-18000</v>
      </c>
      <c r="R745" s="201" t="s">
        <v>2585</v>
      </c>
      <c r="S745" s="203" t="s">
        <v>1666</v>
      </c>
      <c r="T745" s="199" t="str">
        <f>LEFT(D745,3)</f>
        <v xml:space="preserve">RT </v>
      </c>
      <c r="U745" s="198">
        <f>IF(SEARCH("RT", T745),1,0)</f>
        <v>1</v>
      </c>
      <c r="V745" s="199" t="str">
        <f>LEFT(D745,35)</f>
        <v>RT @drcathybruce: “@ResearchChat: T</v>
      </c>
      <c r="W745" s="199" t="e">
        <f>IF(SEARCH("http:", D745),1,0)</f>
        <v>#VALUE!</v>
      </c>
    </row>
    <row r="746" spans="1:24" x14ac:dyDescent="0.2">
      <c r="A746" s="199">
        <v>783</v>
      </c>
      <c r="B746" s="200" t="s">
        <v>2574</v>
      </c>
      <c r="C746" s="201" t="s">
        <v>2575</v>
      </c>
      <c r="D746" s="201" t="s">
        <v>2576</v>
      </c>
      <c r="E746" s="201" t="s">
        <v>2577</v>
      </c>
      <c r="F746" s="202">
        <v>41689.991365740701</v>
      </c>
      <c r="G746" s="201"/>
      <c r="H746" s="201" t="s">
        <v>23</v>
      </c>
      <c r="I746" s="201"/>
      <c r="J746" s="201"/>
      <c r="K746" s="201">
        <v>518612445</v>
      </c>
      <c r="L746" s="201"/>
      <c r="M746" s="203" t="s">
        <v>85</v>
      </c>
      <c r="N746" s="203" t="s">
        <v>2578</v>
      </c>
      <c r="O746" s="201">
        <v>222</v>
      </c>
      <c r="P746" s="201">
        <v>567</v>
      </c>
      <c r="Q746" s="201">
        <v>-18000</v>
      </c>
      <c r="R746" s="201" t="s">
        <v>2579</v>
      </c>
      <c r="S746" s="203" t="s">
        <v>2580</v>
      </c>
      <c r="T746" s="199" t="str">
        <f>LEFT(D746,3)</f>
        <v xml:space="preserve">RT </v>
      </c>
      <c r="U746" s="198">
        <f>IF(SEARCH("RT", T746),1,0)</f>
        <v>1</v>
      </c>
      <c r="V746" s="199" t="str">
        <f>LEFT(D746,35)</f>
        <v xml:space="preserve">RT @drcathybruce: “@AmaniElrofaie: </v>
      </c>
      <c r="W746" s="199" t="e">
        <f>IF(SEARCH("http:", D746),1,0)</f>
        <v>#VALUE!</v>
      </c>
    </row>
    <row r="747" spans="1:24" x14ac:dyDescent="0.2">
      <c r="A747" s="199">
        <v>784</v>
      </c>
      <c r="B747" s="200" t="s">
        <v>2570</v>
      </c>
      <c r="C747" s="201" t="s">
        <v>654</v>
      </c>
      <c r="D747" s="201" t="s">
        <v>2571</v>
      </c>
      <c r="E747" s="201" t="s">
        <v>2572</v>
      </c>
      <c r="F747" s="202">
        <v>41689.991886574098</v>
      </c>
      <c r="G747" s="201"/>
      <c r="H747" s="201" t="s">
        <v>23</v>
      </c>
      <c r="I747" s="201"/>
      <c r="J747" s="201"/>
      <c r="K747" s="201">
        <v>30002337</v>
      </c>
      <c r="L747" s="201"/>
      <c r="M747" s="203" t="s">
        <v>73</v>
      </c>
      <c r="N747" s="203" t="s">
        <v>657</v>
      </c>
      <c r="O747" s="201">
        <v>374</v>
      </c>
      <c r="P747" s="201">
        <v>169</v>
      </c>
      <c r="Q747" s="201">
        <v>-18000</v>
      </c>
      <c r="R747" s="201" t="s">
        <v>2573</v>
      </c>
      <c r="S747" s="203" t="s">
        <v>818</v>
      </c>
      <c r="T747" s="199" t="str">
        <f>LEFT(D747,3)</f>
        <v>"Bl</v>
      </c>
      <c r="U747" s="198" t="e">
        <f>IF(SEARCH("RT", T747),1,0)</f>
        <v>#VALUE!</v>
      </c>
      <c r="V747" s="199" t="str">
        <f>LEFT(D747,35)</f>
        <v>"Blaming the internet is like blami</v>
      </c>
      <c r="W747" s="199" t="e">
        <f>IF(SEARCH("http:", D747),1,0)</f>
        <v>#VALUE!</v>
      </c>
    </row>
    <row r="748" spans="1:24" x14ac:dyDescent="0.2">
      <c r="A748" s="199">
        <v>785</v>
      </c>
      <c r="B748" s="200" t="s">
        <v>2550</v>
      </c>
      <c r="C748" s="201" t="s">
        <v>496</v>
      </c>
      <c r="D748" s="201" t="s">
        <v>2566</v>
      </c>
      <c r="E748" s="201" t="s">
        <v>2567</v>
      </c>
      <c r="F748" s="202">
        <v>41689.991956018501</v>
      </c>
      <c r="G748" s="201"/>
      <c r="H748" s="201" t="s">
        <v>23</v>
      </c>
      <c r="I748" s="201"/>
      <c r="J748" s="201"/>
      <c r="K748" s="201">
        <v>2174804130</v>
      </c>
      <c r="L748" s="201"/>
      <c r="M748" s="203" t="s">
        <v>24</v>
      </c>
      <c r="N748" s="203" t="s">
        <v>499</v>
      </c>
      <c r="O748" s="201">
        <v>15</v>
      </c>
      <c r="P748" s="201">
        <v>17</v>
      </c>
      <c r="Q748" s="201"/>
      <c r="R748" s="201" t="s">
        <v>2568</v>
      </c>
      <c r="S748" s="203" t="s">
        <v>2569</v>
      </c>
      <c r="T748" s="199" t="str">
        <f>LEFT(D748,3)</f>
        <v xml:space="preserve">We </v>
      </c>
      <c r="U748" s="198" t="e">
        <f>IF(SEARCH("RT", T748),1,0)</f>
        <v>#VALUE!</v>
      </c>
      <c r="V748" s="199" t="str">
        <f>LEFT(D748,35)</f>
        <v>We need data to support claims that</v>
      </c>
      <c r="W748" s="199" t="e">
        <f>IF(SEARCH("http:", D748),1,0)</f>
        <v>#VALUE!</v>
      </c>
    </row>
    <row r="749" spans="1:24" x14ac:dyDescent="0.2">
      <c r="A749" s="199">
        <v>786</v>
      </c>
      <c r="B749" s="200" t="s">
        <v>2550</v>
      </c>
      <c r="C749" s="201" t="s">
        <v>496</v>
      </c>
      <c r="D749" s="201" t="s">
        <v>2566</v>
      </c>
      <c r="E749" s="201" t="s">
        <v>2567</v>
      </c>
      <c r="F749" s="202">
        <v>41689.991956018501</v>
      </c>
      <c r="G749" s="201"/>
      <c r="H749" s="201" t="s">
        <v>23</v>
      </c>
      <c r="I749" s="201"/>
      <c r="J749" s="201"/>
      <c r="K749" s="201">
        <v>2174804130</v>
      </c>
      <c r="L749" s="201"/>
      <c r="M749" s="203" t="s">
        <v>24</v>
      </c>
      <c r="N749" s="203" t="s">
        <v>499</v>
      </c>
      <c r="O749" s="201">
        <v>15</v>
      </c>
      <c r="P749" s="201">
        <v>17</v>
      </c>
      <c r="Q749" s="201"/>
      <c r="R749" s="201" t="s">
        <v>2568</v>
      </c>
      <c r="S749" s="203" t="s">
        <v>2569</v>
      </c>
      <c r="T749" s="199" t="str">
        <f>LEFT(D749,3)</f>
        <v xml:space="preserve">We </v>
      </c>
      <c r="U749" s="198" t="e">
        <f>IF(SEARCH("RT", T749),1,0)</f>
        <v>#VALUE!</v>
      </c>
      <c r="V749" s="199" t="str">
        <f>LEFT(D749,35)</f>
        <v>We need data to support claims that</v>
      </c>
      <c r="W749" s="199" t="e">
        <f>IF(SEARCH("http:", D749),1,0)</f>
        <v>#VALUE!</v>
      </c>
    </row>
    <row r="750" spans="1:24" x14ac:dyDescent="0.2">
      <c r="A750" s="199">
        <v>787</v>
      </c>
      <c r="B750" s="200" t="s">
        <v>2563</v>
      </c>
      <c r="C750" s="201" t="s">
        <v>260</v>
      </c>
      <c r="D750" s="201" t="s">
        <v>1614</v>
      </c>
      <c r="E750" s="201" t="s">
        <v>2564</v>
      </c>
      <c r="F750" s="202">
        <v>41689.9921875</v>
      </c>
      <c r="G750" s="201"/>
      <c r="H750" s="201" t="s">
        <v>23</v>
      </c>
      <c r="I750" s="201"/>
      <c r="J750" s="201"/>
      <c r="K750" s="201">
        <v>40576448</v>
      </c>
      <c r="L750" s="201"/>
      <c r="M750" s="203" t="s">
        <v>63</v>
      </c>
      <c r="N750" s="203" t="s">
        <v>263</v>
      </c>
      <c r="O750" s="201">
        <v>810</v>
      </c>
      <c r="P750" s="201">
        <v>1462</v>
      </c>
      <c r="Q750" s="201">
        <v>-18000</v>
      </c>
      <c r="R750" s="201" t="s">
        <v>2565</v>
      </c>
      <c r="S750" s="203" t="s">
        <v>1617</v>
      </c>
      <c r="T750" s="199" t="str">
        <f>LEFT(D750,3)</f>
        <v xml:space="preserve">RT </v>
      </c>
      <c r="U750" s="198">
        <f>IF(SEARCH("RT", T750),1,0)</f>
        <v>1</v>
      </c>
      <c r="V750" s="199" t="str">
        <f>LEFT(D750,35)</f>
        <v>RT @ResearchChat: The future is not</v>
      </c>
      <c r="W750" s="199" t="e">
        <f>IF(SEARCH("http:", D750),1,0)</f>
        <v>#VALUE!</v>
      </c>
    </row>
    <row r="751" spans="1:24" x14ac:dyDescent="0.2">
      <c r="A751" s="199">
        <v>788</v>
      </c>
      <c r="B751" s="200" t="s">
        <v>2558</v>
      </c>
      <c r="C751" s="201" t="s">
        <v>1255</v>
      </c>
      <c r="D751" s="201" t="s">
        <v>2559</v>
      </c>
      <c r="E751" s="201" t="s">
        <v>2560</v>
      </c>
      <c r="F751" s="202">
        <v>41689.993101851898</v>
      </c>
      <c r="G751" s="201"/>
      <c r="H751" s="201" t="s">
        <v>23</v>
      </c>
      <c r="I751" s="201"/>
      <c r="J751" s="201"/>
      <c r="K751" s="201">
        <v>120129298</v>
      </c>
      <c r="L751" s="201"/>
      <c r="M751" s="203" t="s">
        <v>24</v>
      </c>
      <c r="N751" s="203" t="s">
        <v>1683</v>
      </c>
      <c r="O751" s="201">
        <v>3678</v>
      </c>
      <c r="P751" s="201">
        <v>1403</v>
      </c>
      <c r="Q751" s="201">
        <v>-18000</v>
      </c>
      <c r="R751" s="201" t="s">
        <v>2561</v>
      </c>
      <c r="S751" s="203" t="s">
        <v>2562</v>
      </c>
      <c r="T751" s="199" t="str">
        <f>LEFT(D751,3)</f>
        <v xml:space="preserve">RT </v>
      </c>
      <c r="U751" s="198">
        <f>IF(SEARCH("RT", T751),1,0)</f>
        <v>1</v>
      </c>
      <c r="V751" s="199" t="str">
        <f>LEFT(D751,35)</f>
        <v xml:space="preserve">RT @CarolCampbell4: Come visit our </v>
      </c>
      <c r="W751" s="199">
        <f>IF(SEARCH("http:", D751),1,0)</f>
        <v>1</v>
      </c>
      <c r="X751" s="194" t="str">
        <f>"http:"&amp;MID(D751,FIND("/",D751,8),LEN(D751)+1-FIND("/",D751,8))</f>
        <v>http://t.co/rHeC0ADVuu</v>
      </c>
    </row>
    <row r="752" spans="1:24" x14ac:dyDescent="0.2">
      <c r="A752" s="199">
        <v>789</v>
      </c>
      <c r="B752" s="200" t="s">
        <v>2553</v>
      </c>
      <c r="C752" s="201" t="s">
        <v>1255</v>
      </c>
      <c r="D752" s="201" t="s">
        <v>2554</v>
      </c>
      <c r="E752" s="201" t="s">
        <v>2555</v>
      </c>
      <c r="F752" s="202">
        <v>41689.993344907401</v>
      </c>
      <c r="G752" s="201"/>
      <c r="H752" s="201" t="s">
        <v>23</v>
      </c>
      <c r="I752" s="201"/>
      <c r="J752" s="201"/>
      <c r="K752" s="201">
        <v>120129298</v>
      </c>
      <c r="L752" s="201"/>
      <c r="M752" s="203" t="s">
        <v>24</v>
      </c>
      <c r="N752" s="203" t="s">
        <v>1683</v>
      </c>
      <c r="O752" s="201">
        <v>3678</v>
      </c>
      <c r="P752" s="201">
        <v>1403</v>
      </c>
      <c r="Q752" s="201">
        <v>-18000</v>
      </c>
      <c r="R752" s="201" t="s">
        <v>2556</v>
      </c>
      <c r="S752" s="203" t="s">
        <v>2557</v>
      </c>
      <c r="T752" s="199" t="str">
        <f>LEFT(D752,3)</f>
        <v xml:space="preserve">RT </v>
      </c>
      <c r="U752" s="198">
        <f>IF(SEARCH("RT", T752),1,0)</f>
        <v>1</v>
      </c>
      <c r="V752" s="199" t="str">
        <f>LEFT(D752,35)</f>
        <v>RT @CarolCampbell4: @KNAER_RECRAE t</v>
      </c>
      <c r="W752" s="199">
        <f>IF(SEARCH("http:", D752),1,0)</f>
        <v>1</v>
      </c>
      <c r="X752" s="194" t="str">
        <f>"http:"&amp;MID(D752,FIND("/",D752,8),LEN(D752)+1-FIND("/",D752,8))</f>
        <v>http://t.co/KsM1D3l5Kw</v>
      </c>
    </row>
    <row r="753" spans="1:24" x14ac:dyDescent="0.2">
      <c r="A753" s="199">
        <v>790</v>
      </c>
      <c r="B753" s="200" t="s">
        <v>2547</v>
      </c>
      <c r="C753" s="201" t="s">
        <v>260</v>
      </c>
      <c r="D753" s="201" t="s">
        <v>2548</v>
      </c>
      <c r="E753" s="201" t="s">
        <v>2549</v>
      </c>
      <c r="F753" s="202">
        <v>41689.993368055599</v>
      </c>
      <c r="G753" s="201"/>
      <c r="H753" s="201" t="s">
        <v>23</v>
      </c>
      <c r="I753" s="201">
        <v>2174804130</v>
      </c>
      <c r="J753" s="201" t="s">
        <v>496</v>
      </c>
      <c r="K753" s="201">
        <v>40576448</v>
      </c>
      <c r="L753" s="201" t="s">
        <v>2550</v>
      </c>
      <c r="M753" s="203" t="s">
        <v>63</v>
      </c>
      <c r="N753" s="203" t="s">
        <v>263</v>
      </c>
      <c r="O753" s="201">
        <v>810</v>
      </c>
      <c r="P753" s="201">
        <v>1462</v>
      </c>
      <c r="Q753" s="201">
        <v>-18000</v>
      </c>
      <c r="R753" s="201" t="s">
        <v>2551</v>
      </c>
      <c r="S753" s="203" t="s">
        <v>2552</v>
      </c>
      <c r="T753" s="199" t="str">
        <f>LEFT(D753,3)</f>
        <v>@pr</v>
      </c>
      <c r="U753" s="198" t="e">
        <f>IF(SEARCH("RT", T753),1,0)</f>
        <v>#VALUE!</v>
      </c>
      <c r="V753" s="199" t="str">
        <f>LEFT(D753,35)</f>
        <v>@professor_jess #digital agreed! Be</v>
      </c>
      <c r="W753" s="199" t="e">
        <f>IF(SEARCH("http:", D753),1,0)</f>
        <v>#VALUE!</v>
      </c>
    </row>
    <row r="754" spans="1:24" x14ac:dyDescent="0.2">
      <c r="A754" s="199">
        <v>791</v>
      </c>
      <c r="B754" s="200" t="s">
        <v>2543</v>
      </c>
      <c r="C754" s="201" t="s">
        <v>102</v>
      </c>
      <c r="D754" s="201" t="s">
        <v>2544</v>
      </c>
      <c r="E754" s="201" t="s">
        <v>2545</v>
      </c>
      <c r="F754" s="202">
        <v>41689.993541666699</v>
      </c>
      <c r="G754" s="201"/>
      <c r="H754" s="201" t="s">
        <v>23</v>
      </c>
      <c r="I754" s="201"/>
      <c r="J754" s="201"/>
      <c r="K754" s="201">
        <v>1175598865</v>
      </c>
      <c r="L754" s="201"/>
      <c r="M754" s="203" t="s">
        <v>105</v>
      </c>
      <c r="N754" s="203" t="s">
        <v>106</v>
      </c>
      <c r="O754" s="201">
        <v>17</v>
      </c>
      <c r="P754" s="201">
        <v>20</v>
      </c>
      <c r="Q754" s="201"/>
      <c r="R754" s="201" t="s">
        <v>2546</v>
      </c>
      <c r="S754" s="203" t="s">
        <v>81</v>
      </c>
      <c r="T754" s="199" t="str">
        <f>LEFT(D754,3)</f>
        <v>#OE</v>
      </c>
      <c r="U754" s="198" t="e">
        <f>IF(SEARCH("RT", T754),1,0)</f>
        <v>#VALUE!</v>
      </c>
      <c r="V754" s="199" t="str">
        <f>LEFT(D754,35)</f>
        <v>#OERS14 working and learning are th</v>
      </c>
      <c r="W754" s="199" t="e">
        <f>IF(SEARCH("http:", D754),1,0)</f>
        <v>#VALUE!</v>
      </c>
    </row>
    <row r="755" spans="1:24" x14ac:dyDescent="0.2">
      <c r="A755" s="199">
        <v>792</v>
      </c>
      <c r="B755" s="200" t="s">
        <v>2538</v>
      </c>
      <c r="C755" s="201" t="s">
        <v>496</v>
      </c>
      <c r="D755" s="201" t="s">
        <v>2539</v>
      </c>
      <c r="E755" s="201" t="s">
        <v>2540</v>
      </c>
      <c r="F755" s="202">
        <v>41689.993738425903</v>
      </c>
      <c r="G755" s="201"/>
      <c r="H755" s="201" t="s">
        <v>23</v>
      </c>
      <c r="I755" s="201"/>
      <c r="J755" s="201"/>
      <c r="K755" s="201">
        <v>2174804130</v>
      </c>
      <c r="L755" s="201"/>
      <c r="M755" s="203" t="s">
        <v>24</v>
      </c>
      <c r="N755" s="203" t="s">
        <v>499</v>
      </c>
      <c r="O755" s="201">
        <v>15</v>
      </c>
      <c r="P755" s="201">
        <v>17</v>
      </c>
      <c r="Q755" s="201"/>
      <c r="R755" s="201" t="s">
        <v>2541</v>
      </c>
      <c r="S755" s="203" t="s">
        <v>2542</v>
      </c>
      <c r="T755" s="199" t="str">
        <f>LEFT(D755,3)</f>
        <v xml:space="preserve">RT </v>
      </c>
      <c r="U755" s="198">
        <f>IF(SEARCH("RT", T755),1,0)</f>
        <v>1</v>
      </c>
      <c r="V755" s="199" t="str">
        <f>LEFT(D755,35)</f>
        <v>RT @O3atORION: @professor_jess #dig</v>
      </c>
      <c r="W755" s="199" t="e">
        <f>IF(SEARCH("http:", D755),1,0)</f>
        <v>#VALUE!</v>
      </c>
    </row>
    <row r="756" spans="1:24" x14ac:dyDescent="0.2">
      <c r="A756" s="199">
        <v>793</v>
      </c>
      <c r="B756" s="200" t="s">
        <v>2534</v>
      </c>
      <c r="C756" s="201" t="s">
        <v>1255</v>
      </c>
      <c r="D756" s="201" t="s">
        <v>1870</v>
      </c>
      <c r="E756" s="201" t="s">
        <v>2535</v>
      </c>
      <c r="F756" s="202">
        <v>41689.993842592601</v>
      </c>
      <c r="G756" s="201"/>
      <c r="H756" s="201" t="s">
        <v>23</v>
      </c>
      <c r="I756" s="201"/>
      <c r="J756" s="201"/>
      <c r="K756" s="201">
        <v>120129298</v>
      </c>
      <c r="L756" s="201"/>
      <c r="M756" s="203" t="s">
        <v>24</v>
      </c>
      <c r="N756" s="203" t="s">
        <v>1683</v>
      </c>
      <c r="O756" s="201">
        <v>3678</v>
      </c>
      <c r="P756" s="201">
        <v>1403</v>
      </c>
      <c r="Q756" s="201">
        <v>-18000</v>
      </c>
      <c r="R756" s="201" t="s">
        <v>2536</v>
      </c>
      <c r="S756" s="203" t="s">
        <v>2537</v>
      </c>
      <c r="T756" s="199" t="str">
        <f>LEFT(D756,3)</f>
        <v xml:space="preserve">RT </v>
      </c>
      <c r="U756" s="198">
        <f>IF(SEARCH("RT", T756),1,0)</f>
        <v>1</v>
      </c>
      <c r="V756" s="199" t="str">
        <f>LEFT(D756,35)</f>
        <v>RT @ACooperKMb: Great Work! @KNAER_</v>
      </c>
      <c r="W756" s="199">
        <f>IF(SEARCH("http:", D756),1,0)</f>
        <v>1</v>
      </c>
      <c r="X756" s="194" t="str">
        <f>"http:"&amp;MID(D756,FIND("/",D756,8),LEN(D756)+1-FIND("/",D756,8))</f>
        <v>http://t.co/YigaizwuSP”</v>
      </c>
    </row>
    <row r="757" spans="1:24" x14ac:dyDescent="0.2">
      <c r="A757" s="199">
        <v>794</v>
      </c>
      <c r="B757" s="200" t="s">
        <v>2530</v>
      </c>
      <c r="C757" s="201" t="s">
        <v>1255</v>
      </c>
      <c r="D757" s="201" t="s">
        <v>1860</v>
      </c>
      <c r="E757" s="201" t="s">
        <v>2531</v>
      </c>
      <c r="F757" s="202">
        <v>41689.993981481501</v>
      </c>
      <c r="G757" s="201"/>
      <c r="H757" s="201" t="s">
        <v>23</v>
      </c>
      <c r="I757" s="201"/>
      <c r="J757" s="201"/>
      <c r="K757" s="201">
        <v>120129298</v>
      </c>
      <c r="L757" s="201"/>
      <c r="M757" s="203" t="s">
        <v>24</v>
      </c>
      <c r="N757" s="203" t="s">
        <v>1683</v>
      </c>
      <c r="O757" s="201">
        <v>3678</v>
      </c>
      <c r="P757" s="201">
        <v>1403</v>
      </c>
      <c r="Q757" s="201">
        <v>-18000</v>
      </c>
      <c r="R757" s="201" t="s">
        <v>2532</v>
      </c>
      <c r="S757" s="203" t="s">
        <v>2533</v>
      </c>
      <c r="T757" s="199" t="str">
        <f>LEFT(D757,3)</f>
        <v xml:space="preserve">RT </v>
      </c>
      <c r="U757" s="198">
        <f>IF(SEARCH("RT", T757),1,0)</f>
        <v>1</v>
      </c>
      <c r="V757" s="199" t="str">
        <f>LEFT(D757,35)</f>
        <v>RT @KNAER_RECRAE: Look at our partn</v>
      </c>
      <c r="W757" s="199">
        <f>IF(SEARCH("http:", D757),1,0)</f>
        <v>1</v>
      </c>
      <c r="X757" s="194" t="str">
        <f>"http:"&amp;MID(D757,FIND("/",D757,8),LEN(D757)+1-FIND("/",D757,8))</f>
        <v>http://t.co/v8Gq4djTs8</v>
      </c>
    </row>
    <row r="758" spans="1:24" x14ac:dyDescent="0.2">
      <c r="A758" s="199">
        <v>795</v>
      </c>
      <c r="B758" s="200" t="s">
        <v>2527</v>
      </c>
      <c r="C758" s="201" t="s">
        <v>1022</v>
      </c>
      <c r="D758" s="201" t="s">
        <v>1951</v>
      </c>
      <c r="E758" s="201" t="s">
        <v>2528</v>
      </c>
      <c r="F758" s="202">
        <v>41689.994953703703</v>
      </c>
      <c r="G758" s="201"/>
      <c r="H758" s="201" t="s">
        <v>23</v>
      </c>
      <c r="I758" s="201"/>
      <c r="J758" s="201"/>
      <c r="K758" s="201">
        <v>2351930730</v>
      </c>
      <c r="L758" s="201"/>
      <c r="M758" s="203" t="s">
        <v>105</v>
      </c>
      <c r="N758" s="203" t="s">
        <v>1026</v>
      </c>
      <c r="O758" s="201">
        <v>8</v>
      </c>
      <c r="P758" s="201">
        <v>47</v>
      </c>
      <c r="Q758" s="201"/>
      <c r="R758" s="201" t="s">
        <v>2529</v>
      </c>
      <c r="S758" s="203" t="s">
        <v>1038</v>
      </c>
      <c r="T758" s="199" t="str">
        <f>LEFT(D758,3)</f>
        <v xml:space="preserve">RT </v>
      </c>
      <c r="U758" s="198">
        <f>IF(SEARCH("RT", T758),1,0)</f>
        <v>1</v>
      </c>
      <c r="V758" s="199" t="str">
        <f>LEFT(D758,35)</f>
        <v>RT @ResearchChat: "Blaming the inte</v>
      </c>
      <c r="W758" s="199" t="e">
        <f>IF(SEARCH("http:", D758),1,0)</f>
        <v>#VALUE!</v>
      </c>
    </row>
    <row r="759" spans="1:24" x14ac:dyDescent="0.2">
      <c r="A759" s="199">
        <v>796</v>
      </c>
      <c r="B759" s="200" t="s">
        <v>2524</v>
      </c>
      <c r="C759" s="201" t="s">
        <v>1022</v>
      </c>
      <c r="D759" s="201" t="s">
        <v>1614</v>
      </c>
      <c r="E759" s="201" t="s">
        <v>2525</v>
      </c>
      <c r="F759" s="202">
        <v>41689.995162036997</v>
      </c>
      <c r="G759" s="201"/>
      <c r="H759" s="201" t="s">
        <v>23</v>
      </c>
      <c r="I759" s="201"/>
      <c r="J759" s="201"/>
      <c r="K759" s="201">
        <v>2351930730</v>
      </c>
      <c r="L759" s="201"/>
      <c r="M759" s="203" t="s">
        <v>105</v>
      </c>
      <c r="N759" s="203" t="s">
        <v>1026</v>
      </c>
      <c r="O759" s="201">
        <v>8</v>
      </c>
      <c r="P759" s="201">
        <v>47</v>
      </c>
      <c r="Q759" s="201"/>
      <c r="R759" s="201" t="s">
        <v>2526</v>
      </c>
      <c r="S759" s="203" t="s">
        <v>1617</v>
      </c>
      <c r="T759" s="199" t="str">
        <f>LEFT(D759,3)</f>
        <v xml:space="preserve">RT </v>
      </c>
      <c r="U759" s="198">
        <f>IF(SEARCH("RT", T759),1,0)</f>
        <v>1</v>
      </c>
      <c r="V759" s="199" t="str">
        <f>LEFT(D759,35)</f>
        <v>RT @ResearchChat: The future is not</v>
      </c>
      <c r="W759" s="199" t="e">
        <f>IF(SEARCH("http:", D759),1,0)</f>
        <v>#VALUE!</v>
      </c>
    </row>
    <row r="760" spans="1:24" x14ac:dyDescent="0.2">
      <c r="A760" s="199">
        <v>797</v>
      </c>
      <c r="B760" s="200" t="s">
        <v>2519</v>
      </c>
      <c r="C760" s="201" t="s">
        <v>29</v>
      </c>
      <c r="D760" s="201" t="s">
        <v>2520</v>
      </c>
      <c r="E760" s="201" t="s">
        <v>2521</v>
      </c>
      <c r="F760" s="202">
        <v>41689.995532407404</v>
      </c>
      <c r="G760" s="201"/>
      <c r="H760" s="201" t="s">
        <v>23</v>
      </c>
      <c r="I760" s="201"/>
      <c r="J760" s="201"/>
      <c r="K760" s="201">
        <v>1020257364</v>
      </c>
      <c r="L760" s="201"/>
      <c r="M760" s="203" t="s">
        <v>24</v>
      </c>
      <c r="N760" s="203" t="s">
        <v>32</v>
      </c>
      <c r="O760" s="201">
        <v>212</v>
      </c>
      <c r="P760" s="201">
        <v>280</v>
      </c>
      <c r="Q760" s="201">
        <v>-18000</v>
      </c>
      <c r="R760" s="201" t="s">
        <v>2522</v>
      </c>
      <c r="S760" s="203" t="s">
        <v>2523</v>
      </c>
      <c r="T760" s="199" t="str">
        <f>LEFT(D760,3)</f>
        <v>Don</v>
      </c>
      <c r="U760" s="198" t="e">
        <f>IF(SEARCH("RT", T760),1,0)</f>
        <v>#VALUE!</v>
      </c>
      <c r="V760" s="199" t="str">
        <f>LEFT(D760,35)</f>
        <v>Don Tapscott keynote, for the first</v>
      </c>
      <c r="W760" s="199">
        <f>IF(SEARCH("http:", D760),1,0)</f>
        <v>1</v>
      </c>
      <c r="X760" s="194" t="str">
        <f>"http:"&amp;MID(D760,FIND("/",D760,8),LEN(D760)+1-FIND("/",D760,8))</f>
        <v>http://t.co/XVnqvk3vD7</v>
      </c>
    </row>
    <row r="761" spans="1:24" x14ac:dyDescent="0.2">
      <c r="A761" s="199">
        <v>798</v>
      </c>
      <c r="B761" s="200" t="s">
        <v>2514</v>
      </c>
      <c r="C761" s="201" t="s">
        <v>29</v>
      </c>
      <c r="D761" s="201" t="s">
        <v>2515</v>
      </c>
      <c r="E761" s="201" t="s">
        <v>2516</v>
      </c>
      <c r="F761" s="202">
        <v>41689.995613425897</v>
      </c>
      <c r="G761" s="201"/>
      <c r="H761" s="201" t="s">
        <v>23</v>
      </c>
      <c r="I761" s="201"/>
      <c r="J761" s="201"/>
      <c r="K761" s="201">
        <v>1020257364</v>
      </c>
      <c r="L761" s="201"/>
      <c r="M761" s="203" t="s">
        <v>24</v>
      </c>
      <c r="N761" s="203" t="s">
        <v>32</v>
      </c>
      <c r="O761" s="201">
        <v>212</v>
      </c>
      <c r="P761" s="201">
        <v>280</v>
      </c>
      <c r="Q761" s="201">
        <v>-18000</v>
      </c>
      <c r="R761" s="201" t="s">
        <v>2517</v>
      </c>
      <c r="S761" s="203" t="s">
        <v>2518</v>
      </c>
      <c r="T761" s="199" t="str">
        <f>LEFT(D761,3)</f>
        <v>KNA</v>
      </c>
      <c r="U761" s="198" t="e">
        <f>IF(SEARCH("RT", T761),1,0)</f>
        <v>#VALUE!</v>
      </c>
      <c r="V761" s="199" t="str">
        <f>LEFT(D761,35)</f>
        <v>KNAER team at #oers14 @ShastaCH @Ca</v>
      </c>
      <c r="W761" s="199">
        <f>IF(SEARCH("http:", D761),1,0)</f>
        <v>1</v>
      </c>
      <c r="X761" s="194" t="str">
        <f>"http:"&amp;MID(D761,FIND("/",D761,8),LEN(D761)+1-FIND("/",D761,8))</f>
        <v>http://t.co/CR1fWHCWaU</v>
      </c>
    </row>
    <row r="762" spans="1:24" x14ac:dyDescent="0.2">
      <c r="A762" s="199">
        <v>799</v>
      </c>
      <c r="B762" s="200" t="s">
        <v>2511</v>
      </c>
      <c r="C762" s="201" t="s">
        <v>204</v>
      </c>
      <c r="D762" s="201" t="s">
        <v>1951</v>
      </c>
      <c r="E762" s="201" t="s">
        <v>2512</v>
      </c>
      <c r="F762" s="202">
        <v>41689.996111111097</v>
      </c>
      <c r="G762" s="201"/>
      <c r="H762" s="201" t="s">
        <v>23</v>
      </c>
      <c r="I762" s="201"/>
      <c r="J762" s="201"/>
      <c r="K762" s="201">
        <v>121959456</v>
      </c>
      <c r="L762" s="201"/>
      <c r="M762" s="203" t="s">
        <v>146</v>
      </c>
      <c r="N762" s="203" t="s">
        <v>208</v>
      </c>
      <c r="O762" s="201">
        <v>163</v>
      </c>
      <c r="P762" s="201">
        <v>208</v>
      </c>
      <c r="Q762" s="201">
        <v>-18000</v>
      </c>
      <c r="R762" s="201" t="s">
        <v>2513</v>
      </c>
      <c r="S762" s="203" t="s">
        <v>1038</v>
      </c>
      <c r="T762" s="199" t="str">
        <f>LEFT(D762,3)</f>
        <v xml:space="preserve">RT </v>
      </c>
      <c r="U762" s="198">
        <f>IF(SEARCH("RT", T762),1,0)</f>
        <v>1</v>
      </c>
      <c r="V762" s="199" t="str">
        <f>LEFT(D762,35)</f>
        <v>RT @ResearchChat: "Blaming the inte</v>
      </c>
      <c r="W762" s="199" t="e">
        <f>IF(SEARCH("http:", D762),1,0)</f>
        <v>#VALUE!</v>
      </c>
    </row>
    <row r="763" spans="1:24" x14ac:dyDescent="0.2">
      <c r="A763" s="199">
        <v>800</v>
      </c>
      <c r="B763" s="200" t="s">
        <v>2506</v>
      </c>
      <c r="C763" s="201" t="s">
        <v>29</v>
      </c>
      <c r="D763" s="201" t="s">
        <v>2507</v>
      </c>
      <c r="E763" s="201" t="s">
        <v>2508</v>
      </c>
      <c r="F763" s="202">
        <v>41689.996226851799</v>
      </c>
      <c r="G763" s="201"/>
      <c r="H763" s="201" t="s">
        <v>23</v>
      </c>
      <c r="I763" s="201"/>
      <c r="J763" s="201"/>
      <c r="K763" s="201">
        <v>1020257364</v>
      </c>
      <c r="L763" s="201"/>
      <c r="M763" s="203" t="s">
        <v>24</v>
      </c>
      <c r="N763" s="203" t="s">
        <v>32</v>
      </c>
      <c r="O763" s="201">
        <v>212</v>
      </c>
      <c r="P763" s="201">
        <v>280</v>
      </c>
      <c r="Q763" s="201">
        <v>-18000</v>
      </c>
      <c r="R763" s="201" t="s">
        <v>2509</v>
      </c>
      <c r="S763" s="203" t="s">
        <v>2510</v>
      </c>
      <c r="T763" s="199" t="str">
        <f>LEFT(D763,3)</f>
        <v xml:space="preserve">RT </v>
      </c>
      <c r="U763" s="198">
        <f>IF(SEARCH("RT", T763),1,0)</f>
        <v>1</v>
      </c>
      <c r="V763" s="199" t="str">
        <f>LEFT(D763,35)</f>
        <v>RT @annemariepetras: #OERS14 workin</v>
      </c>
      <c r="W763" s="199" t="e">
        <f>IF(SEARCH("http:", D763),1,0)</f>
        <v>#VALUE!</v>
      </c>
    </row>
    <row r="764" spans="1:24" x14ac:dyDescent="0.2">
      <c r="A764" s="199">
        <v>801</v>
      </c>
      <c r="B764" s="200" t="s">
        <v>2501</v>
      </c>
      <c r="C764" s="201" t="s">
        <v>496</v>
      </c>
      <c r="D764" s="201" t="s">
        <v>2502</v>
      </c>
      <c r="E764" s="201" t="s">
        <v>2503</v>
      </c>
      <c r="F764" s="202">
        <v>41689.9971643518</v>
      </c>
      <c r="G764" s="201"/>
      <c r="H764" s="201" t="s">
        <v>23</v>
      </c>
      <c r="I764" s="201"/>
      <c r="J764" s="201"/>
      <c r="K764" s="201">
        <v>2174804130</v>
      </c>
      <c r="L764" s="201"/>
      <c r="M764" s="203" t="s">
        <v>24</v>
      </c>
      <c r="N764" s="203" t="s">
        <v>499</v>
      </c>
      <c r="O764" s="201">
        <v>15</v>
      </c>
      <c r="P764" s="201">
        <v>17</v>
      </c>
      <c r="Q764" s="201"/>
      <c r="R764" s="201" t="s">
        <v>2504</v>
      </c>
      <c r="S764" s="203" t="s">
        <v>2505</v>
      </c>
      <c r="T764" s="199" t="str">
        <f>LEFT(D764,3)</f>
        <v>Its</v>
      </c>
      <c r="U764" s="198" t="e">
        <f>IF(SEARCH("RT", T764),1,0)</f>
        <v>#VALUE!</v>
      </c>
      <c r="V764" s="199" t="str">
        <f>LEFT(D764,35)</f>
        <v>Its your capacity to think, not rec</v>
      </c>
      <c r="W764" s="199" t="e">
        <f>IF(SEARCH("http:", D764),1,0)</f>
        <v>#VALUE!</v>
      </c>
    </row>
    <row r="765" spans="1:24" x14ac:dyDescent="0.2">
      <c r="A765" s="199">
        <v>802</v>
      </c>
      <c r="B765" s="200" t="s">
        <v>2497</v>
      </c>
      <c r="C765" s="201" t="s">
        <v>2177</v>
      </c>
      <c r="D765" s="201" t="s">
        <v>2498</v>
      </c>
      <c r="E765" s="201" t="s">
        <v>2499</v>
      </c>
      <c r="F765" s="202">
        <v>41689.997523148202</v>
      </c>
      <c r="G765" s="201"/>
      <c r="H765" s="201" t="s">
        <v>23</v>
      </c>
      <c r="I765" s="201"/>
      <c r="J765" s="201"/>
      <c r="K765" s="201">
        <v>29981187</v>
      </c>
      <c r="L765" s="201"/>
      <c r="M765" s="203" t="s">
        <v>63</v>
      </c>
      <c r="N765" s="203" t="s">
        <v>2179</v>
      </c>
      <c r="O765" s="201">
        <v>214</v>
      </c>
      <c r="P765" s="201">
        <v>69</v>
      </c>
      <c r="Q765" s="201">
        <v>-21600</v>
      </c>
      <c r="R765" s="201" t="s">
        <v>2500</v>
      </c>
      <c r="S765" s="203" t="s">
        <v>81</v>
      </c>
      <c r="T765" s="199" t="str">
        <f>LEFT(D765,3)</f>
        <v>#OE</v>
      </c>
      <c r="U765" s="198" t="e">
        <f>IF(SEARCH("RT", T765),1,0)</f>
        <v>#VALUE!</v>
      </c>
      <c r="V765" s="199" t="str">
        <f>LEFT(D765,35)</f>
        <v>#OERS14 reinventing education in K1</v>
      </c>
      <c r="W765" s="199" t="e">
        <f>IF(SEARCH("http:", D765),1,0)</f>
        <v>#VALUE!</v>
      </c>
    </row>
    <row r="766" spans="1:24" x14ac:dyDescent="0.2">
      <c r="A766" s="199">
        <v>803</v>
      </c>
      <c r="B766" s="200" t="s">
        <v>2493</v>
      </c>
      <c r="C766" s="201" t="s">
        <v>1631</v>
      </c>
      <c r="D766" s="201" t="s">
        <v>2494</v>
      </c>
      <c r="E766" s="201" t="s">
        <v>2495</v>
      </c>
      <c r="F766" s="202">
        <v>41689.997939814799</v>
      </c>
      <c r="G766" s="201"/>
      <c r="H766" s="201" t="s">
        <v>23</v>
      </c>
      <c r="I766" s="201"/>
      <c r="J766" s="201"/>
      <c r="K766" s="201">
        <v>1173267877</v>
      </c>
      <c r="L766" s="201"/>
      <c r="M766" s="203" t="s">
        <v>105</v>
      </c>
      <c r="N766" s="203" t="s">
        <v>1637</v>
      </c>
      <c r="O766" s="201">
        <v>17</v>
      </c>
      <c r="P766" s="201">
        <v>13</v>
      </c>
      <c r="Q766" s="201"/>
      <c r="R766" s="201" t="s">
        <v>2496</v>
      </c>
      <c r="S766" s="203" t="s">
        <v>149</v>
      </c>
      <c r="T766" s="199" t="str">
        <f>LEFT(D766,3)</f>
        <v>#oe</v>
      </c>
      <c r="U766" s="198" t="e">
        <f>IF(SEARCH("RT", T766),1,0)</f>
        <v>#VALUE!</v>
      </c>
      <c r="V766" s="199" t="str">
        <f>LEFT(D766,35)</f>
        <v>#oers14  Don Tapscott asks if techn</v>
      </c>
      <c r="W766" s="199" t="e">
        <f>IF(SEARCH("http:", D766),1,0)</f>
        <v>#VALUE!</v>
      </c>
    </row>
    <row r="767" spans="1:24" x14ac:dyDescent="0.2">
      <c r="A767" s="199">
        <v>804</v>
      </c>
      <c r="B767" s="200" t="s">
        <v>2488</v>
      </c>
      <c r="C767" s="201" t="s">
        <v>2040</v>
      </c>
      <c r="D767" s="201" t="s">
        <v>2489</v>
      </c>
      <c r="E767" s="201" t="s">
        <v>2490</v>
      </c>
      <c r="F767" s="202">
        <v>41689.998749999999</v>
      </c>
      <c r="G767" s="201"/>
      <c r="H767" s="201" t="s">
        <v>23</v>
      </c>
      <c r="I767" s="201"/>
      <c r="J767" s="201"/>
      <c r="K767" s="201">
        <v>22331267</v>
      </c>
      <c r="L767" s="201"/>
      <c r="M767" s="203" t="s">
        <v>215</v>
      </c>
      <c r="N767" s="203" t="s">
        <v>2043</v>
      </c>
      <c r="O767" s="201">
        <v>373</v>
      </c>
      <c r="P767" s="201">
        <v>527</v>
      </c>
      <c r="Q767" s="201">
        <v>-18000</v>
      </c>
      <c r="R767" s="201" t="s">
        <v>2491</v>
      </c>
      <c r="S767" s="203" t="s">
        <v>2492</v>
      </c>
      <c r="T767" s="199" t="str">
        <f>LEFT(D767,3)</f>
        <v>#OE</v>
      </c>
      <c r="U767" s="198" t="e">
        <f>IF(SEARCH("RT", T767),1,0)</f>
        <v>#VALUE!</v>
      </c>
      <c r="V767" s="199" t="str">
        <f>LEFT(D767,35)</f>
        <v>#OERS14 I think our presentation we</v>
      </c>
      <c r="W767" s="199" t="e">
        <f>IF(SEARCH("http:", D767),1,0)</f>
        <v>#VALUE!</v>
      </c>
    </row>
    <row r="768" spans="1:24" x14ac:dyDescent="0.2">
      <c r="A768" s="199">
        <v>805</v>
      </c>
      <c r="B768" s="200" t="s">
        <v>2483</v>
      </c>
      <c r="C768" s="201" t="s">
        <v>654</v>
      </c>
      <c r="D768" s="201" t="s">
        <v>2484</v>
      </c>
      <c r="E768" s="201" t="s">
        <v>2485</v>
      </c>
      <c r="F768" s="202">
        <v>41689.998865740701</v>
      </c>
      <c r="G768" s="201"/>
      <c r="H768" s="201" t="s">
        <v>23</v>
      </c>
      <c r="I768" s="201"/>
      <c r="J768" s="201"/>
      <c r="K768" s="201">
        <v>30002337</v>
      </c>
      <c r="L768" s="201"/>
      <c r="M768" s="203" t="s">
        <v>73</v>
      </c>
      <c r="N768" s="203" t="s">
        <v>657</v>
      </c>
      <c r="O768" s="201">
        <v>374</v>
      </c>
      <c r="P768" s="201">
        <v>169</v>
      </c>
      <c r="Q768" s="201">
        <v>-18000</v>
      </c>
      <c r="R768" s="201" t="s">
        <v>2486</v>
      </c>
      <c r="S768" s="203" t="s">
        <v>2487</v>
      </c>
      <c r="T768" s="199" t="str">
        <f>LEFT(D768,3)</f>
        <v>The</v>
      </c>
      <c r="U768" s="198" t="e">
        <f>IF(SEARCH("RT", T768),1,0)</f>
        <v>#VALUE!</v>
      </c>
      <c r="V768" s="199" t="str">
        <f>LEFT(D768,35)</f>
        <v>The issue of education will not dec</v>
      </c>
      <c r="W768" s="199" t="e">
        <f>IF(SEARCH("http:", D768),1,0)</f>
        <v>#VALUE!</v>
      </c>
    </row>
    <row r="769" spans="1:24" x14ac:dyDescent="0.2">
      <c r="A769" s="199">
        <v>806</v>
      </c>
      <c r="B769" s="200" t="s">
        <v>2478</v>
      </c>
      <c r="C769" s="201" t="s">
        <v>654</v>
      </c>
      <c r="D769" s="201" t="s">
        <v>2479</v>
      </c>
      <c r="E769" s="201" t="s">
        <v>2480</v>
      </c>
      <c r="F769" s="202">
        <v>41689.999583333301</v>
      </c>
      <c r="G769" s="201"/>
      <c r="H769" s="201" t="s">
        <v>23</v>
      </c>
      <c r="I769" s="201"/>
      <c r="J769" s="201"/>
      <c r="K769" s="201">
        <v>30002337</v>
      </c>
      <c r="L769" s="201"/>
      <c r="M769" s="203" t="s">
        <v>73</v>
      </c>
      <c r="N769" s="203" t="s">
        <v>657</v>
      </c>
      <c r="O769" s="201">
        <v>374</v>
      </c>
      <c r="P769" s="201">
        <v>169</v>
      </c>
      <c r="Q769" s="201">
        <v>-18000</v>
      </c>
      <c r="R769" s="201" t="s">
        <v>2481</v>
      </c>
      <c r="S769" s="203" t="s">
        <v>2482</v>
      </c>
      <c r="T769" s="199" t="str">
        <f>LEFT(D769,3)</f>
        <v>The</v>
      </c>
      <c r="U769" s="198" t="e">
        <f>IF(SEARCH("RT", T769),1,0)</f>
        <v>#VALUE!</v>
      </c>
      <c r="V769" s="199" t="str">
        <f>LEFT(D769,35)</f>
        <v>The new models of pedagogy are stud</v>
      </c>
      <c r="W769" s="199" t="e">
        <f>IF(SEARCH("http:", D769),1,0)</f>
        <v>#VALUE!</v>
      </c>
    </row>
    <row r="770" spans="1:24" x14ac:dyDescent="0.2">
      <c r="A770" s="199">
        <v>807</v>
      </c>
      <c r="B770" s="200" t="s">
        <v>2473</v>
      </c>
      <c r="C770" s="201" t="s">
        <v>260</v>
      </c>
      <c r="D770" s="201" t="s">
        <v>2474</v>
      </c>
      <c r="E770" s="201" t="s">
        <v>2475</v>
      </c>
      <c r="F770" s="202">
        <v>41689.9996875</v>
      </c>
      <c r="G770" s="201"/>
      <c r="H770" s="201" t="s">
        <v>23</v>
      </c>
      <c r="I770" s="201"/>
      <c r="J770" s="201"/>
      <c r="K770" s="201">
        <v>40576448</v>
      </c>
      <c r="L770" s="201"/>
      <c r="M770" s="203" t="s">
        <v>63</v>
      </c>
      <c r="N770" s="203" t="s">
        <v>263</v>
      </c>
      <c r="O770" s="201">
        <v>810</v>
      </c>
      <c r="P770" s="201">
        <v>1462</v>
      </c>
      <c r="Q770" s="201">
        <v>-18000</v>
      </c>
      <c r="R770" s="201" t="s">
        <v>2476</v>
      </c>
      <c r="S770" s="203" t="s">
        <v>2477</v>
      </c>
      <c r="T770" s="199" t="str">
        <f>LEFT(D770,3)</f>
        <v>"@R</v>
      </c>
      <c r="U770" s="198" t="e">
        <f>IF(SEARCH("RT", T770),1,0)</f>
        <v>#VALUE!</v>
      </c>
      <c r="V770" s="199" t="str">
        <f>LEFT(D770,35)</f>
        <v>"@ResearchChat: "Blaming the intern</v>
      </c>
      <c r="W770" s="199" t="e">
        <f>IF(SEARCH("http:", D770),1,0)</f>
        <v>#VALUE!</v>
      </c>
    </row>
    <row r="771" spans="1:24" x14ac:dyDescent="0.2">
      <c r="A771" s="199">
        <v>808</v>
      </c>
      <c r="B771" s="200" t="s">
        <v>2468</v>
      </c>
      <c r="C771" s="201" t="s">
        <v>29</v>
      </c>
      <c r="D771" s="201" t="s">
        <v>2469</v>
      </c>
      <c r="E771" s="201" t="s">
        <v>2470</v>
      </c>
      <c r="F771" s="202">
        <v>41690.000428240703</v>
      </c>
      <c r="G771" s="201"/>
      <c r="H771" s="201" t="s">
        <v>23</v>
      </c>
      <c r="I771" s="201"/>
      <c r="J771" s="201"/>
      <c r="K771" s="201">
        <v>1020257364</v>
      </c>
      <c r="L771" s="201"/>
      <c r="M771" s="203" t="s">
        <v>24</v>
      </c>
      <c r="N771" s="203" t="s">
        <v>32</v>
      </c>
      <c r="O771" s="201">
        <v>212</v>
      </c>
      <c r="P771" s="201">
        <v>280</v>
      </c>
      <c r="Q771" s="201">
        <v>-18000</v>
      </c>
      <c r="R771" s="201" t="s">
        <v>2471</v>
      </c>
      <c r="S771" s="203" t="s">
        <v>2472</v>
      </c>
      <c r="T771" s="199" t="str">
        <f>LEFT(D771,3)</f>
        <v>Don</v>
      </c>
      <c r="U771" s="198" t="e">
        <f>IF(SEARCH("RT", T771),1,0)</f>
        <v>#VALUE!</v>
      </c>
      <c r="V771" s="199" t="str">
        <f>LEFT(D771,35)</f>
        <v>Don Tapscott, new models of pedagog</v>
      </c>
      <c r="W771" s="199">
        <f>IF(SEARCH("http:", D771),1,0)</f>
        <v>1</v>
      </c>
      <c r="X771" s="194" t="str">
        <f>"http:"&amp;MID(D771,FIND("/",D771,8),LEN(D771)+1-FIND("/",D771,8))</f>
        <v>http://t.co/0Sbc1M03L8</v>
      </c>
    </row>
    <row r="772" spans="1:24" x14ac:dyDescent="0.2">
      <c r="A772" s="199">
        <v>809</v>
      </c>
      <c r="B772" s="200" t="s">
        <v>2463</v>
      </c>
      <c r="C772" s="201" t="s">
        <v>1022</v>
      </c>
      <c r="D772" s="201" t="s">
        <v>2464</v>
      </c>
      <c r="E772" s="201" t="s">
        <v>2465</v>
      </c>
      <c r="F772" s="202">
        <v>41690.000509259298</v>
      </c>
      <c r="G772" s="201"/>
      <c r="H772" s="201" t="s">
        <v>23</v>
      </c>
      <c r="I772" s="201"/>
      <c r="J772" s="201"/>
      <c r="K772" s="201">
        <v>2351930730</v>
      </c>
      <c r="L772" s="201"/>
      <c r="M772" s="203" t="s">
        <v>105</v>
      </c>
      <c r="N772" s="203" t="s">
        <v>1026</v>
      </c>
      <c r="O772" s="201">
        <v>8</v>
      </c>
      <c r="P772" s="201">
        <v>47</v>
      </c>
      <c r="Q772" s="201"/>
      <c r="R772" s="201" t="s">
        <v>2466</v>
      </c>
      <c r="S772" s="203" t="s">
        <v>2467</v>
      </c>
      <c r="T772" s="199" t="str">
        <f>LEFT(D772,3)</f>
        <v xml:space="preserve">RT </v>
      </c>
      <c r="U772" s="198">
        <f>IF(SEARCH("RT", T772),1,0)</f>
        <v>1</v>
      </c>
      <c r="V772" s="199" t="str">
        <f>LEFT(D772,35)</f>
        <v>RT @LKostuch: #oers14  Don Tapscott</v>
      </c>
      <c r="W772" s="199" t="e">
        <f>IF(SEARCH("http:", D772),1,0)</f>
        <v>#VALUE!</v>
      </c>
    </row>
    <row r="773" spans="1:24" x14ac:dyDescent="0.2">
      <c r="A773" s="199">
        <v>810</v>
      </c>
      <c r="B773" s="200" t="s">
        <v>2460</v>
      </c>
      <c r="C773" s="201" t="s">
        <v>29</v>
      </c>
      <c r="D773" s="201" t="s">
        <v>1619</v>
      </c>
      <c r="E773" s="201" t="s">
        <v>2461</v>
      </c>
      <c r="F773" s="202">
        <v>41690.001342592601</v>
      </c>
      <c r="G773" s="201"/>
      <c r="H773" s="201" t="s">
        <v>23</v>
      </c>
      <c r="I773" s="201"/>
      <c r="J773" s="201"/>
      <c r="K773" s="201">
        <v>1020257364</v>
      </c>
      <c r="L773" s="201"/>
      <c r="M773" s="203" t="s">
        <v>24</v>
      </c>
      <c r="N773" s="203" t="s">
        <v>32</v>
      </c>
      <c r="O773" s="201">
        <v>212</v>
      </c>
      <c r="P773" s="201">
        <v>280</v>
      </c>
      <c r="Q773" s="201">
        <v>-18000</v>
      </c>
      <c r="R773" s="201" t="s">
        <v>2462</v>
      </c>
      <c r="S773" s="203" t="s">
        <v>1622</v>
      </c>
      <c r="T773" s="199" t="str">
        <f>LEFT(D773,3)</f>
        <v xml:space="preserve">RT </v>
      </c>
      <c r="U773" s="198">
        <f>IF(SEARCH("RT", T773),1,0)</f>
        <v>1</v>
      </c>
      <c r="V773" s="199" t="str">
        <f>LEFT(D773,35)</f>
        <v>RT @O3atORION: "@ResearchChat: "Bla</v>
      </c>
      <c r="W773" s="199" t="e">
        <f>IF(SEARCH("http:", D773),1,0)</f>
        <v>#VALUE!</v>
      </c>
    </row>
    <row r="774" spans="1:24" x14ac:dyDescent="0.2">
      <c r="A774" s="199">
        <v>811</v>
      </c>
      <c r="B774" s="200" t="s">
        <v>2455</v>
      </c>
      <c r="C774" s="201" t="s">
        <v>29</v>
      </c>
      <c r="D774" s="201" t="s">
        <v>2456</v>
      </c>
      <c r="E774" s="201" t="s">
        <v>2457</v>
      </c>
      <c r="F774" s="202">
        <v>41690.001423611102</v>
      </c>
      <c r="G774" s="201"/>
      <c r="H774" s="201" t="s">
        <v>23</v>
      </c>
      <c r="I774" s="201"/>
      <c r="J774" s="201"/>
      <c r="K774" s="201">
        <v>1020257364</v>
      </c>
      <c r="L774" s="201"/>
      <c r="M774" s="203" t="s">
        <v>24</v>
      </c>
      <c r="N774" s="203" t="s">
        <v>32</v>
      </c>
      <c r="O774" s="201">
        <v>212</v>
      </c>
      <c r="P774" s="201">
        <v>280</v>
      </c>
      <c r="Q774" s="201">
        <v>-18000</v>
      </c>
      <c r="R774" s="201" t="s">
        <v>2458</v>
      </c>
      <c r="S774" s="203" t="s">
        <v>2459</v>
      </c>
      <c r="T774" s="199" t="str">
        <f>LEFT(D774,3)</f>
        <v xml:space="preserve">RT </v>
      </c>
      <c r="U774" s="198">
        <f>IF(SEARCH("RT", T774),1,0)</f>
        <v>1</v>
      </c>
      <c r="V774" s="199" t="str">
        <f>LEFT(D774,35)</f>
        <v>RT @ResearchChat: The new models of</v>
      </c>
      <c r="W774" s="199" t="e">
        <f>IF(SEARCH("http:", D774),1,0)</f>
        <v>#VALUE!</v>
      </c>
    </row>
    <row r="775" spans="1:24" x14ac:dyDescent="0.2">
      <c r="A775" s="199">
        <v>812</v>
      </c>
      <c r="B775" s="200" t="s">
        <v>2450</v>
      </c>
      <c r="C775" s="201" t="s">
        <v>654</v>
      </c>
      <c r="D775" s="201" t="s">
        <v>2451</v>
      </c>
      <c r="E775" s="201" t="s">
        <v>2452</v>
      </c>
      <c r="F775" s="202">
        <v>41690.001539351899</v>
      </c>
      <c r="G775" s="201"/>
      <c r="H775" s="201" t="s">
        <v>23</v>
      </c>
      <c r="I775" s="201"/>
      <c r="J775" s="201"/>
      <c r="K775" s="201">
        <v>30002337</v>
      </c>
      <c r="L775" s="201"/>
      <c r="M775" s="203" t="s">
        <v>73</v>
      </c>
      <c r="N775" s="203" t="s">
        <v>657</v>
      </c>
      <c r="O775" s="201">
        <v>374</v>
      </c>
      <c r="P775" s="201">
        <v>169</v>
      </c>
      <c r="Q775" s="201">
        <v>-18000</v>
      </c>
      <c r="R775" s="201" t="s">
        <v>2453</v>
      </c>
      <c r="S775" s="203" t="s">
        <v>2454</v>
      </c>
      <c r="T775" s="199" t="str">
        <f>LEFT(D775,3)</f>
        <v>Lin</v>
      </c>
      <c r="U775" s="198" t="e">
        <f>IF(SEARCH("RT", T775),1,0)</f>
        <v>#VALUE!</v>
      </c>
      <c r="V775" s="199" t="str">
        <f>LEFT(D775,35)</f>
        <v>Link with info (pdf) about the Mage</v>
      </c>
      <c r="W775" s="199">
        <f>IF(SEARCH("http:", D775),1,0)</f>
        <v>1</v>
      </c>
      <c r="X775" s="194" t="str">
        <f>"http:"&amp;MID(D775,FIND("/",D775,8),LEN(D775)+1-FIND("/",D775,8))</f>
        <v>http://t.co/42D69TVnRK  #OERS14</v>
      </c>
    </row>
    <row r="776" spans="1:24" x14ac:dyDescent="0.2">
      <c r="A776" s="199">
        <v>813</v>
      </c>
      <c r="B776" s="200" t="s">
        <v>2445</v>
      </c>
      <c r="C776" s="201" t="s">
        <v>204</v>
      </c>
      <c r="D776" s="201" t="s">
        <v>2446</v>
      </c>
      <c r="E776" s="201" t="s">
        <v>2447</v>
      </c>
      <c r="F776" s="202">
        <v>41690.001747685201</v>
      </c>
      <c r="G776" s="201"/>
      <c r="H776" s="201" t="s">
        <v>23</v>
      </c>
      <c r="I776" s="201"/>
      <c r="J776" s="201"/>
      <c r="K776" s="201">
        <v>121959456</v>
      </c>
      <c r="L776" s="201"/>
      <c r="M776" s="203" t="s">
        <v>146</v>
      </c>
      <c r="N776" s="203" t="s">
        <v>208</v>
      </c>
      <c r="O776" s="201">
        <v>163</v>
      </c>
      <c r="P776" s="201">
        <v>208</v>
      </c>
      <c r="Q776" s="201">
        <v>-18000</v>
      </c>
      <c r="R776" s="201" t="s">
        <v>2448</v>
      </c>
      <c r="S776" s="203" t="s">
        <v>2449</v>
      </c>
      <c r="T776" s="199" t="str">
        <f>LEFT(D776,3)</f>
        <v>Wha</v>
      </c>
      <c r="U776" s="198" t="e">
        <f>IF(SEARCH("RT", T776),1,0)</f>
        <v>#VALUE!</v>
      </c>
      <c r="V776" s="199" t="str">
        <f>LEFT(D776,35)</f>
        <v>What does balance and moderation lo</v>
      </c>
      <c r="W776" s="199" t="e">
        <f>IF(SEARCH("http:", D776),1,0)</f>
        <v>#VALUE!</v>
      </c>
    </row>
    <row r="777" spans="1:24" x14ac:dyDescent="0.2">
      <c r="A777" s="199">
        <v>814</v>
      </c>
      <c r="B777" s="200" t="s">
        <v>2440</v>
      </c>
      <c r="C777" s="201" t="s">
        <v>654</v>
      </c>
      <c r="D777" s="201" t="s">
        <v>2441</v>
      </c>
      <c r="E777" s="201" t="s">
        <v>2442</v>
      </c>
      <c r="F777" s="202">
        <v>41690.002349536997</v>
      </c>
      <c r="G777" s="201"/>
      <c r="H777" s="201" t="s">
        <v>23</v>
      </c>
      <c r="I777" s="201"/>
      <c r="J777" s="201"/>
      <c r="K777" s="201">
        <v>30002337</v>
      </c>
      <c r="L777" s="201"/>
      <c r="M777" s="203" t="s">
        <v>73</v>
      </c>
      <c r="N777" s="203" t="s">
        <v>657</v>
      </c>
      <c r="O777" s="201">
        <v>374</v>
      </c>
      <c r="P777" s="201">
        <v>169</v>
      </c>
      <c r="Q777" s="201">
        <v>-18000</v>
      </c>
      <c r="R777" s="201" t="s">
        <v>2443</v>
      </c>
      <c r="S777" s="203" t="s">
        <v>2444</v>
      </c>
      <c r="T777" s="199" t="str">
        <f>LEFT(D777,3)</f>
        <v>Fli</v>
      </c>
      <c r="U777" s="198" t="e">
        <f>IF(SEARCH("RT", T777),1,0)</f>
        <v>#VALUE!</v>
      </c>
      <c r="V777" s="199" t="str">
        <f>LEFT(D777,35)</f>
        <v>Flipped Classroom wikispace: http:/</v>
      </c>
      <c r="W777" s="199">
        <f>IF(SEARCH("http:", D777),1,0)</f>
        <v>1</v>
      </c>
      <c r="X777" s="194" t="str">
        <f>"http:"&amp;MID(D777,FIND("/",D777,8),LEN(D777)+1-FIND("/",D777,8))</f>
        <v>http://t.co/zyPuBjCRrE  #OERS14</v>
      </c>
    </row>
    <row r="778" spans="1:24" x14ac:dyDescent="0.2">
      <c r="A778" s="199">
        <v>815</v>
      </c>
      <c r="B778" s="200" t="s">
        <v>2435</v>
      </c>
      <c r="C778" s="201" t="s">
        <v>29</v>
      </c>
      <c r="D778" s="201" t="s">
        <v>2436</v>
      </c>
      <c r="E778" s="201" t="s">
        <v>2437</v>
      </c>
      <c r="F778" s="202">
        <v>41690.003391203703</v>
      </c>
      <c r="G778" s="201"/>
      <c r="H778" s="201" t="s">
        <v>23</v>
      </c>
      <c r="I778" s="201"/>
      <c r="J778" s="201"/>
      <c r="K778" s="201">
        <v>1020257364</v>
      </c>
      <c r="L778" s="201"/>
      <c r="M778" s="203" t="s">
        <v>24</v>
      </c>
      <c r="N778" s="203" t="s">
        <v>32</v>
      </c>
      <c r="O778" s="201">
        <v>212</v>
      </c>
      <c r="P778" s="201">
        <v>280</v>
      </c>
      <c r="Q778" s="201">
        <v>-18000</v>
      </c>
      <c r="R778" s="201" t="s">
        <v>2438</v>
      </c>
      <c r="S778" s="203" t="s">
        <v>2439</v>
      </c>
      <c r="T778" s="199" t="str">
        <f>LEFT(D778,3)</f>
        <v>Gre</v>
      </c>
      <c r="U778" s="198" t="e">
        <f>IF(SEARCH("RT", T778),1,0)</f>
        <v>#VALUE!</v>
      </c>
      <c r="V778" s="199" t="str">
        <f>LEFT(D778,35)</f>
        <v>Great discussions at our workshop t</v>
      </c>
      <c r="W778" s="199" t="e">
        <f>IF(SEARCH("http:", D778),1,0)</f>
        <v>#VALUE!</v>
      </c>
    </row>
    <row r="779" spans="1:24" x14ac:dyDescent="0.2">
      <c r="A779" s="199">
        <v>816</v>
      </c>
      <c r="B779" s="200" t="s">
        <v>2432</v>
      </c>
      <c r="C779" s="201" t="s">
        <v>42</v>
      </c>
      <c r="D779" s="201" t="s">
        <v>1963</v>
      </c>
      <c r="E779" s="201" t="s">
        <v>2433</v>
      </c>
      <c r="F779" s="202">
        <v>41690.003900463002</v>
      </c>
      <c r="G779" s="201"/>
      <c r="H779" s="201" t="s">
        <v>23</v>
      </c>
      <c r="I779" s="201"/>
      <c r="J779" s="201"/>
      <c r="K779" s="201">
        <v>300645437</v>
      </c>
      <c r="L779" s="201"/>
      <c r="M779" s="203" t="s">
        <v>215</v>
      </c>
      <c r="N779" s="203" t="s">
        <v>46</v>
      </c>
      <c r="O779" s="201">
        <v>748</v>
      </c>
      <c r="P779" s="201">
        <v>318</v>
      </c>
      <c r="Q779" s="201">
        <v>-18000</v>
      </c>
      <c r="R779" s="201" t="s">
        <v>2434</v>
      </c>
      <c r="S779" s="203" t="s">
        <v>1966</v>
      </c>
      <c r="T779" s="199" t="str">
        <f>LEFT(D779,3)</f>
        <v xml:space="preserve">RT </v>
      </c>
      <c r="U779" s="198">
        <f>IF(SEARCH("RT", T779),1,0)</f>
        <v>1</v>
      </c>
      <c r="V779" s="199" t="str">
        <f>LEFT(D779,35)</f>
        <v>RT @KNAER_RECRAE: Great discussions</v>
      </c>
      <c r="W779" s="199" t="e">
        <f>IF(SEARCH("http:", D779),1,0)</f>
        <v>#VALUE!</v>
      </c>
    </row>
    <row r="780" spans="1:24" x14ac:dyDescent="0.2">
      <c r="A780" s="199">
        <v>817</v>
      </c>
      <c r="B780" s="200" t="s">
        <v>2429</v>
      </c>
      <c r="C780" s="201" t="s">
        <v>42</v>
      </c>
      <c r="D780" s="201" t="s">
        <v>2367</v>
      </c>
      <c r="E780" s="201" t="s">
        <v>2430</v>
      </c>
      <c r="F780" s="202">
        <v>41690.003981481503</v>
      </c>
      <c r="G780" s="201"/>
      <c r="H780" s="201" t="s">
        <v>23</v>
      </c>
      <c r="I780" s="201"/>
      <c r="J780" s="201"/>
      <c r="K780" s="201">
        <v>300645437</v>
      </c>
      <c r="L780" s="201"/>
      <c r="M780" s="203" t="s">
        <v>215</v>
      </c>
      <c r="N780" s="203" t="s">
        <v>46</v>
      </c>
      <c r="O780" s="201">
        <v>748</v>
      </c>
      <c r="P780" s="201">
        <v>318</v>
      </c>
      <c r="Q780" s="201">
        <v>-18000</v>
      </c>
      <c r="R780" s="201" t="s">
        <v>2431</v>
      </c>
      <c r="S780" s="203" t="s">
        <v>2370</v>
      </c>
      <c r="T780" s="199" t="str">
        <f>LEFT(D780,3)</f>
        <v xml:space="preserve">RT </v>
      </c>
      <c r="U780" s="198">
        <f>IF(SEARCH("RT", T780),1,0)</f>
        <v>1</v>
      </c>
      <c r="V780" s="199" t="str">
        <f>LEFT(D780,35)</f>
        <v>RT @KNAER_RECRAE: KNAER team at #oe</v>
      </c>
      <c r="W780" s="199">
        <f>IF(SEARCH("http:", D780),1,0)</f>
        <v>1</v>
      </c>
      <c r="X780" s="194" t="str">
        <f>"http:"&amp;MID(D780,FIND("/",D780,8),LEN(D780)+1-FIND("/",D780,8))</f>
        <v>http://t.co/CR1fWHCWaU</v>
      </c>
    </row>
    <row r="781" spans="1:24" x14ac:dyDescent="0.2">
      <c r="A781" s="199">
        <v>818</v>
      </c>
      <c r="B781" s="200" t="s">
        <v>2424</v>
      </c>
      <c r="C781" s="201" t="s">
        <v>654</v>
      </c>
      <c r="D781" s="201" t="s">
        <v>2425</v>
      </c>
      <c r="E781" s="201" t="s">
        <v>2426</v>
      </c>
      <c r="F781" s="202">
        <v>41690.004745370403</v>
      </c>
      <c r="G781" s="201"/>
      <c r="H781" s="201" t="s">
        <v>23</v>
      </c>
      <c r="I781" s="201"/>
      <c r="J781" s="201"/>
      <c r="K781" s="201">
        <v>30002337</v>
      </c>
      <c r="L781" s="201"/>
      <c r="M781" s="203" t="s">
        <v>73</v>
      </c>
      <c r="N781" s="203" t="s">
        <v>657</v>
      </c>
      <c r="O781" s="201">
        <v>374</v>
      </c>
      <c r="P781" s="201">
        <v>169</v>
      </c>
      <c r="Q781" s="201">
        <v>-18000</v>
      </c>
      <c r="R781" s="201" t="s">
        <v>2427</v>
      </c>
      <c r="S781" s="203" t="s">
        <v>2428</v>
      </c>
      <c r="T781" s="199" t="str">
        <f>LEFT(D781,3)</f>
        <v>201</v>
      </c>
      <c r="U781" s="198" t="e">
        <f>IF(SEARCH("RT", T781),1,0)</f>
        <v>#VALUE!</v>
      </c>
      <c r="V781" s="199" t="str">
        <f>LEFT(D781,35)</f>
        <v>2013 First Lego League Challenge "N</v>
      </c>
      <c r="W781" s="199">
        <f>IF(SEARCH("http:", D781),1,0)</f>
        <v>1</v>
      </c>
      <c r="X781" s="194" t="str">
        <f>"http:"&amp;MID(D781,FIND("/",D781,8),LEN(D781)+1-FIND("/",D781,8))</f>
        <v>http://t.co/KbeCgzVVaK #OERS14</v>
      </c>
    </row>
    <row r="782" spans="1:24" x14ac:dyDescent="0.2">
      <c r="A782" s="199">
        <v>819</v>
      </c>
      <c r="B782" s="200" t="s">
        <v>2419</v>
      </c>
      <c r="C782" s="201" t="s">
        <v>2314</v>
      </c>
      <c r="D782" s="201" t="s">
        <v>2420</v>
      </c>
      <c r="E782" s="201" t="s">
        <v>2421</v>
      </c>
      <c r="F782" s="202">
        <v>41690.004826388897</v>
      </c>
      <c r="G782" s="201"/>
      <c r="H782" s="201" t="s">
        <v>23</v>
      </c>
      <c r="I782" s="201"/>
      <c r="J782" s="201"/>
      <c r="K782" s="201">
        <v>2200459346</v>
      </c>
      <c r="L782" s="201"/>
      <c r="M782" s="203" t="s">
        <v>63</v>
      </c>
      <c r="N782" s="203" t="s">
        <v>2317</v>
      </c>
      <c r="O782" s="201">
        <v>22</v>
      </c>
      <c r="P782" s="201">
        <v>102</v>
      </c>
      <c r="Q782" s="201"/>
      <c r="R782" s="201" t="s">
        <v>2422</v>
      </c>
      <c r="S782" s="203" t="s">
        <v>2423</v>
      </c>
      <c r="T782" s="199" t="str">
        <f>LEFT(D782,3)</f>
        <v xml:space="preserve">We </v>
      </c>
      <c r="U782" s="198" t="e">
        <f>IF(SEARCH("RT", T782),1,0)</f>
        <v>#VALUE!</v>
      </c>
      <c r="V782" s="199" t="str">
        <f>LEFT(D782,35)</f>
        <v>We need STEM, but what we  really n</v>
      </c>
      <c r="W782" s="199" t="e">
        <f>IF(SEARCH("http:", D782),1,0)</f>
        <v>#VALUE!</v>
      </c>
    </row>
    <row r="783" spans="1:24" ht="25.5" x14ac:dyDescent="0.2">
      <c r="A783" s="199">
        <v>820</v>
      </c>
      <c r="B783" s="200" t="s">
        <v>2414</v>
      </c>
      <c r="C783" s="201" t="s">
        <v>2177</v>
      </c>
      <c r="D783" s="201" t="s">
        <v>2415</v>
      </c>
      <c r="E783" s="201" t="s">
        <v>2416</v>
      </c>
      <c r="F783" s="202">
        <v>41690.004988425899</v>
      </c>
      <c r="G783" s="201"/>
      <c r="H783" s="201" t="s">
        <v>23</v>
      </c>
      <c r="I783" s="201"/>
      <c r="J783" s="201"/>
      <c r="K783" s="201">
        <v>29981187</v>
      </c>
      <c r="L783" s="201"/>
      <c r="M783" s="203" t="s">
        <v>63</v>
      </c>
      <c r="N783" s="203" t="s">
        <v>2179</v>
      </c>
      <c r="O783" s="201">
        <v>214</v>
      </c>
      <c r="P783" s="201">
        <v>69</v>
      </c>
      <c r="Q783" s="201">
        <v>-21600</v>
      </c>
      <c r="R783" s="201" t="s">
        <v>2417</v>
      </c>
      <c r="S783" s="203" t="s">
        <v>2418</v>
      </c>
      <c r="T783" s="199" t="str">
        <f>LEFT(D783,3)</f>
        <v>#OE</v>
      </c>
      <c r="U783" s="198" t="e">
        <f>IF(SEARCH("RT", T783),1,0)</f>
        <v>#VALUE!</v>
      </c>
      <c r="V783" s="199" t="str">
        <f>LEFT(D783,35)</f>
        <v>#OERS14 http://t.co/rRh5nb6cJ0 lear</v>
      </c>
      <c r="W783" s="199">
        <f>IF(SEARCH("http:", D783),1,0)</f>
        <v>1</v>
      </c>
      <c r="X783" s="194" t="str">
        <f>"http:"&amp;MID(D783,FIND("/",D783,8),LEN(D783)+1-FIND("/",D783,8))</f>
        <v>http://t.co/rRh5nb6cJ0 learning about problem based learning</v>
      </c>
    </row>
    <row r="784" spans="1:24" ht="38.25" x14ac:dyDescent="0.2">
      <c r="A784" s="199">
        <v>821</v>
      </c>
      <c r="B784" s="200" t="s">
        <v>2409</v>
      </c>
      <c r="C784" s="201" t="s">
        <v>29</v>
      </c>
      <c r="D784" s="201" t="s">
        <v>2410</v>
      </c>
      <c r="E784" s="201" t="s">
        <v>2411</v>
      </c>
      <c r="F784" s="202">
        <v>41690.005335648202</v>
      </c>
      <c r="G784" s="201"/>
      <c r="H784" s="201" t="s">
        <v>23</v>
      </c>
      <c r="I784" s="201"/>
      <c r="J784" s="201"/>
      <c r="K784" s="201">
        <v>1020257364</v>
      </c>
      <c r="L784" s="201"/>
      <c r="M784" s="203" t="s">
        <v>24</v>
      </c>
      <c r="N784" s="203" t="s">
        <v>32</v>
      </c>
      <c r="O784" s="201">
        <v>212</v>
      </c>
      <c r="P784" s="201">
        <v>280</v>
      </c>
      <c r="Q784" s="201">
        <v>-18000</v>
      </c>
      <c r="R784" s="201" t="s">
        <v>2412</v>
      </c>
      <c r="S784" s="203" t="s">
        <v>2413</v>
      </c>
      <c r="T784" s="199" t="str">
        <f>LEFT(D784,3)</f>
        <v>htt</v>
      </c>
      <c r="U784" s="198" t="e">
        <f>IF(SEARCH("RT", T784),1,0)</f>
        <v>#VALUE!</v>
      </c>
      <c r="V784" s="199" t="str">
        <f>LEFT(D784,35)</f>
        <v>http://t.co/W4giwwvENr - interestin</v>
      </c>
      <c r="W784" s="199">
        <f>IF(SEARCH("http:", D784),1,0)</f>
        <v>1</v>
      </c>
      <c r="X784" s="194" t="str">
        <f>"http:"&amp;MID(D784,FIND("/",D784,8),LEN(D784)+1-FIND("/",D784,8))</f>
        <v>http:/W4giwwvENr - interesting approach to problem-based learning.  #oers14 http://t.co/oYJ40Flpjf</v>
      </c>
    </row>
    <row r="785" spans="1:24" x14ac:dyDescent="0.2">
      <c r="A785" s="199">
        <v>822</v>
      </c>
      <c r="B785" s="200" t="s">
        <v>2404</v>
      </c>
      <c r="C785" s="201" t="s">
        <v>2405</v>
      </c>
      <c r="D785" s="201" t="s">
        <v>2406</v>
      </c>
      <c r="E785" s="201" t="s">
        <v>2407</v>
      </c>
      <c r="F785" s="202">
        <v>41690.006273148101</v>
      </c>
      <c r="G785" s="201"/>
      <c r="H785" s="201" t="s">
        <v>23</v>
      </c>
      <c r="I785" s="201"/>
      <c r="J785" s="201"/>
      <c r="K785" s="201">
        <v>50404030</v>
      </c>
      <c r="L785" s="201"/>
      <c r="M785" s="203" t="s">
        <v>146</v>
      </c>
      <c r="N785" s="203" t="s">
        <v>1947</v>
      </c>
      <c r="O785" s="201">
        <v>1</v>
      </c>
      <c r="P785" s="201">
        <v>7</v>
      </c>
      <c r="Q785" s="201"/>
      <c r="R785" s="201" t="s">
        <v>2408</v>
      </c>
      <c r="S785" s="203" t="s">
        <v>864</v>
      </c>
      <c r="T785" s="199" t="str">
        <f>LEFT(D785,3)</f>
        <v>Wor</v>
      </c>
      <c r="U785" s="198" t="e">
        <f>IF(SEARCH("RT", T785),1,0)</f>
        <v>#VALUE!</v>
      </c>
      <c r="V785" s="199" t="str">
        <f>LEFT(D785,35)</f>
        <v>Work, learning, collaboration and h</v>
      </c>
      <c r="W785" s="199" t="e">
        <f>IF(SEARCH("http:", D785),1,0)</f>
        <v>#VALUE!</v>
      </c>
    </row>
    <row r="786" spans="1:24" x14ac:dyDescent="0.2">
      <c r="A786" s="199">
        <v>823</v>
      </c>
      <c r="B786" s="200" t="s">
        <v>2400</v>
      </c>
      <c r="C786" s="201" t="s">
        <v>2157</v>
      </c>
      <c r="D786" s="201" t="s">
        <v>2401</v>
      </c>
      <c r="E786" s="201" t="s">
        <v>2402</v>
      </c>
      <c r="F786" s="202">
        <v>41690.006527777798</v>
      </c>
      <c r="G786" s="201"/>
      <c r="H786" s="201" t="s">
        <v>23</v>
      </c>
      <c r="I786" s="201"/>
      <c r="J786" s="201"/>
      <c r="K786" s="201">
        <v>466897873</v>
      </c>
      <c r="L786" s="201"/>
      <c r="M786" s="203" t="s">
        <v>63</v>
      </c>
      <c r="N786" s="203" t="s">
        <v>2258</v>
      </c>
      <c r="O786" s="201">
        <v>60</v>
      </c>
      <c r="P786" s="201">
        <v>128</v>
      </c>
      <c r="Q786" s="201">
        <v>-21600</v>
      </c>
      <c r="R786" s="201" t="s">
        <v>2403</v>
      </c>
      <c r="S786" s="203" t="s">
        <v>81</v>
      </c>
      <c r="T786" s="199" t="str">
        <f>LEFT(D786,3)</f>
        <v>#OE</v>
      </c>
      <c r="U786" s="198" t="e">
        <f>IF(SEARCH("RT", T786),1,0)</f>
        <v>#VALUE!</v>
      </c>
      <c r="V786" s="199" t="str">
        <f>LEFT(D786,35)</f>
        <v>#OERS14 Don Tapscott- Work Learning</v>
      </c>
      <c r="W786" s="199" t="e">
        <f>IF(SEARCH("http:", D786),1,0)</f>
        <v>#VALUE!</v>
      </c>
    </row>
    <row r="787" spans="1:24" ht="25.5" x14ac:dyDescent="0.2">
      <c r="A787" s="199">
        <v>824</v>
      </c>
      <c r="B787" s="200" t="s">
        <v>2395</v>
      </c>
      <c r="C787" s="201" t="s">
        <v>648</v>
      </c>
      <c r="D787" s="201" t="s">
        <v>2396</v>
      </c>
      <c r="E787" s="201" t="s">
        <v>2397</v>
      </c>
      <c r="F787" s="202">
        <v>41690.0070486111</v>
      </c>
      <c r="G787" s="201"/>
      <c r="H787" s="201" t="s">
        <v>23</v>
      </c>
      <c r="I787" s="201"/>
      <c r="J787" s="201"/>
      <c r="K787" s="201">
        <v>222191753</v>
      </c>
      <c r="L787" s="201"/>
      <c r="M787" s="203" t="s">
        <v>105</v>
      </c>
      <c r="N787" s="203" t="s">
        <v>651</v>
      </c>
      <c r="O787" s="201">
        <v>23</v>
      </c>
      <c r="P787" s="201">
        <v>76</v>
      </c>
      <c r="Q787" s="201"/>
      <c r="R787" s="201" t="s">
        <v>2398</v>
      </c>
      <c r="S787" s="203" t="s">
        <v>2399</v>
      </c>
      <c r="T787" s="199" t="str">
        <f>LEFT(D787,3)</f>
        <v>#OE</v>
      </c>
      <c r="U787" s="198" t="e">
        <f>IF(SEARCH("RT", T787),1,0)</f>
        <v>#VALUE!</v>
      </c>
      <c r="V787" s="199" t="str">
        <f>LEFT(D787,35)</f>
        <v>#OERS14 Check out the First Lego Le</v>
      </c>
      <c r="W787" s="199">
        <f>IF(SEARCH("http:", D787),1,0)</f>
        <v>1</v>
      </c>
      <c r="X787" s="194" t="str">
        <f>"http:"&amp;MID(D787,FIND("/",D787,8),LEN(D787)+1-FIND("/",D787,8))</f>
        <v>http://t.co/auMv9LikKo - getting kids excited about science and technology</v>
      </c>
    </row>
    <row r="788" spans="1:24" ht="38.25" x14ac:dyDescent="0.2">
      <c r="A788" s="199">
        <v>825</v>
      </c>
      <c r="B788" s="200" t="s">
        <v>2392</v>
      </c>
      <c r="C788" s="201" t="s">
        <v>2157</v>
      </c>
      <c r="D788" s="201" t="s">
        <v>2315</v>
      </c>
      <c r="E788" s="201" t="s">
        <v>2393</v>
      </c>
      <c r="F788" s="202">
        <v>41690.007060185198</v>
      </c>
      <c r="G788" s="201"/>
      <c r="H788" s="201" t="s">
        <v>23</v>
      </c>
      <c r="I788" s="201"/>
      <c r="J788" s="201"/>
      <c r="K788" s="201">
        <v>466897873</v>
      </c>
      <c r="L788" s="201"/>
      <c r="M788" s="203" t="s">
        <v>63</v>
      </c>
      <c r="N788" s="203" t="s">
        <v>2258</v>
      </c>
      <c r="O788" s="201">
        <v>60</v>
      </c>
      <c r="P788" s="201">
        <v>128</v>
      </c>
      <c r="Q788" s="201">
        <v>-21600</v>
      </c>
      <c r="R788" s="201" t="s">
        <v>2394</v>
      </c>
      <c r="S788" s="203" t="s">
        <v>2319</v>
      </c>
      <c r="T788" s="199" t="str">
        <f>LEFT(D788,3)</f>
        <v xml:space="preserve">RT </v>
      </c>
      <c r="U788" s="198">
        <f>IF(SEARCH("RT", T788),1,0)</f>
        <v>1</v>
      </c>
      <c r="V788" s="199" t="str">
        <f>LEFT(D788,35)</f>
        <v>RT @KNAER_RECRAE: http://t.co/W4giw</v>
      </c>
      <c r="W788" s="199">
        <f>IF(SEARCH("http:", D788),1,0)</f>
        <v>1</v>
      </c>
      <c r="X788" s="194" t="str">
        <f>"http:"&amp;MID(D788,FIND("/",D788,8),LEN(D788)+1-FIND("/",D788,8))</f>
        <v>http://t.co/W4giwwvENr - interesting approach to problem-based learning.  #oers14 http://t.co/oYJ40Flpjf</v>
      </c>
    </row>
    <row r="789" spans="1:24" ht="38.25" x14ac:dyDescent="0.2">
      <c r="A789" s="199">
        <v>826</v>
      </c>
      <c r="B789" s="200" t="s">
        <v>2387</v>
      </c>
      <c r="C789" s="201" t="s">
        <v>654</v>
      </c>
      <c r="D789" s="201" t="s">
        <v>2388</v>
      </c>
      <c r="E789" s="201" t="s">
        <v>2389</v>
      </c>
      <c r="F789" s="202">
        <v>41690.007349537002</v>
      </c>
      <c r="G789" s="201"/>
      <c r="H789" s="201" t="s">
        <v>23</v>
      </c>
      <c r="I789" s="201"/>
      <c r="J789" s="201"/>
      <c r="K789" s="201">
        <v>30002337</v>
      </c>
      <c r="L789" s="201"/>
      <c r="M789" s="203" t="s">
        <v>73</v>
      </c>
      <c r="N789" s="203" t="s">
        <v>657</v>
      </c>
      <c r="O789" s="201">
        <v>374</v>
      </c>
      <c r="P789" s="201">
        <v>169</v>
      </c>
      <c r="Q789" s="201">
        <v>-18000</v>
      </c>
      <c r="R789" s="201" t="s">
        <v>2390</v>
      </c>
      <c r="S789" s="203" t="s">
        <v>2391</v>
      </c>
      <c r="T789" s="199" t="str">
        <f>LEFT(D789,3)</f>
        <v>Mak</v>
      </c>
      <c r="U789" s="198" t="e">
        <f>IF(SEARCH("RT", T789),1,0)</f>
        <v>#VALUE!</v>
      </c>
      <c r="V789" s="199" t="str">
        <f>LEFT(D789,35)</f>
        <v>Maker Kids website: http://t.co/aUf</v>
      </c>
      <c r="W789" s="199">
        <f>IF(SEARCH("http:", D789),1,0)</f>
        <v>1</v>
      </c>
      <c r="X789" s="194" t="str">
        <f>"http:"&amp;MID(D789,FIND("/",D789,8),LEN(D789)+1-FIND("/",D789,8))</f>
        <v>http://t.co/aUf7TCMtm8 and here's another one with a system for rewards:  DIY http://t.co/Nn73hBtX8H  #OERS14</v>
      </c>
    </row>
    <row r="790" spans="1:24" x14ac:dyDescent="0.2">
      <c r="A790" s="199">
        <v>827</v>
      </c>
      <c r="B790" s="200" t="s">
        <v>2382</v>
      </c>
      <c r="C790" s="201" t="s">
        <v>496</v>
      </c>
      <c r="D790" s="201" t="s">
        <v>2383</v>
      </c>
      <c r="E790" s="201" t="s">
        <v>2384</v>
      </c>
      <c r="F790" s="202">
        <v>41690.011030092603</v>
      </c>
      <c r="G790" s="201"/>
      <c r="H790" s="201" t="s">
        <v>23</v>
      </c>
      <c r="I790" s="201"/>
      <c r="J790" s="201"/>
      <c r="K790" s="201">
        <v>2174804130</v>
      </c>
      <c r="L790" s="201"/>
      <c r="M790" s="203" t="s">
        <v>24</v>
      </c>
      <c r="N790" s="203" t="s">
        <v>499</v>
      </c>
      <c r="O790" s="201">
        <v>16</v>
      </c>
      <c r="P790" s="201">
        <v>17</v>
      </c>
      <c r="Q790" s="201"/>
      <c r="R790" s="201" t="s">
        <v>2385</v>
      </c>
      <c r="S790" s="203" t="s">
        <v>2386</v>
      </c>
      <c r="T790" s="199" t="str">
        <f>LEFT(D790,3)</f>
        <v>Fac</v>
      </c>
      <c r="U790" s="198" t="e">
        <f>IF(SEARCH("RT", T790),1,0)</f>
        <v>#VALUE!</v>
      </c>
      <c r="V790" s="199" t="str">
        <f>LEFT(D790,35)</f>
        <v xml:space="preserve">Facilitation, rather than teaching </v>
      </c>
      <c r="W790" s="199" t="e">
        <f>IF(SEARCH("http:", D790),1,0)</f>
        <v>#VALUE!</v>
      </c>
    </row>
    <row r="791" spans="1:24" x14ac:dyDescent="0.2">
      <c r="A791" s="199">
        <v>828</v>
      </c>
      <c r="B791" s="200" t="s">
        <v>2382</v>
      </c>
      <c r="C791" s="201" t="s">
        <v>496</v>
      </c>
      <c r="D791" s="201" t="s">
        <v>2383</v>
      </c>
      <c r="E791" s="201" t="s">
        <v>2384</v>
      </c>
      <c r="F791" s="202">
        <v>41690.011030092603</v>
      </c>
      <c r="G791" s="201"/>
      <c r="H791" s="201" t="s">
        <v>23</v>
      </c>
      <c r="I791" s="201"/>
      <c r="J791" s="201"/>
      <c r="K791" s="201">
        <v>2174804130</v>
      </c>
      <c r="L791" s="201"/>
      <c r="M791" s="203" t="s">
        <v>24</v>
      </c>
      <c r="N791" s="203" t="s">
        <v>499</v>
      </c>
      <c r="O791" s="201">
        <v>16</v>
      </c>
      <c r="P791" s="201">
        <v>17</v>
      </c>
      <c r="Q791" s="201"/>
      <c r="R791" s="201" t="s">
        <v>2385</v>
      </c>
      <c r="S791" s="203" t="s">
        <v>2386</v>
      </c>
      <c r="T791" s="199" t="str">
        <f>LEFT(D791,3)</f>
        <v>Fac</v>
      </c>
      <c r="U791" s="198" t="e">
        <f>IF(SEARCH("RT", T791),1,0)</f>
        <v>#VALUE!</v>
      </c>
      <c r="V791" s="199" t="str">
        <f>LEFT(D791,35)</f>
        <v xml:space="preserve">Facilitation, rather than teaching </v>
      </c>
      <c r="W791" s="199" t="e">
        <f>IF(SEARCH("http:", D791),1,0)</f>
        <v>#VALUE!</v>
      </c>
    </row>
    <row r="792" spans="1:24" ht="25.5" x14ac:dyDescent="0.2">
      <c r="A792" s="199">
        <v>829</v>
      </c>
      <c r="B792" s="200" t="s">
        <v>2377</v>
      </c>
      <c r="C792" s="201" t="s">
        <v>204</v>
      </c>
      <c r="D792" s="201" t="s">
        <v>2378</v>
      </c>
      <c r="E792" s="201" t="s">
        <v>2379</v>
      </c>
      <c r="F792" s="202">
        <v>41690.012106481503</v>
      </c>
      <c r="G792" s="201"/>
      <c r="H792" s="201" t="s">
        <v>23</v>
      </c>
      <c r="I792" s="201"/>
      <c r="J792" s="201"/>
      <c r="K792" s="201">
        <v>121959456</v>
      </c>
      <c r="L792" s="201"/>
      <c r="M792" s="203" t="s">
        <v>146</v>
      </c>
      <c r="N792" s="203" t="s">
        <v>208</v>
      </c>
      <c r="O792" s="201">
        <v>163</v>
      </c>
      <c r="P792" s="201">
        <v>208</v>
      </c>
      <c r="Q792" s="201">
        <v>-18000</v>
      </c>
      <c r="R792" s="201" t="s">
        <v>2380</v>
      </c>
      <c r="S792" s="203" t="s">
        <v>2381</v>
      </c>
      <c r="T792" s="199" t="str">
        <f>LEFT(D792,3)</f>
        <v xml:space="preserve">RT </v>
      </c>
      <c r="U792" s="198">
        <f>IF(SEARCH("RT", T792),1,0)</f>
        <v>1</v>
      </c>
      <c r="V792" s="199" t="str">
        <f>LEFT(D792,35)</f>
        <v>RT @lalandej: #OERS14 Check out the</v>
      </c>
      <c r="W792" s="199">
        <f>IF(SEARCH("http:", D792),1,0)</f>
        <v>1</v>
      </c>
      <c r="X792" s="194" t="str">
        <f>"http:"&amp;MID(D792,FIND("/",D792,8),LEN(D792)+1-FIND("/",D792,8))</f>
        <v>http://t.co/auMv9LikKo - getting kids excited about science and technology</v>
      </c>
    </row>
    <row r="793" spans="1:24" ht="38.25" x14ac:dyDescent="0.2">
      <c r="A793" s="199">
        <v>830</v>
      </c>
      <c r="B793" s="200" t="s">
        <v>2374</v>
      </c>
      <c r="C793" s="201" t="s">
        <v>346</v>
      </c>
      <c r="D793" s="201" t="s">
        <v>2315</v>
      </c>
      <c r="E793" s="201" t="s">
        <v>2375</v>
      </c>
      <c r="F793" s="202">
        <v>41690.012268518498</v>
      </c>
      <c r="G793" s="201"/>
      <c r="H793" s="201" t="s">
        <v>23</v>
      </c>
      <c r="I793" s="201"/>
      <c r="J793" s="201"/>
      <c r="K793" s="201">
        <v>636460073</v>
      </c>
      <c r="L793" s="201"/>
      <c r="M793" s="203" t="s">
        <v>105</v>
      </c>
      <c r="N793" s="203" t="s">
        <v>349</v>
      </c>
      <c r="O793" s="201">
        <v>152</v>
      </c>
      <c r="P793" s="201">
        <v>299</v>
      </c>
      <c r="Q793" s="201">
        <v>-18000</v>
      </c>
      <c r="R793" s="201" t="s">
        <v>2376</v>
      </c>
      <c r="S793" s="203" t="s">
        <v>2319</v>
      </c>
      <c r="T793" s="199" t="str">
        <f>LEFT(D793,3)</f>
        <v xml:space="preserve">RT </v>
      </c>
      <c r="U793" s="198">
        <f>IF(SEARCH("RT", T793),1,0)</f>
        <v>1</v>
      </c>
      <c r="V793" s="199" t="str">
        <f>LEFT(D793,35)</f>
        <v>RT @KNAER_RECRAE: http://t.co/W4giw</v>
      </c>
      <c r="W793" s="199">
        <f>IF(SEARCH("http:", D793),1,0)</f>
        <v>1</v>
      </c>
      <c r="X793" s="194" t="str">
        <f>"http:"&amp;MID(D793,FIND("/",D793,8),LEN(D793)+1-FIND("/",D793,8))</f>
        <v>http://t.co/W4giwwvENr - interesting approach to problem-based learning.  #oers14 http://t.co/oYJ40Flpjf</v>
      </c>
    </row>
    <row r="794" spans="1:24" x14ac:dyDescent="0.2">
      <c r="A794" s="199">
        <v>831</v>
      </c>
      <c r="B794" s="200" t="s">
        <v>2371</v>
      </c>
      <c r="C794" s="201" t="s">
        <v>346</v>
      </c>
      <c r="D794" s="201" t="s">
        <v>1619</v>
      </c>
      <c r="E794" s="201" t="s">
        <v>2372</v>
      </c>
      <c r="F794" s="202">
        <v>41690.012754629599</v>
      </c>
      <c r="G794" s="201"/>
      <c r="H794" s="201" t="s">
        <v>23</v>
      </c>
      <c r="I794" s="201"/>
      <c r="J794" s="201"/>
      <c r="K794" s="201">
        <v>636460073</v>
      </c>
      <c r="L794" s="201"/>
      <c r="M794" s="203" t="s">
        <v>105</v>
      </c>
      <c r="N794" s="203" t="s">
        <v>349</v>
      </c>
      <c r="O794" s="201">
        <v>152</v>
      </c>
      <c r="P794" s="201">
        <v>299</v>
      </c>
      <c r="Q794" s="201">
        <v>-18000</v>
      </c>
      <c r="R794" s="201" t="s">
        <v>2373</v>
      </c>
      <c r="S794" s="203" t="s">
        <v>1622</v>
      </c>
      <c r="T794" s="199" t="str">
        <f>LEFT(D794,3)</f>
        <v xml:space="preserve">RT </v>
      </c>
      <c r="U794" s="198">
        <f>IF(SEARCH("RT", T794),1,0)</f>
        <v>1</v>
      </c>
      <c r="V794" s="199" t="str">
        <f>LEFT(D794,35)</f>
        <v>RT @O3atORION: "@ResearchChat: "Bla</v>
      </c>
      <c r="W794" s="199" t="e">
        <f>IF(SEARCH("http:", D794),1,0)</f>
        <v>#VALUE!</v>
      </c>
    </row>
    <row r="795" spans="1:24" x14ac:dyDescent="0.2">
      <c r="A795" s="199">
        <v>832</v>
      </c>
      <c r="B795" s="200" t="s">
        <v>2366</v>
      </c>
      <c r="C795" s="201" t="s">
        <v>346</v>
      </c>
      <c r="D795" s="201" t="s">
        <v>2367</v>
      </c>
      <c r="E795" s="201" t="s">
        <v>2368</v>
      </c>
      <c r="F795" s="202">
        <v>41690.012905092597</v>
      </c>
      <c r="G795" s="201"/>
      <c r="H795" s="201" t="s">
        <v>23</v>
      </c>
      <c r="I795" s="201"/>
      <c r="J795" s="201"/>
      <c r="K795" s="201">
        <v>636460073</v>
      </c>
      <c r="L795" s="201"/>
      <c r="M795" s="203" t="s">
        <v>105</v>
      </c>
      <c r="N795" s="203" t="s">
        <v>349</v>
      </c>
      <c r="O795" s="201">
        <v>152</v>
      </c>
      <c r="P795" s="201">
        <v>299</v>
      </c>
      <c r="Q795" s="201">
        <v>-18000</v>
      </c>
      <c r="R795" s="201" t="s">
        <v>2369</v>
      </c>
      <c r="S795" s="203" t="s">
        <v>2370</v>
      </c>
      <c r="T795" s="199" t="str">
        <f>LEFT(D795,3)</f>
        <v xml:space="preserve">RT </v>
      </c>
      <c r="U795" s="198">
        <f>IF(SEARCH("RT", T795),1,0)</f>
        <v>1</v>
      </c>
      <c r="V795" s="199" t="str">
        <f>LEFT(D795,35)</f>
        <v>RT @KNAER_RECRAE: KNAER team at #oe</v>
      </c>
      <c r="W795" s="199">
        <f>IF(SEARCH("http:", D795),1,0)</f>
        <v>1</v>
      </c>
      <c r="X795" s="194" t="str">
        <f>"http:"&amp;MID(D795,FIND("/",D795,8),LEN(D795)+1-FIND("/",D795,8))</f>
        <v>http://t.co/CR1fWHCWaU</v>
      </c>
    </row>
    <row r="796" spans="1:24" x14ac:dyDescent="0.2">
      <c r="A796" s="199">
        <v>833</v>
      </c>
      <c r="B796" s="200" t="s">
        <v>2361</v>
      </c>
      <c r="C796" s="201" t="s">
        <v>363</v>
      </c>
      <c r="D796" s="201" t="s">
        <v>2362</v>
      </c>
      <c r="E796" s="201" t="s">
        <v>2363</v>
      </c>
      <c r="F796" s="202">
        <v>41690.013043981497</v>
      </c>
      <c r="G796" s="201"/>
      <c r="H796" s="201" t="s">
        <v>23</v>
      </c>
      <c r="I796" s="201"/>
      <c r="J796" s="201"/>
      <c r="K796" s="201">
        <v>513860172</v>
      </c>
      <c r="L796" s="201"/>
      <c r="M796" s="203" t="s">
        <v>105</v>
      </c>
      <c r="N796" s="203" t="s">
        <v>366</v>
      </c>
      <c r="O796" s="201">
        <v>20</v>
      </c>
      <c r="P796" s="201">
        <v>6</v>
      </c>
      <c r="Q796" s="201">
        <v>-18000</v>
      </c>
      <c r="R796" s="201" t="s">
        <v>2364</v>
      </c>
      <c r="S796" s="203" t="s">
        <v>2365</v>
      </c>
      <c r="T796" s="199" t="str">
        <f>LEFT(D796,3)</f>
        <v>#OE</v>
      </c>
      <c r="U796" s="198" t="e">
        <f>IF(SEARCH("RT", T796),1,0)</f>
        <v>#VALUE!</v>
      </c>
      <c r="V796" s="199" t="str">
        <f>LEFT(D796,35)</f>
        <v>#OERS14 Smart classrooms: Orchestra</v>
      </c>
      <c r="W796" s="199">
        <f>IF(SEARCH("http:", D796),1,0)</f>
        <v>1</v>
      </c>
      <c r="X796" s="194" t="str">
        <f>"http:"&amp;MID(D796,FIND("/",D796,8),LEN(D796)+1-FIND("/",D796,8))</f>
        <v>http://t.co/ayC8lZcV08</v>
      </c>
    </row>
    <row r="797" spans="1:24" x14ac:dyDescent="0.2">
      <c r="A797" s="199">
        <v>834</v>
      </c>
      <c r="B797" s="200" t="s">
        <v>2143</v>
      </c>
      <c r="C797" s="201" t="s">
        <v>2142</v>
      </c>
      <c r="D797" s="201" t="s">
        <v>2358</v>
      </c>
      <c r="E797" s="201" t="s">
        <v>2359</v>
      </c>
      <c r="F797" s="202">
        <v>41690.013252314799</v>
      </c>
      <c r="G797" s="201"/>
      <c r="H797" s="201" t="s">
        <v>23</v>
      </c>
      <c r="I797" s="201"/>
      <c r="J797" s="201"/>
      <c r="K797" s="201">
        <v>614083545</v>
      </c>
      <c r="L797" s="201"/>
      <c r="M797" s="203" t="s">
        <v>105</v>
      </c>
      <c r="N797" s="203" t="s">
        <v>1947</v>
      </c>
      <c r="O797" s="201">
        <v>10</v>
      </c>
      <c r="P797" s="201">
        <v>18</v>
      </c>
      <c r="Q797" s="201">
        <v>-14400</v>
      </c>
      <c r="R797" s="201" t="s">
        <v>2360</v>
      </c>
      <c r="S797" s="203" t="s">
        <v>1659</v>
      </c>
      <c r="T797" s="199" t="str">
        <f>LEFT(D797,3)</f>
        <v>I a</v>
      </c>
      <c r="U797" s="198" t="e">
        <f>IF(SEARCH("RT", T797),1,0)</f>
        <v>#VALUE!</v>
      </c>
      <c r="V797" s="199" t="str">
        <f>LEFT(D797,35)</f>
        <v>I am so happy that we are talking a</v>
      </c>
      <c r="W797" s="199" t="e">
        <f>IF(SEARCH("http:", D797),1,0)</f>
        <v>#VALUE!</v>
      </c>
    </row>
    <row r="798" spans="1:24" x14ac:dyDescent="0.2">
      <c r="A798" s="199">
        <v>835</v>
      </c>
      <c r="B798" s="200" t="s">
        <v>2195</v>
      </c>
      <c r="C798" s="201" t="s">
        <v>2177</v>
      </c>
      <c r="D798" s="201" t="s">
        <v>2355</v>
      </c>
      <c r="E798" s="201" t="s">
        <v>2356</v>
      </c>
      <c r="F798" s="202">
        <v>41690.014328703699</v>
      </c>
      <c r="G798" s="201"/>
      <c r="H798" s="201" t="s">
        <v>23</v>
      </c>
      <c r="I798" s="201"/>
      <c r="J798" s="201"/>
      <c r="K798" s="201">
        <v>29981187</v>
      </c>
      <c r="L798" s="201"/>
      <c r="M798" s="203" t="s">
        <v>63</v>
      </c>
      <c r="N798" s="203" t="s">
        <v>2179</v>
      </c>
      <c r="O798" s="201">
        <v>214</v>
      </c>
      <c r="P798" s="201">
        <v>69</v>
      </c>
      <c r="Q798" s="201">
        <v>-21600</v>
      </c>
      <c r="R798" s="201" t="s">
        <v>2357</v>
      </c>
      <c r="S798" s="203" t="s">
        <v>81</v>
      </c>
      <c r="T798" s="199" t="str">
        <f>LEFT(D798,3)</f>
        <v>#OE</v>
      </c>
      <c r="U798" s="198" t="e">
        <f>IF(SEARCH("RT", T798),1,0)</f>
        <v>#VALUE!</v>
      </c>
      <c r="V798" s="199" t="str">
        <f>LEFT(D798,35)</f>
        <v>#OERS14 pen and paper is still a ve</v>
      </c>
      <c r="W798" s="199" t="e">
        <f>IF(SEARCH("http:", D798),1,0)</f>
        <v>#VALUE!</v>
      </c>
    </row>
    <row r="799" spans="1:24" x14ac:dyDescent="0.2">
      <c r="A799" s="199">
        <v>836</v>
      </c>
      <c r="B799" s="200" t="s">
        <v>2350</v>
      </c>
      <c r="C799" s="201" t="s">
        <v>2331</v>
      </c>
      <c r="D799" s="201" t="s">
        <v>2351</v>
      </c>
      <c r="E799" s="201" t="s">
        <v>2352</v>
      </c>
      <c r="F799" s="202">
        <v>41690.014641203699</v>
      </c>
      <c r="G799" s="201"/>
      <c r="H799" s="201" t="s">
        <v>23</v>
      </c>
      <c r="I799" s="201"/>
      <c r="J799" s="201"/>
      <c r="K799" s="201">
        <v>1172908574</v>
      </c>
      <c r="L799" s="201"/>
      <c r="M799" s="203" t="s">
        <v>1707</v>
      </c>
      <c r="N799" s="203" t="s">
        <v>2334</v>
      </c>
      <c r="O799" s="201">
        <v>48</v>
      </c>
      <c r="P799" s="201">
        <v>41</v>
      </c>
      <c r="Q799" s="201">
        <v>-14400</v>
      </c>
      <c r="R799" s="201" t="s">
        <v>2353</v>
      </c>
      <c r="S799" s="203" t="s">
        <v>2354</v>
      </c>
      <c r="T799" s="199" t="str">
        <f>LEFT(D799,3)</f>
        <v xml:space="preserve">RT </v>
      </c>
      <c r="U799" s="198">
        <f>IF(SEARCH("RT", T799),1,0)</f>
        <v>1</v>
      </c>
      <c r="V799" s="199" t="str">
        <f>LEFT(D799,35)</f>
        <v>RT @peachyteachy: #OERS14 I think o</v>
      </c>
      <c r="W799" s="199" t="e">
        <f>IF(SEARCH("http:", D799),1,0)</f>
        <v>#VALUE!</v>
      </c>
    </row>
    <row r="800" spans="1:24" x14ac:dyDescent="0.2">
      <c r="A800" s="199">
        <v>837</v>
      </c>
      <c r="B800" s="200" t="s">
        <v>2345</v>
      </c>
      <c r="C800" s="201" t="s">
        <v>29</v>
      </c>
      <c r="D800" s="201" t="s">
        <v>2346</v>
      </c>
      <c r="E800" s="201" t="s">
        <v>2347</v>
      </c>
      <c r="F800" s="202">
        <v>41690.015185185199</v>
      </c>
      <c r="G800" s="201"/>
      <c r="H800" s="201" t="s">
        <v>23</v>
      </c>
      <c r="I800" s="201"/>
      <c r="J800" s="201"/>
      <c r="K800" s="201">
        <v>1020257364</v>
      </c>
      <c r="L800" s="201"/>
      <c r="M800" s="203" t="s">
        <v>24</v>
      </c>
      <c r="N800" s="203" t="s">
        <v>32</v>
      </c>
      <c r="O800" s="201">
        <v>213</v>
      </c>
      <c r="P800" s="201">
        <v>280</v>
      </c>
      <c r="Q800" s="201">
        <v>-18000</v>
      </c>
      <c r="R800" s="201" t="s">
        <v>2348</v>
      </c>
      <c r="S800" s="203" t="s">
        <v>2349</v>
      </c>
      <c r="T800" s="199" t="str">
        <f>LEFT(D800,3)</f>
        <v>Att</v>
      </c>
      <c r="U800" s="198" t="e">
        <f>IF(SEARCH("RT", T800),1,0)</f>
        <v>#VALUE!</v>
      </c>
      <c r="V800" s="199" t="str">
        <f>LEFT(D800,35)</f>
        <v>Attributes of Smart Classrooms #oer</v>
      </c>
      <c r="W800" s="199">
        <f>IF(SEARCH("http:", D800),1,0)</f>
        <v>1</v>
      </c>
      <c r="X800" s="194" t="str">
        <f>"http:"&amp;MID(D800,FIND("/",D800,8),LEN(D800)+1-FIND("/",D800,8))</f>
        <v>http://t.co/FmN1jThTRg</v>
      </c>
    </row>
    <row r="801" spans="1:24" x14ac:dyDescent="0.2">
      <c r="A801" s="199">
        <v>838</v>
      </c>
      <c r="B801" s="200" t="s">
        <v>2340</v>
      </c>
      <c r="C801" s="201" t="s">
        <v>363</v>
      </c>
      <c r="D801" s="201" t="s">
        <v>2341</v>
      </c>
      <c r="E801" s="201" t="s">
        <v>2342</v>
      </c>
      <c r="F801" s="202">
        <v>41690.017708333296</v>
      </c>
      <c r="G801" s="201"/>
      <c r="H801" s="201" t="s">
        <v>23</v>
      </c>
      <c r="I801" s="201"/>
      <c r="J801" s="201"/>
      <c r="K801" s="201">
        <v>513860172</v>
      </c>
      <c r="L801" s="201"/>
      <c r="M801" s="203" t="s">
        <v>105</v>
      </c>
      <c r="N801" s="203" t="s">
        <v>366</v>
      </c>
      <c r="O801" s="201">
        <v>20</v>
      </c>
      <c r="P801" s="201">
        <v>6</v>
      </c>
      <c r="Q801" s="201">
        <v>-18000</v>
      </c>
      <c r="R801" s="201" t="s">
        <v>2343</v>
      </c>
      <c r="S801" s="203" t="s">
        <v>2344</v>
      </c>
      <c r="T801" s="199" t="str">
        <f>LEFT(D801,3)</f>
        <v>#OE</v>
      </c>
      <c r="U801" s="198" t="e">
        <f>IF(SEARCH("RT", T801),1,0)</f>
        <v>#VALUE!</v>
      </c>
      <c r="V801" s="199" t="str">
        <f>LEFT(D801,35)</f>
        <v xml:space="preserve">#OERS14  check out Logan LaPlante- </v>
      </c>
      <c r="W801" s="199">
        <f>IF(SEARCH("http:", D801),1,0)</f>
        <v>1</v>
      </c>
      <c r="X801" s="194" t="str">
        <f>MID(D801,FIND("http://",D801),LEN(D801))</f>
        <v>http://t.co/pSlqeokEX3</v>
      </c>
    </row>
    <row r="802" spans="1:24" x14ac:dyDescent="0.2">
      <c r="A802" s="199">
        <v>839</v>
      </c>
      <c r="B802" s="200" t="s">
        <v>2337</v>
      </c>
      <c r="C802" s="201" t="s">
        <v>1929</v>
      </c>
      <c r="D802" s="201" t="s">
        <v>1963</v>
      </c>
      <c r="E802" s="201" t="s">
        <v>2338</v>
      </c>
      <c r="F802" s="202">
        <v>41690.019340277802</v>
      </c>
      <c r="G802" s="201"/>
      <c r="H802" s="201" t="s">
        <v>23</v>
      </c>
      <c r="I802" s="201"/>
      <c r="J802" s="201"/>
      <c r="K802" s="201">
        <v>2292838064</v>
      </c>
      <c r="L802" s="201"/>
      <c r="M802" s="203" t="s">
        <v>45</v>
      </c>
      <c r="N802" s="203" t="s">
        <v>2163</v>
      </c>
      <c r="O802" s="201">
        <v>20</v>
      </c>
      <c r="P802" s="201">
        <v>57</v>
      </c>
      <c r="Q802" s="201"/>
      <c r="R802" s="201" t="s">
        <v>2339</v>
      </c>
      <c r="S802" s="203" t="s">
        <v>1966</v>
      </c>
      <c r="T802" s="199" t="str">
        <f>LEFT(D802,3)</f>
        <v xml:space="preserve">RT </v>
      </c>
      <c r="U802" s="198">
        <f>IF(SEARCH("RT", T802),1,0)</f>
        <v>1</v>
      </c>
      <c r="V802" s="199" t="str">
        <f>LEFT(D802,35)</f>
        <v>RT @KNAER_RECRAE: Great discussions</v>
      </c>
      <c r="W802" s="199" t="e">
        <f>IF(SEARCH("http:", D802),1,0)</f>
        <v>#VALUE!</v>
      </c>
    </row>
    <row r="803" spans="1:24" x14ac:dyDescent="0.2">
      <c r="A803" s="199">
        <v>840</v>
      </c>
      <c r="B803" s="200" t="s">
        <v>2337</v>
      </c>
      <c r="C803" s="201" t="s">
        <v>1929</v>
      </c>
      <c r="D803" s="201" t="s">
        <v>1963</v>
      </c>
      <c r="E803" s="201" t="s">
        <v>2338</v>
      </c>
      <c r="F803" s="202">
        <v>41690.019340277802</v>
      </c>
      <c r="G803" s="201"/>
      <c r="H803" s="201" t="s">
        <v>23</v>
      </c>
      <c r="I803" s="201"/>
      <c r="J803" s="201"/>
      <c r="K803" s="201">
        <v>2292838064</v>
      </c>
      <c r="L803" s="201"/>
      <c r="M803" s="203" t="s">
        <v>45</v>
      </c>
      <c r="N803" s="203" t="s">
        <v>2163</v>
      </c>
      <c r="O803" s="201">
        <v>20</v>
      </c>
      <c r="P803" s="201">
        <v>57</v>
      </c>
      <c r="Q803" s="201"/>
      <c r="R803" s="201" t="s">
        <v>2339</v>
      </c>
      <c r="S803" s="203" t="s">
        <v>1966</v>
      </c>
      <c r="T803" s="199" t="str">
        <f>LEFT(D803,3)</f>
        <v xml:space="preserve">RT </v>
      </c>
      <c r="U803" s="198">
        <f>IF(SEARCH("RT", T803),1,0)</f>
        <v>1</v>
      </c>
      <c r="V803" s="199" t="str">
        <f>LEFT(D803,35)</f>
        <v>RT @KNAER_RECRAE: Great discussions</v>
      </c>
      <c r="W803" s="199" t="e">
        <f>IF(SEARCH("http:", D803),1,0)</f>
        <v>#VALUE!</v>
      </c>
    </row>
    <row r="804" spans="1:24" x14ac:dyDescent="0.2">
      <c r="A804" s="199">
        <v>841</v>
      </c>
      <c r="B804" s="200" t="s">
        <v>2330</v>
      </c>
      <c r="C804" s="201" t="s">
        <v>2331</v>
      </c>
      <c r="D804" s="201" t="s">
        <v>2332</v>
      </c>
      <c r="E804" s="201" t="s">
        <v>2333</v>
      </c>
      <c r="F804" s="202">
        <v>41690.019490740699</v>
      </c>
      <c r="G804" s="201"/>
      <c r="H804" s="201" t="s">
        <v>23</v>
      </c>
      <c r="I804" s="201"/>
      <c r="J804" s="201"/>
      <c r="K804" s="201">
        <v>1172908574</v>
      </c>
      <c r="L804" s="201"/>
      <c r="M804" s="203" t="s">
        <v>215</v>
      </c>
      <c r="N804" s="203" t="s">
        <v>2334</v>
      </c>
      <c r="O804" s="201">
        <v>48</v>
      </c>
      <c r="P804" s="201">
        <v>41</v>
      </c>
      <c r="Q804" s="201">
        <v>-14400</v>
      </c>
      <c r="R804" s="201" t="s">
        <v>2335</v>
      </c>
      <c r="S804" s="203" t="s">
        <v>2336</v>
      </c>
      <c r="T804" s="199" t="str">
        <f>LEFT(D804,3)</f>
        <v xml:space="preserve">RT </v>
      </c>
      <c r="U804" s="198">
        <f>IF(SEARCH("RT", T804),1,0)</f>
        <v>1</v>
      </c>
      <c r="V804" s="199" t="str">
        <f>LEFT(D804,35)</f>
        <v>RT @peachyteachy: #OERS14 Assessmen</v>
      </c>
      <c r="W804" s="199" t="e">
        <f>IF(SEARCH("http:", D804),1,0)</f>
        <v>#VALUE!</v>
      </c>
    </row>
    <row r="805" spans="1:24" x14ac:dyDescent="0.2">
      <c r="A805" s="199">
        <v>842</v>
      </c>
      <c r="B805" s="200" t="s">
        <v>2327</v>
      </c>
      <c r="C805" s="201" t="s">
        <v>1929</v>
      </c>
      <c r="D805" s="201" t="s">
        <v>1939</v>
      </c>
      <c r="E805" s="201" t="s">
        <v>2328</v>
      </c>
      <c r="F805" s="202">
        <v>41690.020277777803</v>
      </c>
      <c r="G805" s="201"/>
      <c r="H805" s="201" t="s">
        <v>23</v>
      </c>
      <c r="I805" s="201"/>
      <c r="J805" s="201"/>
      <c r="K805" s="201">
        <v>2292838064</v>
      </c>
      <c r="L805" s="201"/>
      <c r="M805" s="203" t="s">
        <v>45</v>
      </c>
      <c r="N805" s="203" t="s">
        <v>2163</v>
      </c>
      <c r="O805" s="201">
        <v>20</v>
      </c>
      <c r="P805" s="201">
        <v>57</v>
      </c>
      <c r="Q805" s="201"/>
      <c r="R805" s="201" t="s">
        <v>2329</v>
      </c>
      <c r="S805" s="203" t="s">
        <v>1942</v>
      </c>
      <c r="T805" s="199" t="str">
        <f>LEFT(D805,3)</f>
        <v xml:space="preserve">RT </v>
      </c>
      <c r="U805" s="198">
        <f>IF(SEARCH("RT", T805),1,0)</f>
        <v>1</v>
      </c>
      <c r="V805" s="199" t="str">
        <f>LEFT(D805,35)</f>
        <v>RT @CarolCampbell4: Yay Twittersphe</v>
      </c>
      <c r="W805" s="199" t="e">
        <f>IF(SEARCH("http:", D805),1,0)</f>
        <v>#VALUE!</v>
      </c>
    </row>
    <row r="806" spans="1:24" x14ac:dyDescent="0.2">
      <c r="A806" s="199">
        <v>843</v>
      </c>
      <c r="B806" s="200" t="s">
        <v>2324</v>
      </c>
      <c r="C806" s="201" t="s">
        <v>1461</v>
      </c>
      <c r="D806" s="201" t="s">
        <v>1951</v>
      </c>
      <c r="E806" s="201" t="s">
        <v>2325</v>
      </c>
      <c r="F806" s="202">
        <v>41690.020300925898</v>
      </c>
      <c r="G806" s="201"/>
      <c r="H806" s="201" t="s">
        <v>23</v>
      </c>
      <c r="I806" s="201"/>
      <c r="J806" s="201"/>
      <c r="K806" s="201">
        <v>1604709252</v>
      </c>
      <c r="L806" s="201"/>
      <c r="M806" s="203" t="s">
        <v>215</v>
      </c>
      <c r="N806" s="203" t="s">
        <v>1463</v>
      </c>
      <c r="O806" s="201">
        <v>376</v>
      </c>
      <c r="P806" s="201">
        <v>584</v>
      </c>
      <c r="Q806" s="201"/>
      <c r="R806" s="201" t="s">
        <v>2326</v>
      </c>
      <c r="S806" s="203" t="s">
        <v>1038</v>
      </c>
      <c r="T806" s="199" t="str">
        <f>LEFT(D806,3)</f>
        <v xml:space="preserve">RT </v>
      </c>
      <c r="U806" s="198">
        <f>IF(SEARCH("RT", T806),1,0)</f>
        <v>1</v>
      </c>
      <c r="V806" s="199" t="str">
        <f>LEFT(D806,35)</f>
        <v>RT @ResearchChat: "Blaming the inte</v>
      </c>
      <c r="W806" s="199" t="e">
        <f>IF(SEARCH("http:", D806),1,0)</f>
        <v>#VALUE!</v>
      </c>
    </row>
    <row r="807" spans="1:24" x14ac:dyDescent="0.2">
      <c r="A807" s="199">
        <v>844</v>
      </c>
      <c r="B807" s="200" t="s">
        <v>2204</v>
      </c>
      <c r="C807" s="201" t="s">
        <v>496</v>
      </c>
      <c r="D807" s="201" t="s">
        <v>2320</v>
      </c>
      <c r="E807" s="201" t="s">
        <v>2321</v>
      </c>
      <c r="F807" s="202">
        <v>41690.020497685196</v>
      </c>
      <c r="G807" s="201"/>
      <c r="H807" s="201" t="s">
        <v>23</v>
      </c>
      <c r="I807" s="201"/>
      <c r="J807" s="201"/>
      <c r="K807" s="201">
        <v>2174804130</v>
      </c>
      <c r="L807" s="201"/>
      <c r="M807" s="203" t="s">
        <v>24</v>
      </c>
      <c r="N807" s="203" t="s">
        <v>499</v>
      </c>
      <c r="O807" s="201">
        <v>19</v>
      </c>
      <c r="P807" s="201">
        <v>19</v>
      </c>
      <c r="Q807" s="201"/>
      <c r="R807" s="201" t="s">
        <v>2322</v>
      </c>
      <c r="S807" s="203" t="s">
        <v>2323</v>
      </c>
      <c r="T807" s="199" t="str">
        <f>LEFT(D807,3)</f>
        <v xml:space="preserve">Do </v>
      </c>
      <c r="U807" s="198" t="e">
        <f>IF(SEARCH("RT", T807),1,0)</f>
        <v>#VALUE!</v>
      </c>
      <c r="V807" s="199" t="str">
        <f>LEFT(D807,35)</f>
        <v>Do #lms really provide opportunitie</v>
      </c>
      <c r="W807" s="199" t="e">
        <f>IF(SEARCH("http:", D807),1,0)</f>
        <v>#VALUE!</v>
      </c>
    </row>
    <row r="808" spans="1:24" ht="38.25" x14ac:dyDescent="0.2">
      <c r="A808" s="199">
        <v>845</v>
      </c>
      <c r="B808" s="200" t="s">
        <v>2313</v>
      </c>
      <c r="C808" s="201" t="s">
        <v>2314</v>
      </c>
      <c r="D808" s="201" t="s">
        <v>2315</v>
      </c>
      <c r="E808" s="201" t="s">
        <v>2316</v>
      </c>
      <c r="F808" s="202">
        <v>41690.020578703698</v>
      </c>
      <c r="G808" s="201"/>
      <c r="H808" s="201" t="s">
        <v>23</v>
      </c>
      <c r="I808" s="201"/>
      <c r="J808" s="201"/>
      <c r="K808" s="201">
        <v>2200459346</v>
      </c>
      <c r="L808" s="201"/>
      <c r="M808" s="203" t="s">
        <v>63</v>
      </c>
      <c r="N808" s="203" t="s">
        <v>2317</v>
      </c>
      <c r="O808" s="201">
        <v>22</v>
      </c>
      <c r="P808" s="201">
        <v>102</v>
      </c>
      <c r="Q808" s="201"/>
      <c r="R808" s="201" t="s">
        <v>2318</v>
      </c>
      <c r="S808" s="203" t="s">
        <v>2319</v>
      </c>
      <c r="T808" s="199" t="str">
        <f>LEFT(D808,3)</f>
        <v xml:space="preserve">RT </v>
      </c>
      <c r="U808" s="198">
        <f>IF(SEARCH("RT", T808),1,0)</f>
        <v>1</v>
      </c>
      <c r="V808" s="199" t="str">
        <f>LEFT(D808,35)</f>
        <v>RT @KNAER_RECRAE: http://t.co/W4giw</v>
      </c>
      <c r="W808" s="199">
        <f>IF(SEARCH("http:", D808),1,0)</f>
        <v>1</v>
      </c>
      <c r="X808" s="194" t="str">
        <f>"http:"&amp;MID(D808,FIND("/",D808,8),LEN(D808)+1-FIND("/",D808,8))</f>
        <v>http://t.co/W4giwwvENr - interesting approach to problem-based learning.  #oers14 http://t.co/oYJ40Flpjf</v>
      </c>
    </row>
    <row r="809" spans="1:24" x14ac:dyDescent="0.2">
      <c r="A809" s="199">
        <v>846</v>
      </c>
      <c r="B809" s="200" t="s">
        <v>2306</v>
      </c>
      <c r="C809" s="201" t="s">
        <v>71</v>
      </c>
      <c r="D809" s="201" t="s">
        <v>2307</v>
      </c>
      <c r="E809" s="201" t="s">
        <v>2308</v>
      </c>
      <c r="F809" s="202">
        <v>41690.0211458333</v>
      </c>
      <c r="G809" s="201"/>
      <c r="H809" s="201" t="s">
        <v>23</v>
      </c>
      <c r="I809" s="201">
        <v>16116234</v>
      </c>
      <c r="J809" s="201" t="s">
        <v>2309</v>
      </c>
      <c r="K809" s="201">
        <v>203543496</v>
      </c>
      <c r="L809" s="201" t="s">
        <v>2310</v>
      </c>
      <c r="M809" s="203" t="s">
        <v>24</v>
      </c>
      <c r="N809" s="203" t="s">
        <v>86</v>
      </c>
      <c r="O809" s="201">
        <v>392</v>
      </c>
      <c r="P809" s="201">
        <v>539</v>
      </c>
      <c r="Q809" s="201">
        <v>-28800</v>
      </c>
      <c r="R809" s="201" t="s">
        <v>2311</v>
      </c>
      <c r="S809" s="203" t="s">
        <v>2312</v>
      </c>
      <c r="T809" s="199" t="str">
        <f>LEFT(D809,3)</f>
        <v>@at</v>
      </c>
      <c r="U809" s="198" t="e">
        <f>IF(SEARCH("RT", T809),1,0)</f>
        <v>#VALUE!</v>
      </c>
      <c r="V809" s="199" t="str">
        <f>LEFT(D809,35)</f>
        <v>@atomickitty super..will see you to</v>
      </c>
      <c r="W809" s="199" t="e">
        <f>IF(SEARCH("http:", D809),1,0)</f>
        <v>#VALUE!</v>
      </c>
    </row>
    <row r="810" spans="1:24" x14ac:dyDescent="0.2">
      <c r="A810" s="199">
        <v>847</v>
      </c>
      <c r="B810" s="200" t="s">
        <v>2301</v>
      </c>
      <c r="C810" s="201" t="s">
        <v>260</v>
      </c>
      <c r="D810" s="201" t="s">
        <v>2302</v>
      </c>
      <c r="E810" s="201" t="s">
        <v>2303</v>
      </c>
      <c r="F810" s="202">
        <v>41690.021620370397</v>
      </c>
      <c r="G810" s="201"/>
      <c r="H810" s="201" t="s">
        <v>23</v>
      </c>
      <c r="I810" s="201"/>
      <c r="J810" s="201"/>
      <c r="K810" s="201">
        <v>40576448</v>
      </c>
      <c r="L810" s="201"/>
      <c r="M810" s="203" t="s">
        <v>24</v>
      </c>
      <c r="N810" s="203" t="s">
        <v>263</v>
      </c>
      <c r="O810" s="201">
        <v>811</v>
      </c>
      <c r="P810" s="201">
        <v>1464</v>
      </c>
      <c r="Q810" s="201">
        <v>-18000</v>
      </c>
      <c r="R810" s="201" t="s">
        <v>2304</v>
      </c>
      <c r="S810" s="203" t="s">
        <v>2305</v>
      </c>
      <c r="T810" s="199" t="str">
        <f>LEFT(D810,3)</f>
        <v xml:space="preserve">RT </v>
      </c>
      <c r="U810" s="198">
        <f>IF(SEARCH("RT", T810),1,0)</f>
        <v>1</v>
      </c>
      <c r="V810" s="199" t="str">
        <f>LEFT(D810,35)</f>
        <v xml:space="preserve">RT @professor_jess: Do #lms really </v>
      </c>
      <c r="W810" s="199" t="e">
        <f>IF(SEARCH("http:", D810),1,0)</f>
        <v>#VALUE!</v>
      </c>
    </row>
    <row r="811" spans="1:24" x14ac:dyDescent="0.2">
      <c r="A811" s="199">
        <v>848</v>
      </c>
      <c r="B811" s="200" t="s">
        <v>2298</v>
      </c>
      <c r="C811" s="201" t="s">
        <v>260</v>
      </c>
      <c r="D811" s="201" t="s">
        <v>1624</v>
      </c>
      <c r="E811" s="201" t="s">
        <v>2299</v>
      </c>
      <c r="F811" s="202">
        <v>41690.021851851801</v>
      </c>
      <c r="G811" s="201"/>
      <c r="H811" s="201" t="s">
        <v>23</v>
      </c>
      <c r="I811" s="201"/>
      <c r="J811" s="201"/>
      <c r="K811" s="201">
        <v>40576448</v>
      </c>
      <c r="L811" s="201"/>
      <c r="M811" s="203" t="s">
        <v>24</v>
      </c>
      <c r="N811" s="203" t="s">
        <v>263</v>
      </c>
      <c r="O811" s="201">
        <v>811</v>
      </c>
      <c r="P811" s="201">
        <v>1464</v>
      </c>
      <c r="Q811" s="201">
        <v>-18000</v>
      </c>
      <c r="R811" s="201" t="s">
        <v>2300</v>
      </c>
      <c r="S811" s="203" t="s">
        <v>1627</v>
      </c>
      <c r="T811" s="199" t="str">
        <f>LEFT(D811,3)</f>
        <v xml:space="preserve">RT </v>
      </c>
      <c r="U811" s="198">
        <f>IF(SEARCH("RT", T811),1,0)</f>
        <v>1</v>
      </c>
      <c r="V811" s="199" t="str">
        <f>LEFT(D811,35)</f>
        <v>RT @emoyer2009: #OERS14 pen and pap</v>
      </c>
      <c r="W811" s="199" t="e">
        <f>IF(SEARCH("http:", D811),1,0)</f>
        <v>#VALUE!</v>
      </c>
    </row>
    <row r="812" spans="1:24" ht="25.5" x14ac:dyDescent="0.2">
      <c r="A812" s="199">
        <v>849</v>
      </c>
      <c r="B812" s="200" t="s">
        <v>2293</v>
      </c>
      <c r="C812" s="201" t="s">
        <v>260</v>
      </c>
      <c r="D812" s="201" t="s">
        <v>2294</v>
      </c>
      <c r="E812" s="201" t="s">
        <v>2295</v>
      </c>
      <c r="F812" s="202">
        <v>41690.021944444401</v>
      </c>
      <c r="G812" s="201"/>
      <c r="H812" s="201" t="s">
        <v>23</v>
      </c>
      <c r="I812" s="201"/>
      <c r="J812" s="201"/>
      <c r="K812" s="201">
        <v>40576448</v>
      </c>
      <c r="L812" s="201"/>
      <c r="M812" s="203" t="s">
        <v>24</v>
      </c>
      <c r="N812" s="203" t="s">
        <v>263</v>
      </c>
      <c r="O812" s="201">
        <v>811</v>
      </c>
      <c r="P812" s="201">
        <v>1464</v>
      </c>
      <c r="Q812" s="201">
        <v>-18000</v>
      </c>
      <c r="R812" s="201" t="s">
        <v>2296</v>
      </c>
      <c r="S812" s="203" t="s">
        <v>2297</v>
      </c>
      <c r="T812" s="199" t="str">
        <f>LEFT(D812,3)</f>
        <v xml:space="preserve">RT </v>
      </c>
      <c r="U812" s="198">
        <f>IF(SEARCH("RT", T812),1,0)</f>
        <v>1</v>
      </c>
      <c r="V812" s="199" t="str">
        <f>LEFT(D812,35)</f>
        <v>RT @emoyer2009: #OERS14 http://t.co</v>
      </c>
      <c r="W812" s="199">
        <f>IF(SEARCH("http:", D812),1,0)</f>
        <v>1</v>
      </c>
      <c r="X812" s="194" t="str">
        <f>"http:"&amp;MID(D812,FIND("/",D812,8),LEN(D812)+1-FIND("/",D812,8))</f>
        <v>http://t.co/rRh5nb6cJ0 learning about problem based learning</v>
      </c>
    </row>
    <row r="813" spans="1:24" x14ac:dyDescent="0.2">
      <c r="A813" s="199">
        <v>850</v>
      </c>
      <c r="B813" s="200" t="s">
        <v>2286</v>
      </c>
      <c r="C813" s="201" t="s">
        <v>2287</v>
      </c>
      <c r="D813" s="201" t="s">
        <v>2288</v>
      </c>
      <c r="E813" s="201" t="s">
        <v>2289</v>
      </c>
      <c r="F813" s="202">
        <v>41690.022199074097</v>
      </c>
      <c r="G813" s="201"/>
      <c r="H813" s="201" t="s">
        <v>23</v>
      </c>
      <c r="I813" s="201"/>
      <c r="J813" s="201"/>
      <c r="K813" s="201">
        <v>426985789</v>
      </c>
      <c r="L813" s="201"/>
      <c r="M813" s="203" t="s">
        <v>105</v>
      </c>
      <c r="N813" s="203" t="s">
        <v>2290</v>
      </c>
      <c r="O813" s="201">
        <v>22</v>
      </c>
      <c r="P813" s="201">
        <v>61</v>
      </c>
      <c r="Q813" s="201"/>
      <c r="R813" s="201" t="s">
        <v>2291</v>
      </c>
      <c r="S813" s="203" t="s">
        <v>2292</v>
      </c>
      <c r="T813" s="199" t="str">
        <f>LEFT(D813,3)</f>
        <v>Lms</v>
      </c>
      <c r="U813" s="198" t="e">
        <f>IF(SEARCH("RT", T813),1,0)</f>
        <v>#VALUE!</v>
      </c>
      <c r="V813" s="199" t="str">
        <f>LEFT(D813,35)</f>
        <v>Lms for Ontario math curriculum -Dr</v>
      </c>
      <c r="W813" s="199" t="e">
        <f>IF(SEARCH("http:", D813),1,0)</f>
        <v>#VALUE!</v>
      </c>
    </row>
    <row r="814" spans="1:24" x14ac:dyDescent="0.2">
      <c r="A814" s="199">
        <v>851</v>
      </c>
      <c r="B814" s="200" t="s">
        <v>2281</v>
      </c>
      <c r="C814" s="201" t="s">
        <v>71</v>
      </c>
      <c r="D814" s="201" t="s">
        <v>2282</v>
      </c>
      <c r="E814" s="201" t="s">
        <v>2283</v>
      </c>
      <c r="F814" s="202">
        <v>41690.022951388899</v>
      </c>
      <c r="G814" s="201"/>
      <c r="H814" s="201" t="s">
        <v>23</v>
      </c>
      <c r="I814" s="201"/>
      <c r="J814" s="201"/>
      <c r="K814" s="201">
        <v>203543496</v>
      </c>
      <c r="L814" s="201"/>
      <c r="M814" s="203" t="s">
        <v>24</v>
      </c>
      <c r="N814" s="203" t="s">
        <v>86</v>
      </c>
      <c r="O814" s="201">
        <v>392</v>
      </c>
      <c r="P814" s="201">
        <v>539</v>
      </c>
      <c r="Q814" s="201">
        <v>-28800</v>
      </c>
      <c r="R814" s="201" t="s">
        <v>2284</v>
      </c>
      <c r="S814" s="203" t="s">
        <v>2285</v>
      </c>
      <c r="T814" s="199" t="str">
        <f>LEFT(D814,3)</f>
        <v>Spe</v>
      </c>
      <c r="U814" s="198" t="e">
        <f>IF(SEARCH("RT", T814),1,0)</f>
        <v>#VALUE!</v>
      </c>
      <c r="V814" s="199" t="str">
        <f>LEFT(D814,35)</f>
        <v>Speaking out pen n paper. I tweeted</v>
      </c>
      <c r="W814" s="199">
        <f>IF(SEARCH("http:", D814),1,0)</f>
        <v>1</v>
      </c>
      <c r="X814" s="194" t="str">
        <f>"http:"&amp;MID(D814,FIND("/",D814,8),LEN(D814)+1-FIND("/",D814,8))</f>
        <v>http://t.co/jnirGXmmL7</v>
      </c>
    </row>
    <row r="815" spans="1:24" x14ac:dyDescent="0.2">
      <c r="A815" s="199">
        <v>852</v>
      </c>
      <c r="B815" s="200" t="s">
        <v>2275</v>
      </c>
      <c r="C815" s="201" t="s">
        <v>71</v>
      </c>
      <c r="D815" s="201" t="s">
        <v>2276</v>
      </c>
      <c r="E815" s="201" t="s">
        <v>2277</v>
      </c>
      <c r="F815" s="202">
        <v>41690.023564814801</v>
      </c>
      <c r="G815" s="201" t="s">
        <v>2278</v>
      </c>
      <c r="H815" s="201" t="s">
        <v>23</v>
      </c>
      <c r="I815" s="201"/>
      <c r="J815" s="201"/>
      <c r="K815" s="201">
        <v>203543496</v>
      </c>
      <c r="L815" s="201"/>
      <c r="M815" s="203" t="s">
        <v>1496</v>
      </c>
      <c r="N815" s="203" t="s">
        <v>86</v>
      </c>
      <c r="O815" s="201">
        <v>392</v>
      </c>
      <c r="P815" s="201">
        <v>539</v>
      </c>
      <c r="Q815" s="201">
        <v>-28800</v>
      </c>
      <c r="R815" s="201" t="s">
        <v>2279</v>
      </c>
      <c r="S815" s="203" t="s">
        <v>2280</v>
      </c>
      <c r="T815" s="199" t="str">
        <f>LEFT(D815,3)</f>
        <v>Off</v>
      </c>
      <c r="U815" s="198" t="e">
        <f>IF(SEARCH("RT", T815),1,0)</f>
        <v>#VALUE!</v>
      </c>
      <c r="V815" s="199" t="str">
        <f>LEFT(D815,35)</f>
        <v>Off to pick up LA wifey..after an a</v>
      </c>
      <c r="W815" s="199">
        <f>IF(SEARCH("http:", D815),1,0)</f>
        <v>1</v>
      </c>
      <c r="X815" s="194" t="str">
        <f>"http:"&amp;MID(D815,FIND("/",D815,8),LEN(D815)+1-FIND("/",D815,8))</f>
        <v>http://t.co/26dARb9jaP</v>
      </c>
    </row>
    <row r="816" spans="1:24" ht="25.5" x14ac:dyDescent="0.2">
      <c r="A816" s="199">
        <v>853</v>
      </c>
      <c r="B816" s="200" t="s">
        <v>2270</v>
      </c>
      <c r="C816" s="201" t="s">
        <v>654</v>
      </c>
      <c r="D816" s="201" t="s">
        <v>2271</v>
      </c>
      <c r="E816" s="201" t="s">
        <v>2272</v>
      </c>
      <c r="F816" s="202">
        <v>41690.024050925902</v>
      </c>
      <c r="G816" s="201"/>
      <c r="H816" s="201" t="s">
        <v>23</v>
      </c>
      <c r="I816" s="201"/>
      <c r="J816" s="201"/>
      <c r="K816" s="201">
        <v>30002337</v>
      </c>
      <c r="L816" s="201"/>
      <c r="M816" s="203" t="s">
        <v>146</v>
      </c>
      <c r="N816" s="203" t="s">
        <v>657</v>
      </c>
      <c r="O816" s="201">
        <v>375</v>
      </c>
      <c r="P816" s="201">
        <v>173</v>
      </c>
      <c r="Q816" s="201">
        <v>-18000</v>
      </c>
      <c r="R816" s="201" t="s">
        <v>2273</v>
      </c>
      <c r="S816" s="203" t="s">
        <v>2274</v>
      </c>
      <c r="T816" s="199" t="str">
        <f>LEFT(D816,3)</f>
        <v>Pro</v>
      </c>
      <c r="U816" s="198" t="e">
        <f>IF(SEARCH("RT", T816),1,0)</f>
        <v>#VALUE!</v>
      </c>
      <c r="V816" s="199" t="str">
        <f>LEFT(D816,35)</f>
        <v>Prodigy game - Math RPG built on On</v>
      </c>
      <c r="W816" s="199">
        <f>IF(SEARCH("http:", D816),1,0)</f>
        <v>1</v>
      </c>
      <c r="X816" s="194" t="str">
        <f>"http:"&amp;MID(D816,FIND("/",D816,8),LEN(D816)+1-FIND("/",D816,8))</f>
        <v>http://t.co/nnFgZH7Boz did I mention it is free? #OERS14</v>
      </c>
    </row>
    <row r="817" spans="1:24" ht="25.5" x14ac:dyDescent="0.2">
      <c r="A817" s="199">
        <v>854</v>
      </c>
      <c r="B817" s="200" t="s">
        <v>2267</v>
      </c>
      <c r="C817" s="201" t="s">
        <v>29</v>
      </c>
      <c r="D817" s="201" t="s">
        <v>2035</v>
      </c>
      <c r="E817" s="201" t="s">
        <v>2268</v>
      </c>
      <c r="F817" s="202">
        <v>41690.026250000003</v>
      </c>
      <c r="G817" s="201"/>
      <c r="H817" s="201" t="s">
        <v>23</v>
      </c>
      <c r="I817" s="201"/>
      <c r="J817" s="201"/>
      <c r="K817" s="201">
        <v>1020257364</v>
      </c>
      <c r="L817" s="201"/>
      <c r="M817" s="203" t="s">
        <v>24</v>
      </c>
      <c r="N817" s="203" t="s">
        <v>32</v>
      </c>
      <c r="O817" s="201">
        <v>214</v>
      </c>
      <c r="P817" s="201">
        <v>288</v>
      </c>
      <c r="Q817" s="201">
        <v>-18000</v>
      </c>
      <c r="R817" s="201" t="s">
        <v>2269</v>
      </c>
      <c r="S817" s="203" t="s">
        <v>2038</v>
      </c>
      <c r="T817" s="199" t="str">
        <f>LEFT(D817,3)</f>
        <v xml:space="preserve">RT </v>
      </c>
      <c r="U817" s="198">
        <f>IF(SEARCH("RT", T817),1,0)</f>
        <v>1</v>
      </c>
      <c r="V817" s="199" t="str">
        <f>LEFT(D817,35)</f>
        <v>RT @ResearchChat: Prodigy game - Ma</v>
      </c>
      <c r="W817" s="199">
        <f>IF(SEARCH("http:", D817),1,0)</f>
        <v>1</v>
      </c>
      <c r="X817" s="194" t="str">
        <f>"http:"&amp;MID(D817,FIND("/",D817,8),LEN(D817)+1-FIND("/",D817,8))</f>
        <v>http://t.co/nnFgZH7Boz did I mention it is free? #OERS14</v>
      </c>
    </row>
    <row r="818" spans="1:24" x14ac:dyDescent="0.2">
      <c r="A818" s="199">
        <v>855</v>
      </c>
      <c r="B818" s="200" t="s">
        <v>2263</v>
      </c>
      <c r="C818" s="201" t="s">
        <v>2177</v>
      </c>
      <c r="D818" s="201" t="s">
        <v>2264</v>
      </c>
      <c r="E818" s="201" t="s">
        <v>2265</v>
      </c>
      <c r="F818" s="202">
        <v>41690.0262731482</v>
      </c>
      <c r="G818" s="201"/>
      <c r="H818" s="201" t="s">
        <v>23</v>
      </c>
      <c r="I818" s="201"/>
      <c r="J818" s="201"/>
      <c r="K818" s="201">
        <v>29981187</v>
      </c>
      <c r="L818" s="201"/>
      <c r="M818" s="203" t="s">
        <v>63</v>
      </c>
      <c r="N818" s="203" t="s">
        <v>2179</v>
      </c>
      <c r="O818" s="201">
        <v>214</v>
      </c>
      <c r="P818" s="201">
        <v>69</v>
      </c>
      <c r="Q818" s="201">
        <v>-21600</v>
      </c>
      <c r="R818" s="201" t="s">
        <v>2266</v>
      </c>
      <c r="S818" s="203" t="s">
        <v>81</v>
      </c>
      <c r="T818" s="199" t="str">
        <f>LEFT(D818,3)</f>
        <v>#OE</v>
      </c>
      <c r="U818" s="198" t="e">
        <f>IF(SEARCH("RT", T818),1,0)</f>
        <v>#VALUE!</v>
      </c>
      <c r="V818" s="199" t="str">
        <f>LEFT(D818,35)</f>
        <v>#OERS14 assessment is learning move</v>
      </c>
      <c r="W818" s="199" t="e">
        <f>IF(SEARCH("http:", D818),1,0)</f>
        <v>#VALUE!</v>
      </c>
    </row>
    <row r="819" spans="1:24" ht="25.5" x14ac:dyDescent="0.2">
      <c r="A819" s="199">
        <v>856</v>
      </c>
      <c r="B819" s="200" t="s">
        <v>2260</v>
      </c>
      <c r="C819" s="201" t="s">
        <v>2244</v>
      </c>
      <c r="D819" s="201" t="s">
        <v>2035</v>
      </c>
      <c r="E819" s="201" t="s">
        <v>2261</v>
      </c>
      <c r="F819" s="202">
        <v>41690.026400463001</v>
      </c>
      <c r="G819" s="201"/>
      <c r="H819" s="201" t="s">
        <v>23</v>
      </c>
      <c r="I819" s="201"/>
      <c r="J819" s="201"/>
      <c r="K819" s="201">
        <v>40140191</v>
      </c>
      <c r="L819" s="201"/>
      <c r="M819" s="203" t="s">
        <v>45</v>
      </c>
      <c r="N819" s="203" t="s">
        <v>2247</v>
      </c>
      <c r="O819" s="201">
        <v>2223</v>
      </c>
      <c r="P819" s="201">
        <v>500</v>
      </c>
      <c r="Q819" s="201">
        <v>-18000</v>
      </c>
      <c r="R819" s="201" t="s">
        <v>2262</v>
      </c>
      <c r="S819" s="203" t="s">
        <v>2038</v>
      </c>
      <c r="T819" s="199" t="str">
        <f>LEFT(D819,3)</f>
        <v xml:space="preserve">RT </v>
      </c>
      <c r="U819" s="198">
        <f>IF(SEARCH("RT", T819),1,0)</f>
        <v>1</v>
      </c>
      <c r="V819" s="199" t="str">
        <f>LEFT(D819,35)</f>
        <v>RT @ResearchChat: Prodigy game - Ma</v>
      </c>
      <c r="W819" s="199">
        <f>IF(SEARCH("http:", D819),1,0)</f>
        <v>1</v>
      </c>
      <c r="X819" s="194" t="str">
        <f>"http:"&amp;MID(D819,FIND("/",D819,8),LEN(D819)+1-FIND("/",D819,8))</f>
        <v>http://t.co/nnFgZH7Boz did I mention it is free? #OERS14</v>
      </c>
    </row>
    <row r="820" spans="1:24" ht="25.5" x14ac:dyDescent="0.2">
      <c r="A820" s="199">
        <v>857</v>
      </c>
      <c r="B820" s="200" t="s">
        <v>2256</v>
      </c>
      <c r="C820" s="201" t="s">
        <v>2157</v>
      </c>
      <c r="D820" s="201" t="s">
        <v>2035</v>
      </c>
      <c r="E820" s="201" t="s">
        <v>2257</v>
      </c>
      <c r="F820" s="202">
        <v>41690.026655092603</v>
      </c>
      <c r="G820" s="201"/>
      <c r="H820" s="201" t="s">
        <v>23</v>
      </c>
      <c r="I820" s="201"/>
      <c r="J820" s="201"/>
      <c r="K820" s="201">
        <v>466897873</v>
      </c>
      <c r="L820" s="201"/>
      <c r="M820" s="203" t="s">
        <v>146</v>
      </c>
      <c r="N820" s="203" t="s">
        <v>2258</v>
      </c>
      <c r="O820" s="201">
        <v>60</v>
      </c>
      <c r="P820" s="201">
        <v>128</v>
      </c>
      <c r="Q820" s="201">
        <v>-21600</v>
      </c>
      <c r="R820" s="201" t="s">
        <v>2259</v>
      </c>
      <c r="S820" s="203" t="s">
        <v>2038</v>
      </c>
      <c r="T820" s="199" t="str">
        <f>LEFT(D820,3)</f>
        <v xml:space="preserve">RT </v>
      </c>
      <c r="U820" s="198">
        <f>IF(SEARCH("RT", T820),1,0)</f>
        <v>1</v>
      </c>
      <c r="V820" s="199" t="str">
        <f>LEFT(D820,35)</f>
        <v>RT @ResearchChat: Prodigy game - Ma</v>
      </c>
      <c r="W820" s="199">
        <f>IF(SEARCH("http:", D820),1,0)</f>
        <v>1</v>
      </c>
      <c r="X820" s="194" t="str">
        <f>"http:"&amp;MID(D820,FIND("/",D820,8),LEN(D820)+1-FIND("/",D820,8))</f>
        <v>http://t.co/nnFgZH7Boz did I mention it is free? #OERS14</v>
      </c>
    </row>
    <row r="821" spans="1:24" x14ac:dyDescent="0.2">
      <c r="A821" s="199">
        <v>858</v>
      </c>
      <c r="B821" s="200" t="s">
        <v>2253</v>
      </c>
      <c r="C821" s="201" t="s">
        <v>29</v>
      </c>
      <c r="D821" s="201" t="s">
        <v>2003</v>
      </c>
      <c r="E821" s="201" t="s">
        <v>2254</v>
      </c>
      <c r="F821" s="202">
        <v>41690.026967592603</v>
      </c>
      <c r="G821" s="201"/>
      <c r="H821" s="201" t="s">
        <v>23</v>
      </c>
      <c r="I821" s="201"/>
      <c r="J821" s="201"/>
      <c r="K821" s="201">
        <v>1020257364</v>
      </c>
      <c r="L821" s="201"/>
      <c r="M821" s="203" t="s">
        <v>24</v>
      </c>
      <c r="N821" s="203" t="s">
        <v>32</v>
      </c>
      <c r="O821" s="201">
        <v>214</v>
      </c>
      <c r="P821" s="201">
        <v>288</v>
      </c>
      <c r="Q821" s="201">
        <v>-18000</v>
      </c>
      <c r="R821" s="201" t="s">
        <v>2255</v>
      </c>
      <c r="S821" s="203" t="s">
        <v>1627</v>
      </c>
      <c r="T821" s="199" t="str">
        <f>LEFT(D821,3)</f>
        <v xml:space="preserve">RT </v>
      </c>
      <c r="U821" s="198">
        <f>IF(SEARCH("RT", T821),1,0)</f>
        <v>1</v>
      </c>
      <c r="V821" s="199" t="str">
        <f>LEFT(D821,35)</f>
        <v xml:space="preserve">RT @emoyer2009: #OERS14 assessment </v>
      </c>
      <c r="W821" s="199" t="e">
        <f>IF(SEARCH("http:", D821),1,0)</f>
        <v>#VALUE!</v>
      </c>
    </row>
    <row r="822" spans="1:24" ht="25.5" x14ac:dyDescent="0.2">
      <c r="A822" s="199">
        <v>859</v>
      </c>
      <c r="B822" s="200" t="s">
        <v>2250</v>
      </c>
      <c r="C822" s="201" t="s">
        <v>1022</v>
      </c>
      <c r="D822" s="201" t="s">
        <v>2035</v>
      </c>
      <c r="E822" s="201" t="s">
        <v>2251</v>
      </c>
      <c r="F822" s="202">
        <v>41690.028946759303</v>
      </c>
      <c r="G822" s="201"/>
      <c r="H822" s="201" t="s">
        <v>23</v>
      </c>
      <c r="I822" s="201"/>
      <c r="J822" s="201"/>
      <c r="K822" s="201">
        <v>2351930730</v>
      </c>
      <c r="L822" s="201"/>
      <c r="M822" s="203" t="s">
        <v>105</v>
      </c>
      <c r="N822" s="203" t="s">
        <v>1026</v>
      </c>
      <c r="O822" s="201">
        <v>8</v>
      </c>
      <c r="P822" s="201">
        <v>47</v>
      </c>
      <c r="Q822" s="201"/>
      <c r="R822" s="201" t="s">
        <v>2252</v>
      </c>
      <c r="S822" s="203" t="s">
        <v>2038</v>
      </c>
      <c r="T822" s="199" t="str">
        <f>LEFT(D822,3)</f>
        <v xml:space="preserve">RT </v>
      </c>
      <c r="U822" s="198">
        <f>IF(SEARCH("RT", T822),1,0)</f>
        <v>1</v>
      </c>
      <c r="V822" s="199" t="str">
        <f>LEFT(D822,35)</f>
        <v>RT @ResearchChat: Prodigy game - Ma</v>
      </c>
      <c r="W822" s="199">
        <f>IF(SEARCH("http:", D822),1,0)</f>
        <v>1</v>
      </c>
      <c r="X822" s="194" t="str">
        <f>"http:"&amp;MID(D822,FIND("/",D822,8),LEN(D822)+1-FIND("/",D822,8))</f>
        <v>http://t.co/nnFgZH7Boz did I mention it is free? #OERS14</v>
      </c>
    </row>
    <row r="823" spans="1:24" x14ac:dyDescent="0.2">
      <c r="A823" s="199">
        <v>860</v>
      </c>
      <c r="B823" s="200" t="s">
        <v>2243</v>
      </c>
      <c r="C823" s="201" t="s">
        <v>2244</v>
      </c>
      <c r="D823" s="201" t="s">
        <v>2245</v>
      </c>
      <c r="E823" s="201" t="s">
        <v>2246</v>
      </c>
      <c r="F823" s="202">
        <v>41690.029594907399</v>
      </c>
      <c r="G823" s="201"/>
      <c r="H823" s="201" t="s">
        <v>23</v>
      </c>
      <c r="I823" s="201"/>
      <c r="J823" s="201"/>
      <c r="K823" s="201">
        <v>40140191</v>
      </c>
      <c r="L823" s="201"/>
      <c r="M823" s="203" t="s">
        <v>45</v>
      </c>
      <c r="N823" s="203" t="s">
        <v>2247</v>
      </c>
      <c r="O823" s="201">
        <v>2223</v>
      </c>
      <c r="P823" s="201">
        <v>500</v>
      </c>
      <c r="Q823" s="201">
        <v>-18000</v>
      </c>
      <c r="R823" s="201" t="s">
        <v>2248</v>
      </c>
      <c r="S823" s="203" t="s">
        <v>2249</v>
      </c>
      <c r="T823" s="199" t="str">
        <f>LEFT(D823,3)</f>
        <v xml:space="preserve">RT </v>
      </c>
      <c r="U823" s="198">
        <f>IF(SEARCH("RT", T823),1,0)</f>
        <v>1</v>
      </c>
      <c r="V823" s="199" t="str">
        <f>LEFT(D823,35)</f>
        <v>RT @KNAER_RECRAE: Attributes of Sma</v>
      </c>
      <c r="W823" s="199">
        <f>IF(SEARCH("http:", D823),1,0)</f>
        <v>1</v>
      </c>
      <c r="X823" s="194" t="str">
        <f>"http:"&amp;MID(D823,FIND("/",D823,8),LEN(D823)+1-FIND("/",D823,8))</f>
        <v>http://t.co/FmN1jThTRg</v>
      </c>
    </row>
    <row r="824" spans="1:24" x14ac:dyDescent="0.2">
      <c r="A824" s="199">
        <v>861</v>
      </c>
      <c r="B824" s="200" t="s">
        <v>2238</v>
      </c>
      <c r="C824" s="201" t="s">
        <v>346</v>
      </c>
      <c r="D824" s="201" t="s">
        <v>2239</v>
      </c>
      <c r="E824" s="201" t="s">
        <v>2240</v>
      </c>
      <c r="F824" s="202">
        <v>41690.029884259297</v>
      </c>
      <c r="G824" s="201"/>
      <c r="H824" s="201" t="s">
        <v>23</v>
      </c>
      <c r="I824" s="201"/>
      <c r="J824" s="201"/>
      <c r="K824" s="201">
        <v>636460073</v>
      </c>
      <c r="L824" s="201"/>
      <c r="M824" s="203" t="s">
        <v>105</v>
      </c>
      <c r="N824" s="203" t="s">
        <v>349</v>
      </c>
      <c r="O824" s="201">
        <v>152</v>
      </c>
      <c r="P824" s="201">
        <v>299</v>
      </c>
      <c r="Q824" s="201">
        <v>-18000</v>
      </c>
      <c r="R824" s="201" t="s">
        <v>2241</v>
      </c>
      <c r="S824" s="203" t="s">
        <v>2242</v>
      </c>
      <c r="T824" s="199" t="str">
        <f>LEFT(D824,3)</f>
        <v xml:space="preserve">RT </v>
      </c>
      <c r="U824" s="198">
        <f>IF(SEARCH("RT", T824),1,0)</f>
        <v>1</v>
      </c>
      <c r="V824" s="199" t="str">
        <f>LEFT(D824,35)</f>
        <v>RT @ACooperKMb: Artists commissione</v>
      </c>
      <c r="W824" s="199">
        <f>IF(SEARCH("http:", D824),1,0)</f>
        <v>1</v>
      </c>
      <c r="X824" s="194" t="str">
        <f>"http:"&amp;MID(D824,FIND("/",D824,8),LEN(D824)+1-FIND("/",D824,8))</f>
        <v>http://t.co/1yzvbT…</v>
      </c>
    </row>
    <row r="825" spans="1:24" x14ac:dyDescent="0.2">
      <c r="A825" s="199">
        <v>862</v>
      </c>
      <c r="B825" s="200" t="s">
        <v>2060</v>
      </c>
      <c r="C825" s="201" t="s">
        <v>1022</v>
      </c>
      <c r="D825" s="201" t="s">
        <v>2234</v>
      </c>
      <c r="E825" s="201" t="s">
        <v>2235</v>
      </c>
      <c r="F825" s="202">
        <v>41690.030497685198</v>
      </c>
      <c r="G825" s="201" t="s">
        <v>2236</v>
      </c>
      <c r="H825" s="201" t="s">
        <v>23</v>
      </c>
      <c r="I825" s="201"/>
      <c r="J825" s="201"/>
      <c r="K825" s="201">
        <v>2351930730</v>
      </c>
      <c r="L825" s="201"/>
      <c r="M825" s="203" t="s">
        <v>105</v>
      </c>
      <c r="N825" s="203" t="s">
        <v>1026</v>
      </c>
      <c r="O825" s="201">
        <v>8</v>
      </c>
      <c r="P825" s="201">
        <v>47</v>
      </c>
      <c r="Q825" s="201"/>
      <c r="R825" s="201" t="s">
        <v>2237</v>
      </c>
      <c r="S825" s="203" t="s">
        <v>1487</v>
      </c>
      <c r="T825" s="199" t="str">
        <f>LEFT(D825,3)</f>
        <v>How</v>
      </c>
      <c r="U825" s="198" t="e">
        <f>IF(SEARCH("RT", T825),1,0)</f>
        <v>#VALUE!</v>
      </c>
      <c r="V825" s="199" t="str">
        <f>LEFT(D825,35)</f>
        <v>How do we engage lower achieving/hi</v>
      </c>
      <c r="W825" s="199" t="e">
        <f>IF(SEARCH("http:", D825),1,0)</f>
        <v>#VALUE!</v>
      </c>
    </row>
    <row r="826" spans="1:24" x14ac:dyDescent="0.2">
      <c r="A826" s="199">
        <v>863</v>
      </c>
      <c r="B826" s="200" t="s">
        <v>2232</v>
      </c>
      <c r="C826" s="201" t="s">
        <v>346</v>
      </c>
      <c r="D826" s="201" t="s">
        <v>940</v>
      </c>
      <c r="E826" s="201" t="s">
        <v>2229</v>
      </c>
      <c r="F826" s="202">
        <v>41690.0305324074</v>
      </c>
      <c r="G826" s="201"/>
      <c r="H826" s="201" t="s">
        <v>23</v>
      </c>
      <c r="I826" s="201"/>
      <c r="J826" s="201"/>
      <c r="K826" s="201">
        <v>636460073</v>
      </c>
      <c r="L826" s="201"/>
      <c r="M826" s="203" t="s">
        <v>105</v>
      </c>
      <c r="N826" s="203" t="s">
        <v>349</v>
      </c>
      <c r="O826" s="201">
        <v>152</v>
      </c>
      <c r="P826" s="201">
        <v>299</v>
      </c>
      <c r="Q826" s="201">
        <v>-18000</v>
      </c>
      <c r="R826" s="201" t="s">
        <v>2233</v>
      </c>
      <c r="S826" s="203" t="s">
        <v>944</v>
      </c>
      <c r="T826" s="199" t="str">
        <f>LEFT(D826,3)</f>
        <v xml:space="preserve">RT </v>
      </c>
      <c r="U826" s="198">
        <f>IF(SEARCH("RT", T826),1,0)</f>
        <v>1</v>
      </c>
      <c r="V826" s="199" t="str">
        <f>LEFT(D826,35)</f>
        <v>RT @CarolCampbell4: Completely agre</v>
      </c>
      <c r="W826" s="199" t="e">
        <f>IF(SEARCH("http:", D826),1,0)</f>
        <v>#VALUE!</v>
      </c>
    </row>
    <row r="827" spans="1:24" x14ac:dyDescent="0.2">
      <c r="A827" s="199">
        <v>864</v>
      </c>
      <c r="B827" s="200" t="s">
        <v>2227</v>
      </c>
      <c r="C827" s="201" t="s">
        <v>496</v>
      </c>
      <c r="D827" s="201" t="s">
        <v>2228</v>
      </c>
      <c r="E827" s="201" t="s">
        <v>2229</v>
      </c>
      <c r="F827" s="202">
        <v>41690.0305324074</v>
      </c>
      <c r="G827" s="201"/>
      <c r="H827" s="201" t="s">
        <v>23</v>
      </c>
      <c r="I827" s="201"/>
      <c r="J827" s="201"/>
      <c r="K827" s="201">
        <v>2174804130</v>
      </c>
      <c r="L827" s="201"/>
      <c r="M827" s="203" t="s">
        <v>24</v>
      </c>
      <c r="N827" s="203" t="s">
        <v>499</v>
      </c>
      <c r="O827" s="201">
        <v>19</v>
      </c>
      <c r="P827" s="201">
        <v>19</v>
      </c>
      <c r="Q827" s="201"/>
      <c r="R827" s="201" t="s">
        <v>2230</v>
      </c>
      <c r="S827" s="203" t="s">
        <v>2231</v>
      </c>
      <c r="T827" s="199" t="str">
        <f>LEFT(D827,3)</f>
        <v>The</v>
      </c>
      <c r="U827" s="198" t="e">
        <f>IF(SEARCH("RT", T827),1,0)</f>
        <v>#VALUE!</v>
      </c>
      <c r="V827" s="199" t="str">
        <f>LEFT(D827,35)</f>
        <v>The type of feedback is also incred</v>
      </c>
      <c r="W827" s="199" t="e">
        <f>IF(SEARCH("http:", D827),1,0)</f>
        <v>#VALUE!</v>
      </c>
    </row>
    <row r="828" spans="1:24" x14ac:dyDescent="0.2">
      <c r="A828" s="199">
        <v>865</v>
      </c>
      <c r="B828" s="200" t="s">
        <v>2224</v>
      </c>
      <c r="C828" s="201" t="s">
        <v>346</v>
      </c>
      <c r="D828" s="201" t="s">
        <v>1909</v>
      </c>
      <c r="E828" s="201" t="s">
        <v>2225</v>
      </c>
      <c r="F828" s="202">
        <v>41690.030729166698</v>
      </c>
      <c r="G828" s="201"/>
      <c r="H828" s="201" t="s">
        <v>23</v>
      </c>
      <c r="I828" s="201"/>
      <c r="J828" s="201"/>
      <c r="K828" s="201">
        <v>636460073</v>
      </c>
      <c r="L828" s="201"/>
      <c r="M828" s="203" t="s">
        <v>105</v>
      </c>
      <c r="N828" s="203" t="s">
        <v>349</v>
      </c>
      <c r="O828" s="201">
        <v>152</v>
      </c>
      <c r="P828" s="201">
        <v>299</v>
      </c>
      <c r="Q828" s="201">
        <v>-18000</v>
      </c>
      <c r="R828" s="201" t="s">
        <v>2226</v>
      </c>
      <c r="S828" s="203" t="s">
        <v>1912</v>
      </c>
      <c r="T828" s="199" t="str">
        <f>LEFT(D828,3)</f>
        <v xml:space="preserve">RT </v>
      </c>
      <c r="U828" s="198">
        <f>IF(SEARCH("RT", T828),1,0)</f>
        <v>1</v>
      </c>
      <c r="V828" s="199" t="str">
        <f>LEFT(D828,35)</f>
        <v>RT @ShastaCH: @KNAER_RECRAE update:</v>
      </c>
      <c r="W828" s="199">
        <f>IF(SEARCH("http:", D828),1,0)</f>
        <v>1</v>
      </c>
      <c r="X828" s="194" t="str">
        <f>"http:"&amp;MID(D828,FIND("/",D828,8),LEN(D828)+1-FIND("/",D828,8))</f>
        <v>http://t.co/cg…</v>
      </c>
    </row>
    <row r="829" spans="1:24" x14ac:dyDescent="0.2">
      <c r="A829" s="199">
        <v>866</v>
      </c>
      <c r="B829" s="200" t="s">
        <v>2221</v>
      </c>
      <c r="C829" s="201" t="s">
        <v>346</v>
      </c>
      <c r="D829" s="201" t="s">
        <v>2134</v>
      </c>
      <c r="E829" s="201" t="s">
        <v>2222</v>
      </c>
      <c r="F829" s="202">
        <v>41690.030833333301</v>
      </c>
      <c r="G829" s="201"/>
      <c r="H829" s="201" t="s">
        <v>23</v>
      </c>
      <c r="I829" s="201"/>
      <c r="J829" s="201"/>
      <c r="K829" s="201">
        <v>636460073</v>
      </c>
      <c r="L829" s="201"/>
      <c r="M829" s="203" t="s">
        <v>105</v>
      </c>
      <c r="N829" s="203" t="s">
        <v>349</v>
      </c>
      <c r="O829" s="201">
        <v>152</v>
      </c>
      <c r="P829" s="201">
        <v>299</v>
      </c>
      <c r="Q829" s="201">
        <v>-18000</v>
      </c>
      <c r="R829" s="201" t="s">
        <v>2223</v>
      </c>
      <c r="S829" s="203" t="s">
        <v>2138</v>
      </c>
      <c r="T829" s="199" t="str">
        <f>LEFT(D829,3)</f>
        <v xml:space="preserve">RT </v>
      </c>
      <c r="U829" s="198">
        <f>IF(SEARCH("RT", T829),1,0)</f>
        <v>1</v>
      </c>
      <c r="V829" s="199" t="str">
        <f>LEFT(D829,35)</f>
        <v xml:space="preserve">RT @Anniekidder: #oers14 Dr. Bruce </v>
      </c>
      <c r="W829" s="199" t="e">
        <f>IF(SEARCH("http:", D829),1,0)</f>
        <v>#VALUE!</v>
      </c>
    </row>
    <row r="830" spans="1:24" x14ac:dyDescent="0.2">
      <c r="A830" s="199">
        <v>867</v>
      </c>
      <c r="B830" s="200" t="s">
        <v>2215</v>
      </c>
      <c r="C830" s="201" t="s">
        <v>363</v>
      </c>
      <c r="D830" s="201" t="s">
        <v>2218</v>
      </c>
      <c r="E830" s="201" t="s">
        <v>2219</v>
      </c>
      <c r="F830" s="202">
        <v>41690.031168981499</v>
      </c>
      <c r="G830" s="201"/>
      <c r="H830" s="201" t="s">
        <v>23</v>
      </c>
      <c r="I830" s="201"/>
      <c r="J830" s="201"/>
      <c r="K830" s="201">
        <v>513860172</v>
      </c>
      <c r="L830" s="201"/>
      <c r="M830" s="203" t="s">
        <v>105</v>
      </c>
      <c r="N830" s="203" t="s">
        <v>366</v>
      </c>
      <c r="O830" s="201">
        <v>21</v>
      </c>
      <c r="P830" s="201">
        <v>6</v>
      </c>
      <c r="Q830" s="201">
        <v>-18000</v>
      </c>
      <c r="R830" s="201" t="s">
        <v>2220</v>
      </c>
      <c r="S830" s="203" t="s">
        <v>81</v>
      </c>
      <c r="T830" s="199" t="str">
        <f>LEFT(D830,3)</f>
        <v>#OE</v>
      </c>
      <c r="U830" s="198" t="e">
        <f>IF(SEARCH("RT", T830),1,0)</f>
        <v>#VALUE!</v>
      </c>
      <c r="V830" s="199" t="str">
        <f>LEFT(D830,35)</f>
        <v>#OERS14 Tapscott - school as a syst</v>
      </c>
      <c r="W830" s="199" t="e">
        <f>IF(SEARCH("http:", D830),1,0)</f>
        <v>#VALUE!</v>
      </c>
    </row>
    <row r="831" spans="1:24" x14ac:dyDescent="0.2">
      <c r="A831" s="199">
        <v>868</v>
      </c>
      <c r="B831" s="200" t="s">
        <v>2212</v>
      </c>
      <c r="C831" s="201" t="s">
        <v>71</v>
      </c>
      <c r="D831" s="201" t="s">
        <v>2213</v>
      </c>
      <c r="E831" s="201" t="s">
        <v>2214</v>
      </c>
      <c r="F831" s="202">
        <v>41690.033518518503</v>
      </c>
      <c r="G831" s="201"/>
      <c r="H831" s="201" t="s">
        <v>23</v>
      </c>
      <c r="I831" s="201">
        <v>513860172</v>
      </c>
      <c r="J831" s="201" t="s">
        <v>363</v>
      </c>
      <c r="K831" s="201">
        <v>203543496</v>
      </c>
      <c r="L831" s="201" t="s">
        <v>2215</v>
      </c>
      <c r="M831" s="203" t="s">
        <v>24</v>
      </c>
      <c r="N831" s="203" t="s">
        <v>86</v>
      </c>
      <c r="O831" s="201">
        <v>392</v>
      </c>
      <c r="P831" s="201">
        <v>539</v>
      </c>
      <c r="Q831" s="201">
        <v>-28800</v>
      </c>
      <c r="R831" s="201" t="s">
        <v>2216</v>
      </c>
      <c r="S831" s="203" t="s">
        <v>2217</v>
      </c>
      <c r="T831" s="199" t="str">
        <f>LEFT(D831,3)</f>
        <v>@db</v>
      </c>
      <c r="U831" s="198" t="e">
        <f>IF(SEARCH("RT", T831),1,0)</f>
        <v>#VALUE!</v>
      </c>
      <c r="V831" s="199" t="str">
        <f>LEFT(D831,35)</f>
        <v>@dberrill one pro. Quantitative fee</v>
      </c>
      <c r="W831" s="199" t="e">
        <f>IF(SEARCH("http:", D831),1,0)</f>
        <v>#VALUE!</v>
      </c>
    </row>
    <row r="832" spans="1:24" x14ac:dyDescent="0.2">
      <c r="A832" s="199">
        <v>869</v>
      </c>
      <c r="B832" s="200" t="s">
        <v>2207</v>
      </c>
      <c r="C832" s="201" t="s">
        <v>1074</v>
      </c>
      <c r="D832" s="201" t="s">
        <v>2208</v>
      </c>
      <c r="E832" s="201" t="s">
        <v>2209</v>
      </c>
      <c r="F832" s="202">
        <v>41690.033750000002</v>
      </c>
      <c r="G832" s="201"/>
      <c r="H832" s="201" t="s">
        <v>23</v>
      </c>
      <c r="I832" s="201">
        <v>2351930730</v>
      </c>
      <c r="J832" s="201" t="s">
        <v>1022</v>
      </c>
      <c r="K832" s="201">
        <v>97134757</v>
      </c>
      <c r="L832" s="201" t="s">
        <v>2060</v>
      </c>
      <c r="M832" s="203" t="s">
        <v>45</v>
      </c>
      <c r="N832" s="203" t="s">
        <v>2104</v>
      </c>
      <c r="O832" s="201">
        <v>1701</v>
      </c>
      <c r="P832" s="201">
        <v>914</v>
      </c>
      <c r="Q832" s="201">
        <v>-18000</v>
      </c>
      <c r="R832" s="201" t="s">
        <v>2210</v>
      </c>
      <c r="S832" s="203" t="s">
        <v>2211</v>
      </c>
      <c r="T832" s="199" t="str">
        <f>LEFT(D832,3)</f>
        <v>@LS</v>
      </c>
      <c r="U832" s="198" t="e">
        <f>IF(SEARCH("RT", T832),1,0)</f>
        <v>#VALUE!</v>
      </c>
      <c r="V832" s="199" t="str">
        <f>LEFT(D832,35)</f>
        <v>@LStevens2511 GREAT question... doe</v>
      </c>
      <c r="W832" s="199" t="e">
        <f>IF(SEARCH("http:", D832),1,0)</f>
        <v>#VALUE!</v>
      </c>
    </row>
    <row r="833" spans="1:24" x14ac:dyDescent="0.2">
      <c r="A833" s="199">
        <v>870</v>
      </c>
      <c r="B833" s="200" t="s">
        <v>2201</v>
      </c>
      <c r="C833" s="201" t="s">
        <v>1074</v>
      </c>
      <c r="D833" s="201" t="s">
        <v>2202</v>
      </c>
      <c r="E833" s="201" t="s">
        <v>2203</v>
      </c>
      <c r="F833" s="202">
        <v>41690.035428240699</v>
      </c>
      <c r="G833" s="201"/>
      <c r="H833" s="201" t="s">
        <v>23</v>
      </c>
      <c r="I833" s="201">
        <v>2174804130</v>
      </c>
      <c r="J833" s="201" t="s">
        <v>496</v>
      </c>
      <c r="K833" s="201">
        <v>97134757</v>
      </c>
      <c r="L833" s="201" t="s">
        <v>2204</v>
      </c>
      <c r="M833" s="203" t="s">
        <v>45</v>
      </c>
      <c r="N833" s="203" t="s">
        <v>2104</v>
      </c>
      <c r="O833" s="201">
        <v>1701</v>
      </c>
      <c r="P833" s="201">
        <v>914</v>
      </c>
      <c r="Q833" s="201">
        <v>-18000</v>
      </c>
      <c r="R833" s="201" t="s">
        <v>2205</v>
      </c>
      <c r="S833" s="203" t="s">
        <v>2206</v>
      </c>
      <c r="T833" s="199" t="str">
        <f>LEFT(D833,3)</f>
        <v>@pr</v>
      </c>
      <c r="U833" s="198" t="e">
        <f>IF(SEARCH("RT", T833),1,0)</f>
        <v>#VALUE!</v>
      </c>
      <c r="V833" s="199" t="str">
        <f>LEFT(D833,35)</f>
        <v>@professor_jess Like many tools, de</v>
      </c>
      <c r="W833" s="199" t="e">
        <f>IF(SEARCH("http:", D833),1,0)</f>
        <v>#VALUE!</v>
      </c>
    </row>
    <row r="834" spans="1:24" ht="25.5" x14ac:dyDescent="0.2">
      <c r="A834" s="199">
        <v>871</v>
      </c>
      <c r="B834" s="200" t="s">
        <v>2198</v>
      </c>
      <c r="C834" s="201" t="s">
        <v>71</v>
      </c>
      <c r="D834" s="201" t="s">
        <v>2035</v>
      </c>
      <c r="E834" s="201" t="s">
        <v>2199</v>
      </c>
      <c r="F834" s="202">
        <v>41690.0356018518</v>
      </c>
      <c r="G834" s="201"/>
      <c r="H834" s="201" t="s">
        <v>23</v>
      </c>
      <c r="I834" s="201"/>
      <c r="J834" s="201"/>
      <c r="K834" s="201">
        <v>203543496</v>
      </c>
      <c r="L834" s="201"/>
      <c r="M834" s="203" t="s">
        <v>24</v>
      </c>
      <c r="N834" s="203" t="s">
        <v>86</v>
      </c>
      <c r="O834" s="201">
        <v>392</v>
      </c>
      <c r="P834" s="201">
        <v>539</v>
      </c>
      <c r="Q834" s="201">
        <v>-28800</v>
      </c>
      <c r="R834" s="201" t="s">
        <v>2200</v>
      </c>
      <c r="S834" s="203" t="s">
        <v>2038</v>
      </c>
      <c r="T834" s="199" t="str">
        <f>LEFT(D834,3)</f>
        <v xml:space="preserve">RT </v>
      </c>
      <c r="U834" s="198">
        <f>IF(SEARCH("RT", T834),1,0)</f>
        <v>1</v>
      </c>
      <c r="V834" s="199" t="str">
        <f>LEFT(D834,35)</f>
        <v>RT @ResearchChat: Prodigy game - Ma</v>
      </c>
      <c r="W834" s="199">
        <f>IF(SEARCH("http:", D834),1,0)</f>
        <v>1</v>
      </c>
      <c r="X834" s="194" t="str">
        <f>"http:"&amp;MID(D834,FIND("/",D834,8),LEN(D834)+1-FIND("/",D834,8))</f>
        <v>http://t.co/nnFgZH7Boz did I mention it is free? #OERS14</v>
      </c>
    </row>
    <row r="835" spans="1:24" x14ac:dyDescent="0.2">
      <c r="A835" s="199">
        <v>872</v>
      </c>
      <c r="B835" s="200" t="s">
        <v>2192</v>
      </c>
      <c r="C835" s="201" t="s">
        <v>1074</v>
      </c>
      <c r="D835" s="201" t="s">
        <v>2193</v>
      </c>
      <c r="E835" s="201" t="s">
        <v>2194</v>
      </c>
      <c r="F835" s="202">
        <v>41690.036111111098</v>
      </c>
      <c r="G835" s="201"/>
      <c r="H835" s="201" t="s">
        <v>23</v>
      </c>
      <c r="I835" s="201">
        <v>29981187</v>
      </c>
      <c r="J835" s="201" t="s">
        <v>2177</v>
      </c>
      <c r="K835" s="201">
        <v>97134757</v>
      </c>
      <c r="L835" s="201" t="s">
        <v>2195</v>
      </c>
      <c r="M835" s="203" t="s">
        <v>45</v>
      </c>
      <c r="N835" s="203" t="s">
        <v>2104</v>
      </c>
      <c r="O835" s="201">
        <v>1701</v>
      </c>
      <c r="P835" s="201">
        <v>914</v>
      </c>
      <c r="Q835" s="201">
        <v>-18000</v>
      </c>
      <c r="R835" s="201" t="s">
        <v>2196</v>
      </c>
      <c r="S835" s="203" t="s">
        <v>2197</v>
      </c>
      <c r="T835" s="199" t="str">
        <f>LEFT(D835,3)</f>
        <v>@em</v>
      </c>
      <c r="U835" s="198" t="e">
        <f>IF(SEARCH("RT", T835),1,0)</f>
        <v>#VALUE!</v>
      </c>
      <c r="V835" s="199" t="str">
        <f>LEFT(D835,35)</f>
        <v>@emoyer2009 Also need to model usin</v>
      </c>
      <c r="W835" s="199" t="e">
        <f>IF(SEARCH("http:", D835),1,0)</f>
        <v>#VALUE!</v>
      </c>
    </row>
    <row r="836" spans="1:24" x14ac:dyDescent="0.2">
      <c r="A836" s="199">
        <v>873</v>
      </c>
      <c r="B836" s="200" t="s">
        <v>2186</v>
      </c>
      <c r="C836" s="201" t="s">
        <v>2187</v>
      </c>
      <c r="D836" s="204" t="s">
        <v>2188</v>
      </c>
      <c r="E836" s="201" t="s">
        <v>2189</v>
      </c>
      <c r="F836" s="202">
        <v>41690.0386111111</v>
      </c>
      <c r="G836" s="201"/>
      <c r="H836" s="201" t="s">
        <v>23</v>
      </c>
      <c r="I836" s="201"/>
      <c r="J836" s="201"/>
      <c r="K836" s="201">
        <v>619519495</v>
      </c>
      <c r="L836" s="201"/>
      <c r="M836" s="203" t="s">
        <v>105</v>
      </c>
      <c r="N836" s="203" t="s">
        <v>2190</v>
      </c>
      <c r="O836" s="201">
        <v>70</v>
      </c>
      <c r="P836" s="201">
        <v>132</v>
      </c>
      <c r="Q836" s="201">
        <v>-14400</v>
      </c>
      <c r="R836" s="201" t="s">
        <v>2191</v>
      </c>
      <c r="S836" s="203" t="s">
        <v>2138</v>
      </c>
      <c r="T836" s="199" t="str">
        <f>LEFT(D836,3)</f>
        <v xml:space="preserve">RT </v>
      </c>
      <c r="U836" s="198">
        <f>IF(SEARCH("RT", T836),1,0)</f>
        <v>1</v>
      </c>
      <c r="V836" s="199" t="str">
        <f>LEFT(D836,35)</f>
        <v>RT @Anniekidder: #oers14 Students o</v>
      </c>
      <c r="W836" s="199" t="e">
        <f>IF(SEARCH("http:", D836),1,0)</f>
        <v>#VALUE!</v>
      </c>
    </row>
    <row r="837" spans="1:24" x14ac:dyDescent="0.2">
      <c r="A837" s="199">
        <v>874</v>
      </c>
      <c r="B837" s="200" t="s">
        <v>2181</v>
      </c>
      <c r="C837" s="201" t="s">
        <v>29</v>
      </c>
      <c r="D837" s="201" t="s">
        <v>2182</v>
      </c>
      <c r="E837" s="201" t="s">
        <v>2183</v>
      </c>
      <c r="F837" s="202">
        <v>41690.0397337963</v>
      </c>
      <c r="G837" s="201"/>
      <c r="H837" s="201" t="s">
        <v>23</v>
      </c>
      <c r="I837" s="201"/>
      <c r="J837" s="201"/>
      <c r="K837" s="201">
        <v>1020257364</v>
      </c>
      <c r="L837" s="201"/>
      <c r="M837" s="203" t="s">
        <v>24</v>
      </c>
      <c r="N837" s="203" t="s">
        <v>32</v>
      </c>
      <c r="O837" s="201">
        <v>214</v>
      </c>
      <c r="P837" s="201">
        <v>288</v>
      </c>
      <c r="Q837" s="201">
        <v>-18000</v>
      </c>
      <c r="R837" s="201" t="s">
        <v>2184</v>
      </c>
      <c r="S837" s="203" t="s">
        <v>2185</v>
      </c>
      <c r="T837" s="199" t="str">
        <f>LEFT(D837,3)</f>
        <v xml:space="preserve">RT </v>
      </c>
      <c r="U837" s="198">
        <f>IF(SEARCH("RT", T837),1,0)</f>
        <v>1</v>
      </c>
      <c r="V837" s="199" t="str">
        <f>LEFT(D837,35)</f>
        <v>RT @westernulibsEDU: My Professiona</v>
      </c>
      <c r="W837" s="199" t="e">
        <f>IF(SEARCH("http:", D837),1,0)</f>
        <v>#VALUE!</v>
      </c>
    </row>
    <row r="838" spans="1:24" ht="25.5" x14ac:dyDescent="0.2">
      <c r="A838" s="199">
        <v>875</v>
      </c>
      <c r="B838" s="200" t="s">
        <v>2176</v>
      </c>
      <c r="C838" s="201" t="s">
        <v>2177</v>
      </c>
      <c r="D838" s="201" t="s">
        <v>2035</v>
      </c>
      <c r="E838" s="201" t="s">
        <v>2178</v>
      </c>
      <c r="F838" s="202">
        <v>41690.0409490741</v>
      </c>
      <c r="G838" s="201"/>
      <c r="H838" s="201" t="s">
        <v>23</v>
      </c>
      <c r="I838" s="201"/>
      <c r="J838" s="201"/>
      <c r="K838" s="201">
        <v>29981187</v>
      </c>
      <c r="L838" s="201"/>
      <c r="M838" s="203" t="s">
        <v>63</v>
      </c>
      <c r="N838" s="203" t="s">
        <v>2179</v>
      </c>
      <c r="O838" s="201">
        <v>214</v>
      </c>
      <c r="P838" s="201">
        <v>69</v>
      </c>
      <c r="Q838" s="201">
        <v>-21600</v>
      </c>
      <c r="R838" s="201" t="s">
        <v>2180</v>
      </c>
      <c r="S838" s="203" t="s">
        <v>2038</v>
      </c>
      <c r="T838" s="199" t="str">
        <f>LEFT(D838,3)</f>
        <v xml:space="preserve">RT </v>
      </c>
      <c r="U838" s="198">
        <f>IF(SEARCH("RT", T838),1,0)</f>
        <v>1</v>
      </c>
      <c r="V838" s="199" t="str">
        <f>LEFT(D838,35)</f>
        <v>RT @ResearchChat: Prodigy game - Ma</v>
      </c>
      <c r="W838" s="199">
        <f>IF(SEARCH("http:", D838),1,0)</f>
        <v>1</v>
      </c>
      <c r="X838" s="194" t="str">
        <f>"http:"&amp;MID(D838,FIND("/",D838,8),LEN(D838)+1-FIND("/",D838,8))</f>
        <v>http://t.co/nnFgZH7Boz did I mention it is free? #OERS14</v>
      </c>
    </row>
    <row r="839" spans="1:24" x14ac:dyDescent="0.2">
      <c r="A839" s="199">
        <v>876</v>
      </c>
      <c r="B839" s="200" t="s">
        <v>2171</v>
      </c>
      <c r="C839" s="201" t="s">
        <v>1074</v>
      </c>
      <c r="D839" s="201" t="s">
        <v>2172</v>
      </c>
      <c r="E839" s="201" t="s">
        <v>2173</v>
      </c>
      <c r="F839" s="202">
        <v>41690.041388888902</v>
      </c>
      <c r="G839" s="201"/>
      <c r="H839" s="201" t="s">
        <v>23</v>
      </c>
      <c r="I839" s="201">
        <v>2174804130</v>
      </c>
      <c r="J839" s="201" t="s">
        <v>496</v>
      </c>
      <c r="K839" s="201">
        <v>97134757</v>
      </c>
      <c r="L839" s="201" t="s">
        <v>2103</v>
      </c>
      <c r="M839" s="203" t="s">
        <v>45</v>
      </c>
      <c r="N839" s="203" t="s">
        <v>2104</v>
      </c>
      <c r="O839" s="201">
        <v>1701</v>
      </c>
      <c r="P839" s="201">
        <v>914</v>
      </c>
      <c r="Q839" s="201">
        <v>-18000</v>
      </c>
      <c r="R839" s="201" t="s">
        <v>2174</v>
      </c>
      <c r="S839" s="203" t="s">
        <v>2175</v>
      </c>
      <c r="T839" s="199" t="str">
        <f>LEFT(D839,3)</f>
        <v>@pr</v>
      </c>
      <c r="U839" s="198" t="e">
        <f>IF(SEARCH("RT", T839),1,0)</f>
        <v>#VALUE!</v>
      </c>
      <c r="V839" s="199" t="str">
        <f>LEFT(D839,35)</f>
        <v xml:space="preserve">@professor_jess Agree-not all #LMS </v>
      </c>
      <c r="W839" s="199" t="e">
        <f>IF(SEARCH("http:", D839),1,0)</f>
        <v>#VALUE!</v>
      </c>
    </row>
    <row r="840" spans="1:24" x14ac:dyDescent="0.2">
      <c r="A840" s="199">
        <v>877</v>
      </c>
      <c r="B840" s="200" t="s">
        <v>2054</v>
      </c>
      <c r="C840" s="201" t="s">
        <v>1074</v>
      </c>
      <c r="D840" s="201" t="s">
        <v>2166</v>
      </c>
      <c r="E840" s="201" t="s">
        <v>2167</v>
      </c>
      <c r="F840" s="202">
        <v>41690.042384259301</v>
      </c>
      <c r="G840" s="201"/>
      <c r="H840" s="201" t="s">
        <v>23</v>
      </c>
      <c r="I840" s="201">
        <v>22331267</v>
      </c>
      <c r="J840" s="201" t="s">
        <v>2040</v>
      </c>
      <c r="K840" s="201">
        <v>97134757</v>
      </c>
      <c r="L840" s="201" t="s">
        <v>2168</v>
      </c>
      <c r="M840" s="203" t="s">
        <v>45</v>
      </c>
      <c r="N840" s="203" t="s">
        <v>2104</v>
      </c>
      <c r="O840" s="201">
        <v>1701</v>
      </c>
      <c r="P840" s="201">
        <v>914</v>
      </c>
      <c r="Q840" s="201">
        <v>-18000</v>
      </c>
      <c r="R840" s="201" t="s">
        <v>2169</v>
      </c>
      <c r="S840" s="203" t="s">
        <v>2170</v>
      </c>
      <c r="T840" s="199" t="str">
        <f>LEFT(D840,3)</f>
        <v>@pe</v>
      </c>
      <c r="U840" s="198" t="e">
        <f>IF(SEARCH("RT", T840),1,0)</f>
        <v>#VALUE!</v>
      </c>
      <c r="V840" s="199" t="str">
        <f>LEFT(D840,35)</f>
        <v>@peachyteachy So... how did it go J</v>
      </c>
      <c r="W840" s="199" t="e">
        <f>IF(SEARCH("http:", D840),1,0)</f>
        <v>#VALUE!</v>
      </c>
    </row>
    <row r="841" spans="1:24" x14ac:dyDescent="0.2">
      <c r="A841" s="199">
        <v>878</v>
      </c>
      <c r="B841" s="200" t="s">
        <v>1930</v>
      </c>
      <c r="C841" s="201" t="s">
        <v>1929</v>
      </c>
      <c r="D841" s="201" t="s">
        <v>2161</v>
      </c>
      <c r="E841" s="201" t="s">
        <v>2162</v>
      </c>
      <c r="F841" s="202">
        <v>41690.042418981502</v>
      </c>
      <c r="G841" s="201"/>
      <c r="H841" s="201" t="s">
        <v>23</v>
      </c>
      <c r="I841" s="201"/>
      <c r="J841" s="201"/>
      <c r="K841" s="201">
        <v>2292838064</v>
      </c>
      <c r="L841" s="201"/>
      <c r="M841" s="203" t="s">
        <v>45</v>
      </c>
      <c r="N841" s="203" t="s">
        <v>2163</v>
      </c>
      <c r="O841" s="201">
        <v>20</v>
      </c>
      <c r="P841" s="201">
        <v>57</v>
      </c>
      <c r="Q841" s="201"/>
      <c r="R841" s="201" t="s">
        <v>2164</v>
      </c>
      <c r="S841" s="203" t="s">
        <v>2165</v>
      </c>
      <c r="T841" s="199" t="str">
        <f>LEFT(D841,3)</f>
        <v>Gre</v>
      </c>
      <c r="U841" s="198" t="e">
        <f>IF(SEARCH("RT", T841),1,0)</f>
        <v>#VALUE!</v>
      </c>
      <c r="V841" s="199" t="str">
        <f>LEFT(D841,35)</f>
        <v>Great time today at #OERS14!  Thank</v>
      </c>
      <c r="W841" s="199" t="e">
        <f>IF(SEARCH("http:", D841),1,0)</f>
        <v>#VALUE!</v>
      </c>
    </row>
    <row r="842" spans="1:24" x14ac:dyDescent="0.2">
      <c r="A842" s="199">
        <v>879</v>
      </c>
      <c r="B842" s="200" t="s">
        <v>2154</v>
      </c>
      <c r="C842" s="201" t="s">
        <v>2147</v>
      </c>
      <c r="D842" s="201" t="s">
        <v>2155</v>
      </c>
      <c r="E842" s="201" t="s">
        <v>2156</v>
      </c>
      <c r="F842" s="202">
        <v>41690.0440393518</v>
      </c>
      <c r="G842" s="201"/>
      <c r="H842" s="201" t="s">
        <v>23</v>
      </c>
      <c r="I842" s="201">
        <v>466897873</v>
      </c>
      <c r="J842" s="201" t="s">
        <v>2157</v>
      </c>
      <c r="K842" s="201">
        <v>346976866</v>
      </c>
      <c r="L842" s="201" t="s">
        <v>2158</v>
      </c>
      <c r="M842" s="203" t="s">
        <v>105</v>
      </c>
      <c r="N842" s="203" t="s">
        <v>2151</v>
      </c>
      <c r="O842" s="201">
        <v>113</v>
      </c>
      <c r="P842" s="201">
        <v>198</v>
      </c>
      <c r="Q842" s="201"/>
      <c r="R842" s="201" t="s">
        <v>2159</v>
      </c>
      <c r="S842" s="203" t="s">
        <v>2160</v>
      </c>
      <c r="T842" s="199" t="str">
        <f>LEFT(D842,3)</f>
        <v>“@g</v>
      </c>
      <c r="U842" s="198" t="e">
        <f>IF(SEARCH("RT", T842),1,0)</f>
        <v>#VALUE!</v>
      </c>
      <c r="V842" s="199" t="str">
        <f>LEFT(D842,35)</f>
        <v>“@giannahelling: Learning is the re</v>
      </c>
      <c r="W842" s="199" t="e">
        <f>IF(SEARCH("http:", D842),1,0)</f>
        <v>#VALUE!</v>
      </c>
    </row>
    <row r="843" spans="1:24" x14ac:dyDescent="0.2">
      <c r="A843" s="199">
        <v>880</v>
      </c>
      <c r="B843" s="200" t="s">
        <v>2146</v>
      </c>
      <c r="C843" s="201" t="s">
        <v>2147</v>
      </c>
      <c r="D843" s="201" t="s">
        <v>2148</v>
      </c>
      <c r="E843" s="201" t="s">
        <v>2149</v>
      </c>
      <c r="F843" s="202">
        <v>41690.045671296299</v>
      </c>
      <c r="G843" s="201"/>
      <c r="H843" s="201" t="s">
        <v>23</v>
      </c>
      <c r="I843" s="201">
        <v>154564397</v>
      </c>
      <c r="J843" s="201" t="s">
        <v>1585</v>
      </c>
      <c r="K843" s="201">
        <v>346976866</v>
      </c>
      <c r="L843" s="201" t="s">
        <v>2150</v>
      </c>
      <c r="M843" s="203" t="s">
        <v>105</v>
      </c>
      <c r="N843" s="203" t="s">
        <v>2151</v>
      </c>
      <c r="O843" s="201">
        <v>113</v>
      </c>
      <c r="P843" s="201">
        <v>198</v>
      </c>
      <c r="Q843" s="201"/>
      <c r="R843" s="201" t="s">
        <v>2152</v>
      </c>
      <c r="S843" s="203" t="s">
        <v>2153</v>
      </c>
      <c r="T843" s="199" t="str">
        <f>LEFT(D843,3)</f>
        <v>“@w</v>
      </c>
      <c r="U843" s="198" t="e">
        <f>IF(SEARCH("RT", T843),1,0)</f>
        <v>#VALUE!</v>
      </c>
      <c r="V843" s="199" t="str">
        <f>LEFT(D843,35)</f>
        <v>“@westernulibsEDU: My  (PD) today m</v>
      </c>
      <c r="W843" s="199" t="e">
        <f>IF(SEARCH("http:", D843),1,0)</f>
        <v>#VALUE!</v>
      </c>
    </row>
    <row r="844" spans="1:24" x14ac:dyDescent="0.2">
      <c r="A844" s="199">
        <v>881</v>
      </c>
      <c r="B844" s="200" t="s">
        <v>2139</v>
      </c>
      <c r="C844" s="201" t="s">
        <v>1074</v>
      </c>
      <c r="D844" s="201" t="s">
        <v>2140</v>
      </c>
      <c r="E844" s="201" t="s">
        <v>2141</v>
      </c>
      <c r="F844" s="202">
        <v>41690.047476851898</v>
      </c>
      <c r="G844" s="201"/>
      <c r="H844" s="201" t="s">
        <v>23</v>
      </c>
      <c r="I844" s="201">
        <v>614083545</v>
      </c>
      <c r="J844" s="201" t="s">
        <v>2142</v>
      </c>
      <c r="K844" s="201">
        <v>97134757</v>
      </c>
      <c r="L844" s="201" t="s">
        <v>2143</v>
      </c>
      <c r="M844" s="203" t="s">
        <v>45</v>
      </c>
      <c r="N844" s="203" t="s">
        <v>2104</v>
      </c>
      <c r="O844" s="201">
        <v>1701</v>
      </c>
      <c r="P844" s="201">
        <v>914</v>
      </c>
      <c r="Q844" s="201">
        <v>-18000</v>
      </c>
      <c r="R844" s="201" t="s">
        <v>2144</v>
      </c>
      <c r="S844" s="203" t="s">
        <v>2145</v>
      </c>
      <c r="T844" s="199" t="str">
        <f>LEFT(D844,3)</f>
        <v>@ea</v>
      </c>
      <c r="U844" s="198" t="e">
        <f>IF(SEARCH("RT", T844),1,0)</f>
        <v>#VALUE!</v>
      </c>
      <c r="V844" s="199" t="str">
        <f>LEFT(D844,35)</f>
        <v>@earlyliteracies Interested in know</v>
      </c>
      <c r="W844" s="199" t="e">
        <f>IF(SEARCH("http:", D844),1,0)</f>
        <v>#VALUE!</v>
      </c>
    </row>
    <row r="845" spans="1:24" x14ac:dyDescent="0.2">
      <c r="A845" s="199">
        <v>882</v>
      </c>
      <c r="B845" s="200" t="s">
        <v>2132</v>
      </c>
      <c r="C845" s="201" t="s">
        <v>2133</v>
      </c>
      <c r="D845" s="204" t="s">
        <v>2134</v>
      </c>
      <c r="E845" s="201" t="s">
        <v>2135</v>
      </c>
      <c r="F845" s="202">
        <v>41690.047673611101</v>
      </c>
      <c r="G845" s="201"/>
      <c r="H845" s="201" t="s">
        <v>23</v>
      </c>
      <c r="I845" s="201"/>
      <c r="J845" s="201"/>
      <c r="K845" s="201">
        <v>2289740689</v>
      </c>
      <c r="L845" s="201"/>
      <c r="M845" s="203" t="s">
        <v>45</v>
      </c>
      <c r="N845" s="203" t="s">
        <v>2136</v>
      </c>
      <c r="O845" s="201">
        <v>8</v>
      </c>
      <c r="P845" s="201">
        <v>46</v>
      </c>
      <c r="Q845" s="201"/>
      <c r="R845" s="201" t="s">
        <v>2137</v>
      </c>
      <c r="S845" s="203" t="s">
        <v>2138</v>
      </c>
      <c r="T845" s="199" t="str">
        <f>LEFT(D845,3)</f>
        <v xml:space="preserve">RT </v>
      </c>
      <c r="U845" s="198">
        <f>IF(SEARCH("RT", T845),1,0)</f>
        <v>1</v>
      </c>
      <c r="V845" s="199" t="str">
        <f>LEFT(D845,35)</f>
        <v xml:space="preserve">RT @Anniekidder: #oers14 Dr. Bruce </v>
      </c>
      <c r="W845" s="199" t="e">
        <f>IF(SEARCH("http:", D845),1,0)</f>
        <v>#VALUE!</v>
      </c>
    </row>
    <row r="846" spans="1:24" x14ac:dyDescent="0.2">
      <c r="A846" s="199">
        <v>883</v>
      </c>
      <c r="B846" s="200" t="s">
        <v>2127</v>
      </c>
      <c r="C846" s="201" t="s">
        <v>1074</v>
      </c>
      <c r="D846" s="201" t="s">
        <v>2128</v>
      </c>
      <c r="E846" s="201" t="s">
        <v>2129</v>
      </c>
      <c r="F846" s="202">
        <v>41690.052488425899</v>
      </c>
      <c r="G846" s="201"/>
      <c r="H846" s="201" t="s">
        <v>23</v>
      </c>
      <c r="I846" s="201">
        <v>30002337</v>
      </c>
      <c r="J846" s="201" t="s">
        <v>654</v>
      </c>
      <c r="K846" s="201">
        <v>97134757</v>
      </c>
      <c r="L846" s="201"/>
      <c r="M846" s="203" t="s">
        <v>45</v>
      </c>
      <c r="N846" s="203" t="s">
        <v>2104</v>
      </c>
      <c r="O846" s="201">
        <v>1701</v>
      </c>
      <c r="P846" s="201">
        <v>919</v>
      </c>
      <c r="Q846" s="201">
        <v>-18000</v>
      </c>
      <c r="R846" s="201" t="s">
        <v>2130</v>
      </c>
      <c r="S846" s="203" t="s">
        <v>2131</v>
      </c>
      <c r="T846" s="199" t="str">
        <f>LEFT(D846,3)</f>
        <v>@Re</v>
      </c>
      <c r="U846" s="198" t="e">
        <f>IF(SEARCH("RT", T846),1,0)</f>
        <v>#VALUE!</v>
      </c>
      <c r="V846" s="199" t="str">
        <f>LEFT(D846,35)</f>
        <v xml:space="preserve">@ResearchChat Hi Chris-do you know </v>
      </c>
      <c r="W846" s="199" t="e">
        <f>IF(SEARCH("http:", D846),1,0)</f>
        <v>#VALUE!</v>
      </c>
    </row>
    <row r="847" spans="1:24" x14ac:dyDescent="0.2">
      <c r="A847" s="199">
        <v>884</v>
      </c>
      <c r="B847" s="200" t="s">
        <v>2127</v>
      </c>
      <c r="C847" s="201" t="s">
        <v>1074</v>
      </c>
      <c r="D847" s="201" t="s">
        <v>2128</v>
      </c>
      <c r="E847" s="201" t="s">
        <v>2129</v>
      </c>
      <c r="F847" s="202">
        <v>41690.052488425899</v>
      </c>
      <c r="G847" s="201"/>
      <c r="H847" s="201" t="s">
        <v>23</v>
      </c>
      <c r="I847" s="201">
        <v>30002337</v>
      </c>
      <c r="J847" s="201" t="s">
        <v>654</v>
      </c>
      <c r="K847" s="201">
        <v>97134757</v>
      </c>
      <c r="L847" s="201"/>
      <c r="M847" s="203" t="s">
        <v>45</v>
      </c>
      <c r="N847" s="203" t="s">
        <v>2104</v>
      </c>
      <c r="O847" s="201">
        <v>1701</v>
      </c>
      <c r="P847" s="201">
        <v>919</v>
      </c>
      <c r="Q847" s="201">
        <v>-18000</v>
      </c>
      <c r="R847" s="201" t="s">
        <v>2130</v>
      </c>
      <c r="S847" s="203" t="s">
        <v>2131</v>
      </c>
      <c r="T847" s="199" t="str">
        <f>LEFT(D847,3)</f>
        <v>@Re</v>
      </c>
      <c r="U847" s="198" t="e">
        <f>IF(SEARCH("RT", T847),1,0)</f>
        <v>#VALUE!</v>
      </c>
      <c r="V847" s="199" t="str">
        <f>LEFT(D847,35)</f>
        <v xml:space="preserve">@ResearchChat Hi Chris-do you know </v>
      </c>
      <c r="W847" s="199" t="e">
        <f>IF(SEARCH("http:", D847),1,0)</f>
        <v>#VALUE!</v>
      </c>
    </row>
    <row r="848" spans="1:24" x14ac:dyDescent="0.2">
      <c r="A848" s="199">
        <v>885</v>
      </c>
      <c r="B848" s="200" t="s">
        <v>2124</v>
      </c>
      <c r="C848" s="201" t="s">
        <v>136</v>
      </c>
      <c r="D848" s="201" t="s">
        <v>2120</v>
      </c>
      <c r="E848" s="201" t="s">
        <v>2125</v>
      </c>
      <c r="F848" s="202">
        <v>41690.059386574103</v>
      </c>
      <c r="G848" s="201"/>
      <c r="H848" s="201" t="s">
        <v>23</v>
      </c>
      <c r="I848" s="201"/>
      <c r="J848" s="201"/>
      <c r="K848" s="201">
        <v>317175652</v>
      </c>
      <c r="L848" s="201"/>
      <c r="M848" s="203" t="s">
        <v>45</v>
      </c>
      <c r="N848" s="203" t="s">
        <v>139</v>
      </c>
      <c r="O848" s="201">
        <v>130</v>
      </c>
      <c r="P848" s="201">
        <v>253</v>
      </c>
      <c r="Q848" s="201">
        <v>-18000</v>
      </c>
      <c r="R848" s="201" t="s">
        <v>2126</v>
      </c>
      <c r="S848" s="203" t="s">
        <v>2123</v>
      </c>
      <c r="T848" s="199" t="str">
        <f>LEFT(D848,3)</f>
        <v xml:space="preserve">RT </v>
      </c>
      <c r="U848" s="198">
        <f>IF(SEARCH("RT", T848),1,0)</f>
        <v>1</v>
      </c>
      <c r="V848" s="199" t="str">
        <f>LEFT(D848,35)</f>
        <v>RT @dberrill: #OERS14 Smart classro</v>
      </c>
      <c r="W848" s="199">
        <f>IF(SEARCH("http:", D848),1,0)</f>
        <v>1</v>
      </c>
      <c r="X848" s="194" t="str">
        <f>"http:"&amp;MID(D848,FIND("/",D848,8),LEN(D848)+1-FIND("/",D848,8))</f>
        <v>http://t.co/ayC8lZcV08</v>
      </c>
    </row>
    <row r="849" spans="1:24" x14ac:dyDescent="0.2">
      <c r="A849" s="199">
        <v>886</v>
      </c>
      <c r="B849" s="200" t="s">
        <v>2119</v>
      </c>
      <c r="C849" s="201" t="s">
        <v>2108</v>
      </c>
      <c r="D849" s="201" t="s">
        <v>2120</v>
      </c>
      <c r="E849" s="201" t="s">
        <v>2121</v>
      </c>
      <c r="F849" s="202">
        <v>41690.062615740702</v>
      </c>
      <c r="G849" s="201"/>
      <c r="H849" s="201" t="s">
        <v>23</v>
      </c>
      <c r="I849" s="201"/>
      <c r="J849" s="201"/>
      <c r="K849" s="201">
        <v>30523023</v>
      </c>
      <c r="L849" s="201"/>
      <c r="M849" s="203" t="s">
        <v>45</v>
      </c>
      <c r="N849" s="203" t="s">
        <v>2111</v>
      </c>
      <c r="O849" s="201">
        <v>146</v>
      </c>
      <c r="P849" s="201">
        <v>267</v>
      </c>
      <c r="Q849" s="201">
        <v>-18000</v>
      </c>
      <c r="R849" s="201" t="s">
        <v>2122</v>
      </c>
      <c r="S849" s="203" t="s">
        <v>2123</v>
      </c>
      <c r="T849" s="199" t="str">
        <f>LEFT(D849,3)</f>
        <v xml:space="preserve">RT </v>
      </c>
      <c r="U849" s="198">
        <f>IF(SEARCH("RT", T849),1,0)</f>
        <v>1</v>
      </c>
      <c r="V849" s="199" t="str">
        <f>LEFT(D849,35)</f>
        <v>RT @dberrill: #OERS14 Smart classro</v>
      </c>
      <c r="W849" s="199">
        <f>IF(SEARCH("http:", D849),1,0)</f>
        <v>1</v>
      </c>
      <c r="X849" s="194" t="str">
        <f>"http:"&amp;MID(D849,FIND("/",D849,8),LEN(D849)+1-FIND("/",D849,8))</f>
        <v>http://t.co/ayC8lZcV08</v>
      </c>
    </row>
    <row r="850" spans="1:24" x14ac:dyDescent="0.2">
      <c r="A850" s="199">
        <v>887</v>
      </c>
      <c r="B850" s="200" t="s">
        <v>2114</v>
      </c>
      <c r="C850" s="201" t="s">
        <v>136</v>
      </c>
      <c r="D850" s="201" t="s">
        <v>2115</v>
      </c>
      <c r="E850" s="201" t="s">
        <v>2116</v>
      </c>
      <c r="F850" s="202">
        <v>41690.063611111102</v>
      </c>
      <c r="G850" s="201"/>
      <c r="H850" s="201" t="s">
        <v>23</v>
      </c>
      <c r="I850" s="201"/>
      <c r="J850" s="201"/>
      <c r="K850" s="201">
        <v>317175652</v>
      </c>
      <c r="L850" s="201"/>
      <c r="M850" s="203" t="s">
        <v>45</v>
      </c>
      <c r="N850" s="203" t="s">
        <v>139</v>
      </c>
      <c r="O850" s="201">
        <v>130</v>
      </c>
      <c r="P850" s="201">
        <v>253</v>
      </c>
      <c r="Q850" s="201">
        <v>-18000</v>
      </c>
      <c r="R850" s="201" t="s">
        <v>2117</v>
      </c>
      <c r="S850" s="203" t="s">
        <v>2118</v>
      </c>
      <c r="T850" s="199" t="str">
        <f>LEFT(D850,3)</f>
        <v>Had</v>
      </c>
      <c r="U850" s="198" t="e">
        <f>IF(SEARCH("RT", T850),1,0)</f>
        <v>#VALUE!</v>
      </c>
      <c r="V850" s="199" t="str">
        <f>LEFT(D850,35)</f>
        <v>Had a blast co-presenting with @dta</v>
      </c>
      <c r="W850" s="199">
        <f>IF(SEARCH("http:", D850),1,0)</f>
        <v>1</v>
      </c>
      <c r="X850" s="194" t="str">
        <f>"http:"&amp;MID(D850,FIND("/",D850,8),LEN(D850)+1-FIND("/",D850,8))</f>
        <v>http://t.co/mq6P8wGQyC</v>
      </c>
    </row>
    <row r="851" spans="1:24" x14ac:dyDescent="0.2">
      <c r="A851" s="199">
        <v>888</v>
      </c>
      <c r="B851" s="200" t="s">
        <v>2107</v>
      </c>
      <c r="C851" s="201" t="s">
        <v>2108</v>
      </c>
      <c r="D851" s="201" t="s">
        <v>2109</v>
      </c>
      <c r="E851" s="201" t="s">
        <v>2110</v>
      </c>
      <c r="F851" s="202">
        <v>41690.065740740698</v>
      </c>
      <c r="G851" s="201"/>
      <c r="H851" s="201" t="s">
        <v>23</v>
      </c>
      <c r="I851" s="201"/>
      <c r="J851" s="201"/>
      <c r="K851" s="201">
        <v>30523023</v>
      </c>
      <c r="L851" s="201"/>
      <c r="M851" s="203" t="s">
        <v>45</v>
      </c>
      <c r="N851" s="203" t="s">
        <v>2111</v>
      </c>
      <c r="O851" s="201">
        <v>146</v>
      </c>
      <c r="P851" s="201">
        <v>267</v>
      </c>
      <c r="Q851" s="201">
        <v>-18000</v>
      </c>
      <c r="R851" s="201" t="s">
        <v>2112</v>
      </c>
      <c r="S851" s="203" t="s">
        <v>2113</v>
      </c>
      <c r="T851" s="199" t="str">
        <f>LEFT(D851,3)</f>
        <v xml:space="preserve">RT </v>
      </c>
      <c r="U851" s="198">
        <f>IF(SEARCH("RT", T851),1,0)</f>
        <v>1</v>
      </c>
      <c r="V851" s="199" t="str">
        <f>LEFT(D851,35)</f>
        <v>RT @OhMissAcosta: Had a blast co-pr</v>
      </c>
      <c r="W851" s="199">
        <f>IF(SEARCH("http:", D851),1,0)</f>
        <v>1</v>
      </c>
      <c r="X851" s="194" t="str">
        <f>"http:"&amp;MID(D851,FIND("/",D851,8),LEN(D851)+1-FIND("/",D851,8))</f>
        <v>http://t.co/mq6P8wGQyC</v>
      </c>
    </row>
    <row r="852" spans="1:24" x14ac:dyDescent="0.2">
      <c r="A852" s="199">
        <v>889</v>
      </c>
      <c r="B852" s="200" t="s">
        <v>2100</v>
      </c>
      <c r="C852" s="201" t="s">
        <v>1074</v>
      </c>
      <c r="D852" s="201" t="s">
        <v>2101</v>
      </c>
      <c r="E852" s="201" t="s">
        <v>2102</v>
      </c>
      <c r="F852" s="202">
        <v>41690.069328703699</v>
      </c>
      <c r="G852" s="201"/>
      <c r="H852" s="201" t="s">
        <v>23</v>
      </c>
      <c r="I852" s="201">
        <v>2174804130</v>
      </c>
      <c r="J852" s="201" t="s">
        <v>496</v>
      </c>
      <c r="K852" s="201">
        <v>97134757</v>
      </c>
      <c r="L852" s="201" t="s">
        <v>2103</v>
      </c>
      <c r="M852" s="203" t="s">
        <v>45</v>
      </c>
      <c r="N852" s="203" t="s">
        <v>2104</v>
      </c>
      <c r="O852" s="201">
        <v>1701</v>
      </c>
      <c r="P852" s="201">
        <v>919</v>
      </c>
      <c r="Q852" s="201">
        <v>-18000</v>
      </c>
      <c r="R852" s="201" t="s">
        <v>2105</v>
      </c>
      <c r="S852" s="203" t="s">
        <v>2106</v>
      </c>
      <c r="T852" s="199" t="str">
        <f>LEFT(D852,3)</f>
        <v>@pr</v>
      </c>
      <c r="U852" s="198" t="e">
        <f>IF(SEARCH("RT", T852),1,0)</f>
        <v>#VALUE!</v>
      </c>
      <c r="V852" s="199" t="str">
        <f>LEFT(D852,35)</f>
        <v>@professor_jess Reminds me of an aw</v>
      </c>
      <c r="W852" s="199" t="e">
        <f>IF(SEARCH("http:", D852),1,0)</f>
        <v>#VALUE!</v>
      </c>
    </row>
    <row r="853" spans="1:24" x14ac:dyDescent="0.2">
      <c r="A853" s="199">
        <v>890</v>
      </c>
      <c r="B853" s="200" t="s">
        <v>2093</v>
      </c>
      <c r="C853" s="201" t="s">
        <v>2094</v>
      </c>
      <c r="D853" s="201" t="s">
        <v>2095</v>
      </c>
      <c r="E853" s="201" t="s">
        <v>2096</v>
      </c>
      <c r="F853" s="202">
        <v>41690.069618055597</v>
      </c>
      <c r="G853" s="201"/>
      <c r="H853" s="201" t="s">
        <v>23</v>
      </c>
      <c r="I853" s="201"/>
      <c r="J853" s="201"/>
      <c r="K853" s="201">
        <v>334849970</v>
      </c>
      <c r="L853" s="201"/>
      <c r="M853" s="203" t="s">
        <v>105</v>
      </c>
      <c r="N853" s="203" t="s">
        <v>2097</v>
      </c>
      <c r="O853" s="201">
        <v>1134</v>
      </c>
      <c r="P853" s="201">
        <v>1210</v>
      </c>
      <c r="Q853" s="201">
        <v>-18000</v>
      </c>
      <c r="R853" s="201" t="s">
        <v>2098</v>
      </c>
      <c r="S853" s="203" t="s">
        <v>2099</v>
      </c>
      <c r="T853" s="199" t="str">
        <f>LEFT(D853,3)</f>
        <v xml:space="preserve">RT </v>
      </c>
      <c r="U853" s="198">
        <f>IF(SEARCH("RT", T853),1,0)</f>
        <v>1</v>
      </c>
      <c r="V853" s="199" t="str">
        <f>LEFT(D853,35)</f>
        <v>RT @giannahelling: #OERS14 Don Taps</v>
      </c>
      <c r="W853" s="199" t="e">
        <f>IF(SEARCH("http:", D853),1,0)</f>
        <v>#VALUE!</v>
      </c>
    </row>
    <row r="854" spans="1:24" ht="25.5" x14ac:dyDescent="0.2">
      <c r="A854" s="199">
        <v>891</v>
      </c>
      <c r="B854" s="200" t="s">
        <v>2086</v>
      </c>
      <c r="C854" s="201" t="s">
        <v>2087</v>
      </c>
      <c r="D854" s="204" t="s">
        <v>2088</v>
      </c>
      <c r="E854" s="201" t="s">
        <v>2089</v>
      </c>
      <c r="F854" s="202">
        <v>41690.076111111099</v>
      </c>
      <c r="G854" s="201"/>
      <c r="H854" s="201" t="s">
        <v>628</v>
      </c>
      <c r="I854" s="201"/>
      <c r="J854" s="201"/>
      <c r="K854" s="201">
        <v>2349090782</v>
      </c>
      <c r="L854" s="201"/>
      <c r="M854" s="203" t="s">
        <v>215</v>
      </c>
      <c r="N854" s="203" t="s">
        <v>2090</v>
      </c>
      <c r="O854" s="201">
        <v>20</v>
      </c>
      <c r="P854" s="201">
        <v>44</v>
      </c>
      <c r="Q854" s="201"/>
      <c r="R854" s="201" t="s">
        <v>2091</v>
      </c>
      <c r="S854" s="203" t="s">
        <v>2092</v>
      </c>
      <c r="T854" s="199" t="str">
        <f>LEFT(D854,3)</f>
        <v xml:space="preserve">RT </v>
      </c>
      <c r="U854" s="198">
        <f>IF(SEARCH("RT", T854),1,0)</f>
        <v>1</v>
      </c>
      <c r="V854" s="199" t="str">
        <f>LEFT(D854,35)</f>
        <v>RT @ResearchChat: EQAO Research Bul</v>
      </c>
      <c r="W854" s="199">
        <f>IF(SEARCH("http:", D854),1,0)</f>
        <v>1</v>
      </c>
      <c r="X854" s="194" t="str">
        <f>"http:"&amp;MID(D854,FIND("/",D854,8),LEN(D854)+1-FIND("/",D854,8))</f>
        <v>http://t.co/QulEU2Sz1l #OERS14 #ResearchChat</v>
      </c>
    </row>
    <row r="855" spans="1:24" x14ac:dyDescent="0.2">
      <c r="A855" s="199">
        <v>892</v>
      </c>
      <c r="B855" s="200" t="s">
        <v>2081</v>
      </c>
      <c r="C855" s="201" t="s">
        <v>496</v>
      </c>
      <c r="D855" s="201" t="s">
        <v>2082</v>
      </c>
      <c r="E855" s="201" t="s">
        <v>2083</v>
      </c>
      <c r="F855" s="202">
        <v>41690.076261574097</v>
      </c>
      <c r="G855" s="201"/>
      <c r="H855" s="201" t="s">
        <v>23</v>
      </c>
      <c r="I855" s="201"/>
      <c r="J855" s="201"/>
      <c r="K855" s="201">
        <v>2174804130</v>
      </c>
      <c r="L855" s="201"/>
      <c r="M855" s="203" t="s">
        <v>24</v>
      </c>
      <c r="N855" s="203" t="s">
        <v>499</v>
      </c>
      <c r="O855" s="201">
        <v>19</v>
      </c>
      <c r="P855" s="201">
        <v>19</v>
      </c>
      <c r="Q855" s="201"/>
      <c r="R855" s="201" t="s">
        <v>2084</v>
      </c>
      <c r="S855" s="203" t="s">
        <v>2085</v>
      </c>
      <c r="T855" s="199" t="str">
        <f>LEFT(D855,3)</f>
        <v>Gre</v>
      </c>
      <c r="U855" s="198" t="e">
        <f>IF(SEARCH("RT", T855),1,0)</f>
        <v>#VALUE!</v>
      </c>
      <c r="V855" s="199" t="str">
        <f>LEFT(D855,35)</f>
        <v>Great talking to @ohmissacosta toda</v>
      </c>
      <c r="W855" s="199" t="e">
        <f>IF(SEARCH("http:", D855),1,0)</f>
        <v>#VALUE!</v>
      </c>
    </row>
    <row r="856" spans="1:24" ht="25.5" x14ac:dyDescent="0.2">
      <c r="A856" s="199">
        <v>893</v>
      </c>
      <c r="B856" s="200" t="s">
        <v>2076</v>
      </c>
      <c r="C856" s="201" t="s">
        <v>2077</v>
      </c>
      <c r="D856" s="201" t="s">
        <v>2035</v>
      </c>
      <c r="E856" s="201" t="s">
        <v>2078</v>
      </c>
      <c r="F856" s="202">
        <v>41690.077534722201</v>
      </c>
      <c r="G856" s="201"/>
      <c r="H856" s="201" t="s">
        <v>23</v>
      </c>
      <c r="I856" s="201"/>
      <c r="J856" s="201"/>
      <c r="K856" s="201">
        <v>390886320</v>
      </c>
      <c r="L856" s="201"/>
      <c r="M856" s="203" t="s">
        <v>105</v>
      </c>
      <c r="N856" s="203" t="s">
        <v>2079</v>
      </c>
      <c r="O856" s="201">
        <v>10</v>
      </c>
      <c r="P856" s="201">
        <v>63</v>
      </c>
      <c r="Q856" s="201"/>
      <c r="R856" s="201" t="s">
        <v>2080</v>
      </c>
      <c r="S856" s="203" t="s">
        <v>2038</v>
      </c>
      <c r="T856" s="199" t="str">
        <f>LEFT(D856,3)</f>
        <v xml:space="preserve">RT </v>
      </c>
      <c r="U856" s="198">
        <f>IF(SEARCH("RT", T856),1,0)</f>
        <v>1</v>
      </c>
      <c r="V856" s="199" t="str">
        <f>LEFT(D856,35)</f>
        <v>RT @ResearchChat: Prodigy game - Ma</v>
      </c>
      <c r="W856" s="199">
        <f>IF(SEARCH("http:", D856),1,0)</f>
        <v>1</v>
      </c>
      <c r="X856" s="194" t="str">
        <f>"http:"&amp;MID(D856,FIND("/",D856,8),LEN(D856)+1-FIND("/",D856,8))</f>
        <v>http://t.co/nnFgZH7Boz did I mention it is free? #OERS14</v>
      </c>
    </row>
    <row r="857" spans="1:24" x14ac:dyDescent="0.2">
      <c r="A857" s="199">
        <v>894</v>
      </c>
      <c r="B857" s="200" t="s">
        <v>2071</v>
      </c>
      <c r="C857" s="201" t="s">
        <v>518</v>
      </c>
      <c r="D857" s="201" t="s">
        <v>2072</v>
      </c>
      <c r="E857" s="201" t="s">
        <v>2073</v>
      </c>
      <c r="F857" s="202">
        <v>41690.077824074098</v>
      </c>
      <c r="G857" s="201"/>
      <c r="H857" s="201" t="s">
        <v>23</v>
      </c>
      <c r="I857" s="201"/>
      <c r="J857" s="201"/>
      <c r="K857" s="201">
        <v>236515608</v>
      </c>
      <c r="L857" s="201"/>
      <c r="M857" s="203" t="s">
        <v>105</v>
      </c>
      <c r="N857" s="203" t="s">
        <v>2061</v>
      </c>
      <c r="O857" s="201">
        <v>886</v>
      </c>
      <c r="P857" s="201">
        <v>822</v>
      </c>
      <c r="Q857" s="201">
        <v>-18000</v>
      </c>
      <c r="R857" s="201" t="s">
        <v>2074</v>
      </c>
      <c r="S857" s="203" t="s">
        <v>2075</v>
      </c>
      <c r="T857" s="199" t="str">
        <f>LEFT(D857,3)</f>
        <v>Loo</v>
      </c>
      <c r="U857" s="198" t="e">
        <f>IF(SEARCH("RT", T857),1,0)</f>
        <v>#VALUE!</v>
      </c>
      <c r="V857" s="199" t="str">
        <f>LEFT(D857,35)</f>
        <v>Looking forward to Workshop C - Imp</v>
      </c>
      <c r="W857" s="199" t="e">
        <f>IF(SEARCH("http:", D857),1,0)</f>
        <v>#VALUE!</v>
      </c>
    </row>
    <row r="858" spans="1:24" x14ac:dyDescent="0.2">
      <c r="A858" s="199">
        <v>895</v>
      </c>
      <c r="B858" s="200" t="s">
        <v>2064</v>
      </c>
      <c r="C858" s="201" t="s">
        <v>2065</v>
      </c>
      <c r="D858" s="201" t="s">
        <v>2066</v>
      </c>
      <c r="E858" s="201" t="s">
        <v>2067</v>
      </c>
      <c r="F858" s="202">
        <v>41690.079548611102</v>
      </c>
      <c r="G858" s="201"/>
      <c r="H858" s="201" t="s">
        <v>23</v>
      </c>
      <c r="I858" s="201"/>
      <c r="J858" s="201"/>
      <c r="K858" s="201">
        <v>112526949</v>
      </c>
      <c r="L858" s="201"/>
      <c r="M858" s="203" t="s">
        <v>45</v>
      </c>
      <c r="N858" s="203" t="s">
        <v>2068</v>
      </c>
      <c r="O858" s="201">
        <v>573</v>
      </c>
      <c r="P858" s="201">
        <v>389</v>
      </c>
      <c r="Q858" s="201">
        <v>-18000</v>
      </c>
      <c r="R858" s="201" t="s">
        <v>2069</v>
      </c>
      <c r="S858" s="203" t="s">
        <v>2070</v>
      </c>
      <c r="T858" s="199" t="str">
        <f>LEFT(D858,3)</f>
        <v xml:space="preserve">RT </v>
      </c>
      <c r="U858" s="198">
        <f>IF(SEARCH("RT", T858),1,0)</f>
        <v>1</v>
      </c>
      <c r="V858" s="199" t="str">
        <f>LEFT(D858,35)</f>
        <v>RT @vespakristen: “@westernulibsEDU</v>
      </c>
      <c r="W858" s="199" t="e">
        <f>IF(SEARCH("http:", D858),1,0)</f>
        <v>#VALUE!</v>
      </c>
    </row>
    <row r="859" spans="1:24" x14ac:dyDescent="0.2">
      <c r="A859" s="199">
        <v>896</v>
      </c>
      <c r="B859" s="200" t="s">
        <v>2057</v>
      </c>
      <c r="C859" s="201" t="s">
        <v>518</v>
      </c>
      <c r="D859" s="201" t="s">
        <v>2058</v>
      </c>
      <c r="E859" s="201" t="s">
        <v>2059</v>
      </c>
      <c r="F859" s="202">
        <v>41690.079641203702</v>
      </c>
      <c r="G859" s="201"/>
      <c r="H859" s="201" t="s">
        <v>23</v>
      </c>
      <c r="I859" s="201">
        <v>2351930730</v>
      </c>
      <c r="J859" s="201" t="s">
        <v>1022</v>
      </c>
      <c r="K859" s="201">
        <v>236515608</v>
      </c>
      <c r="L859" s="201" t="s">
        <v>2060</v>
      </c>
      <c r="M859" s="203" t="s">
        <v>105</v>
      </c>
      <c r="N859" s="203" t="s">
        <v>2061</v>
      </c>
      <c r="O859" s="201">
        <v>886</v>
      </c>
      <c r="P859" s="201">
        <v>822</v>
      </c>
      <c r="Q859" s="201">
        <v>-18000</v>
      </c>
      <c r="R859" s="201" t="s">
        <v>2062</v>
      </c>
      <c r="S859" s="203" t="s">
        <v>2063</v>
      </c>
      <c r="T859" s="199" t="str">
        <f>LEFT(D859,3)</f>
        <v>@LS</v>
      </c>
      <c r="U859" s="198" t="e">
        <f>IF(SEARCH("RT", T859),1,0)</f>
        <v>#VALUE!</v>
      </c>
      <c r="V859" s="199" t="str">
        <f>LEFT(D859,35)</f>
        <v>@LStevens2511 you create a plan, ju</v>
      </c>
      <c r="W859" s="199" t="e">
        <f>IF(SEARCH("http:", D859),1,0)</f>
        <v>#VALUE!</v>
      </c>
    </row>
    <row r="860" spans="1:24" x14ac:dyDescent="0.2">
      <c r="A860" s="199">
        <v>897</v>
      </c>
      <c r="B860" s="200" t="s">
        <v>2051</v>
      </c>
      <c r="C860" s="201" t="s">
        <v>2040</v>
      </c>
      <c r="D860" s="201" t="s">
        <v>2052</v>
      </c>
      <c r="E860" s="201" t="s">
        <v>2053</v>
      </c>
      <c r="F860" s="202">
        <v>41690.098206018498</v>
      </c>
      <c r="G860" s="201"/>
      <c r="H860" s="201" t="s">
        <v>23</v>
      </c>
      <c r="I860" s="201">
        <v>97134757</v>
      </c>
      <c r="J860" s="201" t="s">
        <v>1074</v>
      </c>
      <c r="K860" s="201">
        <v>22331267</v>
      </c>
      <c r="L860" s="201" t="s">
        <v>2054</v>
      </c>
      <c r="M860" s="203" t="s">
        <v>215</v>
      </c>
      <c r="N860" s="203" t="s">
        <v>2043</v>
      </c>
      <c r="O860" s="201">
        <v>372</v>
      </c>
      <c r="P860" s="201">
        <v>527</v>
      </c>
      <c r="Q860" s="201">
        <v>-18000</v>
      </c>
      <c r="R860" s="201" t="s">
        <v>2055</v>
      </c>
      <c r="S860" s="203" t="s">
        <v>2056</v>
      </c>
      <c r="T860" s="199" t="str">
        <f>LEFT(D860,3)</f>
        <v>@ta</v>
      </c>
      <c r="U860" s="198" t="e">
        <f>IF(SEARCH("RT", T860),1,0)</f>
        <v>#VALUE!</v>
      </c>
      <c r="V860" s="199" t="str">
        <f>LEFT(D860,35)</f>
        <v>@taniasterling Aww, thanks! They wo</v>
      </c>
      <c r="W860" s="199" t="e">
        <f>IF(SEARCH("http:", D860),1,0)</f>
        <v>#VALUE!</v>
      </c>
    </row>
    <row r="861" spans="1:24" x14ac:dyDescent="0.2">
      <c r="A861" s="199">
        <v>898</v>
      </c>
      <c r="B861" s="200" t="s">
        <v>2051</v>
      </c>
      <c r="C861" s="201" t="s">
        <v>2040</v>
      </c>
      <c r="D861" s="201" t="s">
        <v>2052</v>
      </c>
      <c r="E861" s="201" t="s">
        <v>2053</v>
      </c>
      <c r="F861" s="202">
        <v>41690.098206018498</v>
      </c>
      <c r="G861" s="201"/>
      <c r="H861" s="201" t="s">
        <v>23</v>
      </c>
      <c r="I861" s="201">
        <v>97134757</v>
      </c>
      <c r="J861" s="201" t="s">
        <v>1074</v>
      </c>
      <c r="K861" s="201">
        <v>22331267</v>
      </c>
      <c r="L861" s="201" t="s">
        <v>2054</v>
      </c>
      <c r="M861" s="203" t="s">
        <v>215</v>
      </c>
      <c r="N861" s="203" t="s">
        <v>2043</v>
      </c>
      <c r="O861" s="201">
        <v>372</v>
      </c>
      <c r="P861" s="201">
        <v>527</v>
      </c>
      <c r="Q861" s="201">
        <v>-18000</v>
      </c>
      <c r="R861" s="201" t="s">
        <v>2055</v>
      </c>
      <c r="S861" s="203" t="s">
        <v>2056</v>
      </c>
      <c r="T861" s="199" t="str">
        <f>LEFT(D861,3)</f>
        <v>@ta</v>
      </c>
      <c r="U861" s="198" t="e">
        <f>IF(SEARCH("RT", T861),1,0)</f>
        <v>#VALUE!</v>
      </c>
      <c r="V861" s="199" t="str">
        <f>LEFT(D861,35)</f>
        <v>@taniasterling Aww, thanks! They wo</v>
      </c>
      <c r="W861" s="199" t="e">
        <f>IF(SEARCH("http:", D861),1,0)</f>
        <v>#VALUE!</v>
      </c>
    </row>
    <row r="862" spans="1:24" x14ac:dyDescent="0.2">
      <c r="A862" s="199">
        <v>899</v>
      </c>
      <c r="B862" s="200" t="s">
        <v>2046</v>
      </c>
      <c r="C862" s="201" t="s">
        <v>269</v>
      </c>
      <c r="D862" s="201" t="s">
        <v>2047</v>
      </c>
      <c r="E862" s="201" t="s">
        <v>2048</v>
      </c>
      <c r="F862" s="202">
        <v>41690.098946759303</v>
      </c>
      <c r="G862" s="201"/>
      <c r="H862" s="201" t="s">
        <v>23</v>
      </c>
      <c r="I862" s="201"/>
      <c r="J862" s="201"/>
      <c r="K862" s="201">
        <v>298888460</v>
      </c>
      <c r="L862" s="201"/>
      <c r="M862" s="203" t="s">
        <v>38</v>
      </c>
      <c r="N862" s="203" t="s">
        <v>302</v>
      </c>
      <c r="O862" s="201">
        <v>91</v>
      </c>
      <c r="P862" s="201">
        <v>131</v>
      </c>
      <c r="Q862" s="201">
        <v>-18000</v>
      </c>
      <c r="R862" s="201" t="s">
        <v>2049</v>
      </c>
      <c r="S862" s="203" t="s">
        <v>2050</v>
      </c>
      <c r="T862" s="199" t="str">
        <f>LEFT(D862,3)</f>
        <v>"@e</v>
      </c>
      <c r="U862" s="198" t="e">
        <f>IF(SEARCH("RT", T862),1,0)</f>
        <v>#VALUE!</v>
      </c>
      <c r="V862" s="199" t="str">
        <f>LEFT(D862,35)</f>
        <v>"@emoyer2009: #OERS14 assessment is</v>
      </c>
      <c r="W862" s="199" t="e">
        <f>IF(SEARCH("http:", D862),1,0)</f>
        <v>#VALUE!</v>
      </c>
    </row>
    <row r="863" spans="1:24" x14ac:dyDescent="0.2">
      <c r="A863" s="199">
        <v>900</v>
      </c>
      <c r="B863" s="200" t="s">
        <v>2039</v>
      </c>
      <c r="C863" s="201" t="s">
        <v>2040</v>
      </c>
      <c r="D863" s="201" t="s">
        <v>2041</v>
      </c>
      <c r="E863" s="201" t="s">
        <v>2042</v>
      </c>
      <c r="F863" s="202">
        <v>41690.099571759303</v>
      </c>
      <c r="G863" s="201"/>
      <c r="H863" s="201" t="s">
        <v>23</v>
      </c>
      <c r="I863" s="201"/>
      <c r="J863" s="201"/>
      <c r="K863" s="201">
        <v>22331267</v>
      </c>
      <c r="L863" s="201"/>
      <c r="M863" s="203" t="s">
        <v>215</v>
      </c>
      <c r="N863" s="203" t="s">
        <v>2043</v>
      </c>
      <c r="O863" s="201">
        <v>372</v>
      </c>
      <c r="P863" s="201">
        <v>527</v>
      </c>
      <c r="Q863" s="201">
        <v>-18000</v>
      </c>
      <c r="R863" s="201" t="s">
        <v>2044</v>
      </c>
      <c r="S863" s="203" t="s">
        <v>2045</v>
      </c>
      <c r="T863" s="199" t="str">
        <f>LEFT(D863,3)</f>
        <v>"Ar</v>
      </c>
      <c r="U863" s="198" t="e">
        <f>IF(SEARCH("RT", T863),1,0)</f>
        <v>#VALUE!</v>
      </c>
      <c r="V863" s="199" t="str">
        <f>LEFT(D863,35)</f>
        <v>"Are we a culture of grading or a c</v>
      </c>
      <c r="W863" s="199" t="e">
        <f>IF(SEARCH("http:", D863),1,0)</f>
        <v>#VALUE!</v>
      </c>
    </row>
    <row r="864" spans="1:24" ht="25.5" x14ac:dyDescent="0.2">
      <c r="A864" s="199">
        <v>901</v>
      </c>
      <c r="B864" s="200" t="s">
        <v>2034</v>
      </c>
      <c r="C864" s="201" t="s">
        <v>559</v>
      </c>
      <c r="D864" s="204" t="s">
        <v>2035</v>
      </c>
      <c r="E864" s="201" t="s">
        <v>2036</v>
      </c>
      <c r="F864" s="202">
        <v>41690.106041666702</v>
      </c>
      <c r="G864" s="201"/>
      <c r="H864" s="201" t="s">
        <v>23</v>
      </c>
      <c r="I864" s="201"/>
      <c r="J864" s="201"/>
      <c r="K864" s="201">
        <v>974506908</v>
      </c>
      <c r="L864" s="201"/>
      <c r="M864" s="203" t="s">
        <v>24</v>
      </c>
      <c r="N864" s="203" t="s">
        <v>562</v>
      </c>
      <c r="O864" s="201">
        <v>30</v>
      </c>
      <c r="P864" s="201">
        <v>225</v>
      </c>
      <c r="Q864" s="201"/>
      <c r="R864" s="201" t="s">
        <v>2037</v>
      </c>
      <c r="S864" s="203" t="s">
        <v>2038</v>
      </c>
      <c r="T864" s="199" t="str">
        <f>LEFT(D864,3)</f>
        <v xml:space="preserve">RT </v>
      </c>
      <c r="U864" s="198">
        <f>IF(SEARCH("RT", T864),1,0)</f>
        <v>1</v>
      </c>
      <c r="V864" s="199" t="str">
        <f>LEFT(D864,35)</f>
        <v>RT @ResearchChat: Prodigy game - Ma</v>
      </c>
      <c r="W864" s="199">
        <f>IF(SEARCH("http:", D864),1,0)</f>
        <v>1</v>
      </c>
      <c r="X864" s="194" t="str">
        <f>"http:"&amp;MID(D864,FIND("/",D864,8),LEN(D864)+1-FIND("/",D864,8))</f>
        <v>http://t.co/nnFgZH7Boz did I mention it is free? #OERS14</v>
      </c>
    </row>
    <row r="865" spans="1:24" x14ac:dyDescent="0.2">
      <c r="A865" s="199">
        <v>902</v>
      </c>
      <c r="B865" s="200" t="s">
        <v>2029</v>
      </c>
      <c r="C865" s="201" t="s">
        <v>1968</v>
      </c>
      <c r="D865" s="201" t="s">
        <v>2030</v>
      </c>
      <c r="E865" s="201" t="s">
        <v>2031</v>
      </c>
      <c r="F865" s="202">
        <v>41690.1074884259</v>
      </c>
      <c r="G865" s="201"/>
      <c r="H865" s="201" t="s">
        <v>23</v>
      </c>
      <c r="I865" s="201">
        <v>84337876</v>
      </c>
      <c r="J865" s="201" t="s">
        <v>1176</v>
      </c>
      <c r="K865" s="201">
        <v>84937789</v>
      </c>
      <c r="L865" s="201" t="s">
        <v>1787</v>
      </c>
      <c r="M865" s="203" t="s">
        <v>215</v>
      </c>
      <c r="N865" s="203" t="s">
        <v>1972</v>
      </c>
      <c r="O865" s="201">
        <v>357</v>
      </c>
      <c r="P865" s="201">
        <v>233</v>
      </c>
      <c r="Q865" s="201">
        <v>-18000</v>
      </c>
      <c r="R865" s="201" t="s">
        <v>2032</v>
      </c>
      <c r="S865" s="203" t="s">
        <v>2033</v>
      </c>
      <c r="T865" s="199" t="str">
        <f>LEFT(D865,3)</f>
        <v>@ca</v>
      </c>
      <c r="U865" s="198" t="e">
        <f>IF(SEARCH("RT", T865),1,0)</f>
        <v>#VALUE!</v>
      </c>
      <c r="V865" s="199" t="str">
        <f>LEFT(D865,35)</f>
        <v>@candymcewan I am so jealous that y</v>
      </c>
      <c r="W865" s="199" t="e">
        <f>IF(SEARCH("http:", D865),1,0)</f>
        <v>#VALUE!</v>
      </c>
    </row>
    <row r="866" spans="1:24" x14ac:dyDescent="0.2">
      <c r="A866" s="199">
        <v>903</v>
      </c>
      <c r="B866" s="200" t="s">
        <v>2024</v>
      </c>
      <c r="C866" s="201" t="s">
        <v>1022</v>
      </c>
      <c r="D866" s="201" t="s">
        <v>2025</v>
      </c>
      <c r="E866" s="201" t="s">
        <v>2026</v>
      </c>
      <c r="F866" s="202">
        <v>41690.115092592598</v>
      </c>
      <c r="G866" s="201"/>
      <c r="H866" s="201" t="s">
        <v>23</v>
      </c>
      <c r="I866" s="201"/>
      <c r="J866" s="201"/>
      <c r="K866" s="201">
        <v>2351930730</v>
      </c>
      <c r="L866" s="201"/>
      <c r="M866" s="203" t="s">
        <v>105</v>
      </c>
      <c r="N866" s="203" t="s">
        <v>1026</v>
      </c>
      <c r="O866" s="201">
        <v>9</v>
      </c>
      <c r="P866" s="201">
        <v>46</v>
      </c>
      <c r="Q866" s="201"/>
      <c r="R866" s="201" t="s">
        <v>2027</v>
      </c>
      <c r="S866" s="203" t="s">
        <v>2028</v>
      </c>
      <c r="T866" s="199" t="str">
        <f>LEFT(D866,3)</f>
        <v xml:space="preserve">RT </v>
      </c>
      <c r="U866" s="198">
        <f>IF(SEARCH("RT", T866),1,0)</f>
        <v>1</v>
      </c>
      <c r="V866" s="199" t="str">
        <f>LEFT(D866,35)</f>
        <v>RT @taniasterling: @LStevens2511 GR</v>
      </c>
      <c r="W866" s="199" t="e">
        <f>IF(SEARCH("http:", D866),1,0)</f>
        <v>#VALUE!</v>
      </c>
    </row>
    <row r="867" spans="1:24" x14ac:dyDescent="0.2">
      <c r="A867" s="199">
        <v>904</v>
      </c>
      <c r="B867" s="200" t="s">
        <v>2019</v>
      </c>
      <c r="C867" s="201" t="s">
        <v>1022</v>
      </c>
      <c r="D867" s="201" t="s">
        <v>2020</v>
      </c>
      <c r="E867" s="201" t="s">
        <v>2021</v>
      </c>
      <c r="F867" s="202">
        <v>41690.115312499998</v>
      </c>
      <c r="G867" s="201"/>
      <c r="H867" s="201" t="s">
        <v>23</v>
      </c>
      <c r="I867" s="201"/>
      <c r="J867" s="201"/>
      <c r="K867" s="201">
        <v>2351930730</v>
      </c>
      <c r="L867" s="201"/>
      <c r="M867" s="203" t="s">
        <v>105</v>
      </c>
      <c r="N867" s="203" t="s">
        <v>1026</v>
      </c>
      <c r="O867" s="201">
        <v>9</v>
      </c>
      <c r="P867" s="201">
        <v>46</v>
      </c>
      <c r="Q867" s="201"/>
      <c r="R867" s="201" t="s">
        <v>2022</v>
      </c>
      <c r="S867" s="203" t="s">
        <v>2023</v>
      </c>
      <c r="T867" s="199" t="str">
        <f>LEFT(D867,3)</f>
        <v xml:space="preserve">RT </v>
      </c>
      <c r="U867" s="198">
        <f>IF(SEARCH("RT", T867),1,0)</f>
        <v>1</v>
      </c>
      <c r="V867" s="199" t="str">
        <f>LEFT(D867,35)</f>
        <v>RT @rchids: @LStevens2511 you creat</v>
      </c>
      <c r="W867" s="199" t="e">
        <f>IF(SEARCH("http:", D867),1,0)</f>
        <v>#VALUE!</v>
      </c>
    </row>
    <row r="868" spans="1:24" ht="25.5" x14ac:dyDescent="0.2">
      <c r="A868" s="199">
        <v>905</v>
      </c>
      <c r="B868" s="200" t="s">
        <v>2013</v>
      </c>
      <c r="C868" s="201" t="s">
        <v>518</v>
      </c>
      <c r="D868" s="201" t="s">
        <v>2014</v>
      </c>
      <c r="E868" s="201" t="s">
        <v>2015</v>
      </c>
      <c r="F868" s="202">
        <v>41690.117488425902</v>
      </c>
      <c r="G868" s="201"/>
      <c r="H868" s="201" t="s">
        <v>23</v>
      </c>
      <c r="I868" s="201">
        <v>87501938</v>
      </c>
      <c r="J868" s="201" t="s">
        <v>1986</v>
      </c>
      <c r="K868" s="201">
        <v>236515608</v>
      </c>
      <c r="L868" s="201" t="s">
        <v>2016</v>
      </c>
      <c r="M868" s="203" t="s">
        <v>105</v>
      </c>
      <c r="N868" s="203" t="s">
        <v>575</v>
      </c>
      <c r="O868" s="201">
        <v>887</v>
      </c>
      <c r="P868" s="201">
        <v>823</v>
      </c>
      <c r="Q868" s="201">
        <v>-18000</v>
      </c>
      <c r="R868" s="201" t="s">
        <v>2017</v>
      </c>
      <c r="S868" s="203" t="s">
        <v>2018</v>
      </c>
      <c r="T868" s="199" t="str">
        <f>LEFT(D868,3)</f>
        <v>“@T</v>
      </c>
      <c r="U868" s="198" t="e">
        <f>IF(SEARCH("RT", T868),1,0)</f>
        <v>#VALUE!</v>
      </c>
      <c r="V868" s="199" t="str">
        <f>LEFT(D868,35)</f>
        <v>“@TeachersApps:Tech can be very str</v>
      </c>
      <c r="W868" s="199">
        <f>IF(SEARCH("http:", D868),1,0)</f>
        <v>1</v>
      </c>
      <c r="X868" s="194" t="str">
        <f>"http:"&amp;MID(D868,FIND("/",D868,8),LEN(D868)+1-FIND("/",D868,8))</f>
        <v>http://t.co/8xEl7E5e6l  http://t.co/ynJqQZW3H6 #oers14</v>
      </c>
    </row>
    <row r="869" spans="1:24" x14ac:dyDescent="0.2">
      <c r="A869" s="199">
        <v>906</v>
      </c>
      <c r="B869" s="200" t="s">
        <v>2007</v>
      </c>
      <c r="C869" s="201" t="s">
        <v>2008</v>
      </c>
      <c r="D869" s="201" t="s">
        <v>2009</v>
      </c>
      <c r="E869" s="201" t="s">
        <v>2010</v>
      </c>
      <c r="F869" s="202">
        <v>41690.118842592601</v>
      </c>
      <c r="G869" s="201"/>
      <c r="H869" s="201" t="s">
        <v>23</v>
      </c>
      <c r="I869" s="201"/>
      <c r="J869" s="201"/>
      <c r="K869" s="201">
        <v>370410280</v>
      </c>
      <c r="L869" s="201"/>
      <c r="M869" s="203" t="s">
        <v>45</v>
      </c>
      <c r="N869" s="203" t="s">
        <v>1664</v>
      </c>
      <c r="O869" s="201">
        <v>48</v>
      </c>
      <c r="P869" s="201">
        <v>109</v>
      </c>
      <c r="Q869" s="201">
        <v>-14400</v>
      </c>
      <c r="R869" s="201" t="s">
        <v>2011</v>
      </c>
      <c r="S869" s="203" t="s">
        <v>2012</v>
      </c>
      <c r="T869" s="199" t="str">
        <f>LEFT(D869,3)</f>
        <v xml:space="preserve">RT </v>
      </c>
      <c r="U869" s="198">
        <f>IF(SEARCH("RT", T869),1,0)</f>
        <v>1</v>
      </c>
      <c r="V869" s="199" t="str">
        <f>LEFT(D869,35)</f>
        <v>RT @drcathybruce: #OERS14 Summary o</v>
      </c>
      <c r="W869" s="199" t="e">
        <f>IF(SEARCH("http:", D869),1,0)</f>
        <v>#VALUE!</v>
      </c>
    </row>
    <row r="870" spans="1:24" x14ac:dyDescent="0.2">
      <c r="A870" s="199">
        <v>907</v>
      </c>
      <c r="B870" s="200" t="s">
        <v>2001</v>
      </c>
      <c r="C870" s="201" t="s">
        <v>2002</v>
      </c>
      <c r="D870" s="201" t="s">
        <v>2003</v>
      </c>
      <c r="E870" s="201" t="s">
        <v>2004</v>
      </c>
      <c r="F870" s="202">
        <v>41690.119502314803</v>
      </c>
      <c r="G870" s="201"/>
      <c r="H870" s="201" t="s">
        <v>23</v>
      </c>
      <c r="I870" s="201"/>
      <c r="J870" s="201"/>
      <c r="K870" s="201">
        <v>110054603</v>
      </c>
      <c r="L870" s="201"/>
      <c r="M870" s="203" t="s">
        <v>105</v>
      </c>
      <c r="N870" s="203" t="s">
        <v>2005</v>
      </c>
      <c r="O870" s="201">
        <v>1</v>
      </c>
      <c r="P870" s="201">
        <v>13</v>
      </c>
      <c r="Q870" s="201"/>
      <c r="R870" s="201" t="s">
        <v>2006</v>
      </c>
      <c r="S870" s="203" t="s">
        <v>1627</v>
      </c>
      <c r="T870" s="199" t="str">
        <f>LEFT(D870,3)</f>
        <v xml:space="preserve">RT </v>
      </c>
      <c r="U870" s="198">
        <f>IF(SEARCH("RT", T870),1,0)</f>
        <v>1</v>
      </c>
      <c r="V870" s="199" t="str">
        <f>LEFT(D870,35)</f>
        <v xml:space="preserve">RT @emoyer2009: #OERS14 assessment </v>
      </c>
      <c r="W870" s="199" t="e">
        <f>IF(SEARCH("http:", D870),1,0)</f>
        <v>#VALUE!</v>
      </c>
    </row>
    <row r="871" spans="1:24" x14ac:dyDescent="0.2">
      <c r="A871" s="199">
        <v>908</v>
      </c>
      <c r="B871" s="200" t="s">
        <v>1995</v>
      </c>
      <c r="C871" s="201" t="s">
        <v>1461</v>
      </c>
      <c r="D871" s="201" t="s">
        <v>1996</v>
      </c>
      <c r="E871" s="201" t="s">
        <v>1997</v>
      </c>
      <c r="F871" s="202">
        <v>41690.120590277802</v>
      </c>
      <c r="G871" s="201"/>
      <c r="H871" s="201" t="s">
        <v>23</v>
      </c>
      <c r="I871" s="201">
        <v>84337876</v>
      </c>
      <c r="J871" s="201" t="s">
        <v>1176</v>
      </c>
      <c r="K871" s="201">
        <v>1604709252</v>
      </c>
      <c r="L871" s="201" t="s">
        <v>1998</v>
      </c>
      <c r="M871" s="203" t="s">
        <v>215</v>
      </c>
      <c r="N871" s="203" t="s">
        <v>1463</v>
      </c>
      <c r="O871" s="201">
        <v>377</v>
      </c>
      <c r="P871" s="201">
        <v>588</v>
      </c>
      <c r="Q871" s="201"/>
      <c r="R871" s="201" t="s">
        <v>1999</v>
      </c>
      <c r="S871" s="203" t="s">
        <v>2000</v>
      </c>
      <c r="T871" s="199" t="str">
        <f>LEFT(D871,3)</f>
        <v>@ca</v>
      </c>
      <c r="U871" s="198" t="e">
        <f>IF(SEARCH("RT", T871),1,0)</f>
        <v>#VALUE!</v>
      </c>
      <c r="V871" s="199" t="str">
        <f>LEFT(D871,35)</f>
        <v>@candymcewan TY for provoking think</v>
      </c>
      <c r="W871" s="199" t="e">
        <f>IF(SEARCH("http:", D871),1,0)</f>
        <v>#VALUE!</v>
      </c>
    </row>
    <row r="872" spans="1:24" ht="25.5" x14ac:dyDescent="0.2">
      <c r="A872" s="199">
        <v>909</v>
      </c>
      <c r="B872" s="200" t="s">
        <v>1990</v>
      </c>
      <c r="C872" s="201" t="s">
        <v>1991</v>
      </c>
      <c r="D872" s="201" t="s">
        <v>1977</v>
      </c>
      <c r="E872" s="201" t="s">
        <v>1992</v>
      </c>
      <c r="F872" s="202">
        <v>41690.121782407397</v>
      </c>
      <c r="G872" s="201"/>
      <c r="H872" s="201" t="s">
        <v>23</v>
      </c>
      <c r="I872" s="201"/>
      <c r="J872" s="201"/>
      <c r="K872" s="201">
        <v>451697225</v>
      </c>
      <c r="L872" s="201"/>
      <c r="M872" s="203" t="s">
        <v>105</v>
      </c>
      <c r="N872" s="203" t="s">
        <v>1993</v>
      </c>
      <c r="O872" s="201">
        <v>504</v>
      </c>
      <c r="P872" s="201">
        <v>1422</v>
      </c>
      <c r="Q872" s="201">
        <v>-21600</v>
      </c>
      <c r="R872" s="201" t="s">
        <v>1994</v>
      </c>
      <c r="S872" s="203" t="s">
        <v>1981</v>
      </c>
      <c r="T872" s="199" t="str">
        <f>LEFT(D872,3)</f>
        <v xml:space="preserve">RT </v>
      </c>
      <c r="U872" s="198">
        <f>IF(SEARCH("RT", T872),1,0)</f>
        <v>1</v>
      </c>
      <c r="V872" s="199" t="str">
        <f>LEFT(D872,35)</f>
        <v>RT @rchids: “@TeachersApps:Tech can</v>
      </c>
      <c r="W872" s="199">
        <f>IF(SEARCH("http:", D872),1,0)</f>
        <v>1</v>
      </c>
      <c r="X872" s="194" t="str">
        <f>"http:"&amp;MID(D872,FIND("/",D872,8),LEN(D872)+1-FIND("/",D872,8))</f>
        <v>http://t.co/8xEl7E5e6l  http://t.co/ynJqQZ…</v>
      </c>
    </row>
    <row r="873" spans="1:24" ht="25.5" x14ac:dyDescent="0.2">
      <c r="A873" s="199">
        <v>910</v>
      </c>
      <c r="B873" s="200" t="s">
        <v>1985</v>
      </c>
      <c r="C873" s="201" t="s">
        <v>1986</v>
      </c>
      <c r="D873" s="201" t="s">
        <v>1977</v>
      </c>
      <c r="E873" s="201" t="s">
        <v>1987</v>
      </c>
      <c r="F873" s="202">
        <v>41690.123252314799</v>
      </c>
      <c r="G873" s="201"/>
      <c r="H873" s="201" t="s">
        <v>23</v>
      </c>
      <c r="I873" s="201"/>
      <c r="J873" s="201"/>
      <c r="K873" s="201">
        <v>87501938</v>
      </c>
      <c r="L873" s="201"/>
      <c r="M873" s="203" t="s">
        <v>45</v>
      </c>
      <c r="N873" s="203" t="s">
        <v>1988</v>
      </c>
      <c r="O873" s="201">
        <v>11332</v>
      </c>
      <c r="P873" s="201">
        <v>2630</v>
      </c>
      <c r="Q873" s="201">
        <v>-18000</v>
      </c>
      <c r="R873" s="201" t="s">
        <v>1989</v>
      </c>
      <c r="S873" s="203" t="s">
        <v>1981</v>
      </c>
      <c r="T873" s="199" t="str">
        <f>LEFT(D873,3)</f>
        <v xml:space="preserve">RT </v>
      </c>
      <c r="U873" s="198">
        <f>IF(SEARCH("RT", T873),1,0)</f>
        <v>1</v>
      </c>
      <c r="V873" s="199" t="str">
        <f>LEFT(D873,35)</f>
        <v>RT @rchids: “@TeachersApps:Tech can</v>
      </c>
      <c r="W873" s="199">
        <f>IF(SEARCH("http:", D873),1,0)</f>
        <v>1</v>
      </c>
      <c r="X873" s="194" t="str">
        <f>"http:"&amp;MID(D873,FIND("/",D873,8),LEN(D873)+1-FIND("/",D873,8))</f>
        <v>http://t.co/8xEl7E5e6l  http://t.co/ynJqQZ…</v>
      </c>
    </row>
    <row r="874" spans="1:24" x14ac:dyDescent="0.2">
      <c r="A874" s="199">
        <v>911</v>
      </c>
      <c r="B874" s="200" t="s">
        <v>1982</v>
      </c>
      <c r="C874" s="201" t="s">
        <v>424</v>
      </c>
      <c r="D874" s="201" t="s">
        <v>1886</v>
      </c>
      <c r="E874" s="201" t="s">
        <v>1983</v>
      </c>
      <c r="F874" s="202">
        <v>41690.124490740702</v>
      </c>
      <c r="G874" s="201"/>
      <c r="H874" s="201" t="s">
        <v>23</v>
      </c>
      <c r="I874" s="201"/>
      <c r="J874" s="201"/>
      <c r="K874" s="201">
        <v>129585627</v>
      </c>
      <c r="L874" s="201"/>
      <c r="M874" s="203" t="s">
        <v>105</v>
      </c>
      <c r="N874" s="203" t="s">
        <v>426</v>
      </c>
      <c r="O874" s="201">
        <v>158</v>
      </c>
      <c r="P874" s="201">
        <v>99</v>
      </c>
      <c r="Q874" s="201">
        <v>-21600</v>
      </c>
      <c r="R874" s="201" t="s">
        <v>1984</v>
      </c>
      <c r="S874" s="203" t="s">
        <v>1889</v>
      </c>
      <c r="T874" s="199" t="str">
        <f>LEFT(D874,3)</f>
        <v xml:space="preserve">RT </v>
      </c>
      <c r="U874" s="198">
        <f>IF(SEARCH("RT", T874),1,0)</f>
        <v>1</v>
      </c>
      <c r="V874" s="199" t="str">
        <f>LEFT(D874,35)</f>
        <v>RT @drcathybruce: @CarolCampbell4 @</v>
      </c>
      <c r="W874" s="199" t="e">
        <f>IF(SEARCH("http:", D874),1,0)</f>
        <v>#VALUE!</v>
      </c>
    </row>
    <row r="875" spans="1:24" ht="25.5" x14ac:dyDescent="0.2">
      <c r="A875" s="199">
        <v>912</v>
      </c>
      <c r="B875" s="200" t="s">
        <v>1975</v>
      </c>
      <c r="C875" s="201" t="s">
        <v>1976</v>
      </c>
      <c r="D875" s="201" t="s">
        <v>1977</v>
      </c>
      <c r="E875" s="201" t="s">
        <v>1978</v>
      </c>
      <c r="F875" s="202">
        <v>41690.124942129602</v>
      </c>
      <c r="G875" s="201"/>
      <c r="H875" s="201" t="s">
        <v>23</v>
      </c>
      <c r="I875" s="201"/>
      <c r="J875" s="201"/>
      <c r="K875" s="201">
        <v>2282808959</v>
      </c>
      <c r="L875" s="201"/>
      <c r="M875" s="203" t="s">
        <v>105</v>
      </c>
      <c r="N875" s="203" t="s">
        <v>1979</v>
      </c>
      <c r="O875" s="201">
        <v>395</v>
      </c>
      <c r="P875" s="201">
        <v>1327</v>
      </c>
      <c r="Q875" s="201"/>
      <c r="R875" s="201" t="s">
        <v>1980</v>
      </c>
      <c r="S875" s="203" t="s">
        <v>1981</v>
      </c>
      <c r="T875" s="199" t="str">
        <f>LEFT(D875,3)</f>
        <v xml:space="preserve">RT </v>
      </c>
      <c r="U875" s="198">
        <f>IF(SEARCH("RT", T875),1,0)</f>
        <v>1</v>
      </c>
      <c r="V875" s="199" t="str">
        <f>LEFT(D875,35)</f>
        <v>RT @rchids: “@TeachersApps:Tech can</v>
      </c>
      <c r="W875" s="199">
        <f>IF(SEARCH("http:", D875),1,0)</f>
        <v>1</v>
      </c>
      <c r="X875" s="194" t="str">
        <f>"http:"&amp;MID(D875,FIND("/",D875,8),LEN(D875)+1-FIND("/",D875,8))</f>
        <v>http://t.co/8xEl7E5e6l  http://t.co/ynJqQZ…</v>
      </c>
    </row>
    <row r="876" spans="1:24" x14ac:dyDescent="0.2">
      <c r="A876" s="199">
        <v>913</v>
      </c>
      <c r="B876" s="200" t="s">
        <v>1967</v>
      </c>
      <c r="C876" s="201" t="s">
        <v>1968</v>
      </c>
      <c r="D876" s="201" t="s">
        <v>1969</v>
      </c>
      <c r="E876" s="201" t="s">
        <v>1970</v>
      </c>
      <c r="F876" s="202">
        <v>41690.125370370399</v>
      </c>
      <c r="G876" s="201"/>
      <c r="H876" s="201" t="s">
        <v>23</v>
      </c>
      <c r="I876" s="201">
        <v>30002337</v>
      </c>
      <c r="J876" s="201" t="s">
        <v>654</v>
      </c>
      <c r="K876" s="201">
        <v>84937789</v>
      </c>
      <c r="L876" s="201" t="s">
        <v>1971</v>
      </c>
      <c r="M876" s="203" t="s">
        <v>215</v>
      </c>
      <c r="N876" s="203" t="s">
        <v>1972</v>
      </c>
      <c r="O876" s="201">
        <v>357</v>
      </c>
      <c r="P876" s="201">
        <v>233</v>
      </c>
      <c r="Q876" s="201">
        <v>-18000</v>
      </c>
      <c r="R876" s="201" t="s">
        <v>1973</v>
      </c>
      <c r="S876" s="203" t="s">
        <v>1974</v>
      </c>
      <c r="T876" s="199" t="str">
        <f>LEFT(D876,3)</f>
        <v>@Re</v>
      </c>
      <c r="U876" s="198" t="e">
        <f>IF(SEARCH("RT", T876),1,0)</f>
        <v>#VALUE!</v>
      </c>
      <c r="V876" s="199" t="str">
        <f>LEFT(D876,35)</f>
        <v>@ResearchChat EQAO bulletin..rememb</v>
      </c>
      <c r="W876" s="199" t="e">
        <f>IF(SEARCH("http:", D876),1,0)</f>
        <v>#VALUE!</v>
      </c>
    </row>
    <row r="877" spans="1:24" x14ac:dyDescent="0.2">
      <c r="A877" s="199">
        <v>914</v>
      </c>
      <c r="B877" s="200" t="s">
        <v>1962</v>
      </c>
      <c r="C877" s="201" t="s">
        <v>424</v>
      </c>
      <c r="D877" s="201" t="s">
        <v>1963</v>
      </c>
      <c r="E877" s="201" t="s">
        <v>1964</v>
      </c>
      <c r="F877" s="202">
        <v>41690.1254513889</v>
      </c>
      <c r="G877" s="201"/>
      <c r="H877" s="201" t="s">
        <v>23</v>
      </c>
      <c r="I877" s="201"/>
      <c r="J877" s="201"/>
      <c r="K877" s="201">
        <v>129585627</v>
      </c>
      <c r="L877" s="201"/>
      <c r="M877" s="203" t="s">
        <v>105</v>
      </c>
      <c r="N877" s="203" t="s">
        <v>426</v>
      </c>
      <c r="O877" s="201">
        <v>158</v>
      </c>
      <c r="P877" s="201">
        <v>99</v>
      </c>
      <c r="Q877" s="201">
        <v>-21600</v>
      </c>
      <c r="R877" s="201" t="s">
        <v>1965</v>
      </c>
      <c r="S877" s="203" t="s">
        <v>1966</v>
      </c>
      <c r="T877" s="199" t="str">
        <f>LEFT(D877,3)</f>
        <v xml:space="preserve">RT </v>
      </c>
      <c r="U877" s="198">
        <f>IF(SEARCH("RT", T877),1,0)</f>
        <v>1</v>
      </c>
      <c r="V877" s="199" t="str">
        <f>LEFT(D877,35)</f>
        <v>RT @KNAER_RECRAE: Great discussions</v>
      </c>
      <c r="W877" s="199" t="e">
        <f>IF(SEARCH("http:", D877),1,0)</f>
        <v>#VALUE!</v>
      </c>
    </row>
    <row r="878" spans="1:24" x14ac:dyDescent="0.2">
      <c r="A878" s="199">
        <v>915</v>
      </c>
      <c r="B878" s="200" t="s">
        <v>1957</v>
      </c>
      <c r="C878" s="201" t="s">
        <v>424</v>
      </c>
      <c r="D878" s="201" t="s">
        <v>1958</v>
      </c>
      <c r="E878" s="201" t="s">
        <v>1959</v>
      </c>
      <c r="F878" s="202">
        <v>41690.126064814802</v>
      </c>
      <c r="G878" s="201"/>
      <c r="H878" s="201" t="s">
        <v>23</v>
      </c>
      <c r="I878" s="201"/>
      <c r="J878" s="201"/>
      <c r="K878" s="201">
        <v>129585627</v>
      </c>
      <c r="L878" s="201"/>
      <c r="M878" s="203" t="s">
        <v>105</v>
      </c>
      <c r="N878" s="203" t="s">
        <v>426</v>
      </c>
      <c r="O878" s="201">
        <v>158</v>
      </c>
      <c r="P878" s="201">
        <v>99</v>
      </c>
      <c r="Q878" s="201">
        <v>-21600</v>
      </c>
      <c r="R878" s="201" t="s">
        <v>1960</v>
      </c>
      <c r="S878" s="203" t="s">
        <v>1961</v>
      </c>
      <c r="T878" s="199" t="str">
        <f>LEFT(D878,3)</f>
        <v xml:space="preserve">RT </v>
      </c>
      <c r="U878" s="198">
        <f>IF(SEARCH("RT", T878),1,0)</f>
        <v>1</v>
      </c>
      <c r="V878" s="199" t="str">
        <f>LEFT(D878,35)</f>
        <v xml:space="preserve">RT @PamelaOsmond: Great time today </v>
      </c>
      <c r="W878" s="199" t="e">
        <f>IF(SEARCH("http:", D878),1,0)</f>
        <v>#VALUE!</v>
      </c>
    </row>
    <row r="879" spans="1:24" x14ac:dyDescent="0.2">
      <c r="A879" s="199">
        <v>916</v>
      </c>
      <c r="B879" s="200" t="s">
        <v>1954</v>
      </c>
      <c r="C879" s="201" t="s">
        <v>1944</v>
      </c>
      <c r="D879" s="201" t="s">
        <v>1624</v>
      </c>
      <c r="E879" s="201" t="s">
        <v>1955</v>
      </c>
      <c r="F879" s="202">
        <v>41690.126608796301</v>
      </c>
      <c r="G879" s="201"/>
      <c r="H879" s="201" t="s">
        <v>23</v>
      </c>
      <c r="I879" s="201"/>
      <c r="J879" s="201"/>
      <c r="K879" s="201">
        <v>289348974</v>
      </c>
      <c r="L879" s="201"/>
      <c r="M879" s="203" t="s">
        <v>24</v>
      </c>
      <c r="N879" s="203" t="s">
        <v>1947</v>
      </c>
      <c r="O879" s="201">
        <v>6</v>
      </c>
      <c r="P879" s="201">
        <v>86</v>
      </c>
      <c r="Q879" s="201">
        <v>-36000</v>
      </c>
      <c r="R879" s="201" t="s">
        <v>1956</v>
      </c>
      <c r="S879" s="203" t="s">
        <v>1627</v>
      </c>
      <c r="T879" s="199" t="str">
        <f>LEFT(D879,3)</f>
        <v xml:space="preserve">RT </v>
      </c>
      <c r="U879" s="198">
        <f>IF(SEARCH("RT", T879),1,0)</f>
        <v>1</v>
      </c>
      <c r="V879" s="199" t="str">
        <f>LEFT(D879,35)</f>
        <v>RT @emoyer2009: #OERS14 pen and pap</v>
      </c>
      <c r="W879" s="199" t="e">
        <f>IF(SEARCH("http:", D879),1,0)</f>
        <v>#VALUE!</v>
      </c>
    </row>
    <row r="880" spans="1:24" x14ac:dyDescent="0.2">
      <c r="A880" s="199">
        <v>917</v>
      </c>
      <c r="B880" s="200" t="s">
        <v>1950</v>
      </c>
      <c r="C880" s="201" t="s">
        <v>1944</v>
      </c>
      <c r="D880" s="201" t="s">
        <v>1951</v>
      </c>
      <c r="E880" s="201" t="s">
        <v>1952</v>
      </c>
      <c r="F880" s="202">
        <v>41690.126898148199</v>
      </c>
      <c r="G880" s="201"/>
      <c r="H880" s="201" t="s">
        <v>23</v>
      </c>
      <c r="I880" s="201"/>
      <c r="J880" s="201"/>
      <c r="K880" s="201">
        <v>289348974</v>
      </c>
      <c r="L880" s="201"/>
      <c r="M880" s="203" t="s">
        <v>24</v>
      </c>
      <c r="N880" s="203" t="s">
        <v>1947</v>
      </c>
      <c r="O880" s="201">
        <v>6</v>
      </c>
      <c r="P880" s="201">
        <v>86</v>
      </c>
      <c r="Q880" s="201">
        <v>-36000</v>
      </c>
      <c r="R880" s="201" t="s">
        <v>1953</v>
      </c>
      <c r="S880" s="203" t="s">
        <v>1038</v>
      </c>
      <c r="T880" s="199" t="str">
        <f>LEFT(D880,3)</f>
        <v xml:space="preserve">RT </v>
      </c>
      <c r="U880" s="198">
        <f>IF(SEARCH("RT", T880),1,0)</f>
        <v>1</v>
      </c>
      <c r="V880" s="199" t="str">
        <f>LEFT(D880,35)</f>
        <v>RT @ResearchChat: "Blaming the inte</v>
      </c>
      <c r="W880" s="199" t="e">
        <f>IF(SEARCH("http:", D880),1,0)</f>
        <v>#VALUE!</v>
      </c>
    </row>
    <row r="881" spans="1:24" x14ac:dyDescent="0.2">
      <c r="A881" s="199">
        <v>918</v>
      </c>
      <c r="B881" s="200" t="s">
        <v>1943</v>
      </c>
      <c r="C881" s="201" t="s">
        <v>1944</v>
      </c>
      <c r="D881" s="201" t="s">
        <v>1945</v>
      </c>
      <c r="E881" s="201" t="s">
        <v>1946</v>
      </c>
      <c r="F881" s="202">
        <v>41690.127037036997</v>
      </c>
      <c r="G881" s="201"/>
      <c r="H881" s="201" t="s">
        <v>23</v>
      </c>
      <c r="I881" s="201"/>
      <c r="J881" s="201"/>
      <c r="K881" s="201">
        <v>289348974</v>
      </c>
      <c r="L881" s="201"/>
      <c r="M881" s="203" t="s">
        <v>24</v>
      </c>
      <c r="N881" s="203" t="s">
        <v>1947</v>
      </c>
      <c r="O881" s="201">
        <v>6</v>
      </c>
      <c r="P881" s="201">
        <v>86</v>
      </c>
      <c r="Q881" s="201">
        <v>-36000</v>
      </c>
      <c r="R881" s="201" t="s">
        <v>1948</v>
      </c>
      <c r="S881" s="203" t="s">
        <v>1949</v>
      </c>
      <c r="T881" s="199" t="str">
        <f>LEFT(D881,3)</f>
        <v xml:space="preserve">RT </v>
      </c>
      <c r="U881" s="198">
        <f>IF(SEARCH("RT", T881),1,0)</f>
        <v>1</v>
      </c>
      <c r="V881" s="199" t="str">
        <f>LEFT(D881,35)</f>
        <v>RT @ResearchChat: How you spend you</v>
      </c>
      <c r="W881" s="199" t="e">
        <f>IF(SEARCH("http:", D881),1,0)</f>
        <v>#VALUE!</v>
      </c>
    </row>
    <row r="882" spans="1:24" x14ac:dyDescent="0.2">
      <c r="A882" s="199">
        <v>919</v>
      </c>
      <c r="B882" s="200" t="s">
        <v>1938</v>
      </c>
      <c r="C882" s="201" t="s">
        <v>424</v>
      </c>
      <c r="D882" s="201" t="s">
        <v>1939</v>
      </c>
      <c r="E882" s="201" t="s">
        <v>1940</v>
      </c>
      <c r="F882" s="202">
        <v>41690.128113425897</v>
      </c>
      <c r="G882" s="201"/>
      <c r="H882" s="201" t="s">
        <v>23</v>
      </c>
      <c r="I882" s="201"/>
      <c r="J882" s="201"/>
      <c r="K882" s="201">
        <v>129585627</v>
      </c>
      <c r="L882" s="201"/>
      <c r="M882" s="203" t="s">
        <v>105</v>
      </c>
      <c r="N882" s="203" t="s">
        <v>426</v>
      </c>
      <c r="O882" s="201">
        <v>158</v>
      </c>
      <c r="P882" s="201">
        <v>99</v>
      </c>
      <c r="Q882" s="201">
        <v>-21600</v>
      </c>
      <c r="R882" s="201" t="s">
        <v>1941</v>
      </c>
      <c r="S882" s="203" t="s">
        <v>1942</v>
      </c>
      <c r="T882" s="199" t="str">
        <f>LEFT(D882,3)</f>
        <v xml:space="preserve">RT </v>
      </c>
      <c r="U882" s="198">
        <f>IF(SEARCH("RT", T882),1,0)</f>
        <v>1</v>
      </c>
      <c r="V882" s="199" t="str">
        <f>LEFT(D882,35)</f>
        <v>RT @CarolCampbell4: Yay Twittersphe</v>
      </c>
      <c r="W882" s="199" t="e">
        <f>IF(SEARCH("http:", D882),1,0)</f>
        <v>#VALUE!</v>
      </c>
    </row>
    <row r="883" spans="1:24" x14ac:dyDescent="0.2">
      <c r="A883" s="199">
        <v>920</v>
      </c>
      <c r="B883" s="200" t="s">
        <v>1933</v>
      </c>
      <c r="C883" s="201" t="s">
        <v>424</v>
      </c>
      <c r="D883" s="201" t="s">
        <v>1934</v>
      </c>
      <c r="E883" s="201" t="s">
        <v>1935</v>
      </c>
      <c r="F883" s="202">
        <v>41690.128946759301</v>
      </c>
      <c r="G883" s="201"/>
      <c r="H883" s="201" t="s">
        <v>23</v>
      </c>
      <c r="I883" s="201"/>
      <c r="J883" s="201"/>
      <c r="K883" s="201">
        <v>129585627</v>
      </c>
      <c r="L883" s="201"/>
      <c r="M883" s="203" t="s">
        <v>105</v>
      </c>
      <c r="N883" s="203" t="s">
        <v>426</v>
      </c>
      <c r="O883" s="201">
        <v>158</v>
      </c>
      <c r="P883" s="201">
        <v>99</v>
      </c>
      <c r="Q883" s="201">
        <v>-21600</v>
      </c>
      <c r="R883" s="201" t="s">
        <v>1936</v>
      </c>
      <c r="S883" s="203" t="s">
        <v>1937</v>
      </c>
      <c r="T883" s="199" t="str">
        <f>LEFT(D883,3)</f>
        <v xml:space="preserve">RT </v>
      </c>
      <c r="U883" s="198">
        <f>IF(SEARCH("RT", T883),1,0)</f>
        <v>1</v>
      </c>
      <c r="V883" s="199" t="str">
        <f>LEFT(D883,35)</f>
        <v>RT @CarolCampbell4: Doris McWhorter</v>
      </c>
      <c r="W883" s="199" t="e">
        <f>IF(SEARCH("http:", D883),1,0)</f>
        <v>#VALUE!</v>
      </c>
    </row>
    <row r="884" spans="1:24" x14ac:dyDescent="0.2">
      <c r="A884" s="199">
        <v>921</v>
      </c>
      <c r="B884" s="200" t="s">
        <v>1926</v>
      </c>
      <c r="C884" s="201" t="s">
        <v>42</v>
      </c>
      <c r="D884" s="201" t="s">
        <v>1927</v>
      </c>
      <c r="E884" s="201" t="s">
        <v>1928</v>
      </c>
      <c r="F884" s="202">
        <v>41690.1301157407</v>
      </c>
      <c r="G884" s="201"/>
      <c r="H884" s="201" t="s">
        <v>23</v>
      </c>
      <c r="I884" s="201">
        <v>2292838064</v>
      </c>
      <c r="J884" s="201" t="s">
        <v>1929</v>
      </c>
      <c r="K884" s="201">
        <v>300645437</v>
      </c>
      <c r="L884" s="201" t="s">
        <v>1930</v>
      </c>
      <c r="M884" s="203" t="s">
        <v>215</v>
      </c>
      <c r="N884" s="203" t="s">
        <v>46</v>
      </c>
      <c r="O884" s="201">
        <v>748</v>
      </c>
      <c r="P884" s="201">
        <v>318</v>
      </c>
      <c r="Q884" s="201">
        <v>-18000</v>
      </c>
      <c r="R884" s="201" t="s">
        <v>1931</v>
      </c>
      <c r="S884" s="203" t="s">
        <v>1932</v>
      </c>
      <c r="T884" s="199" t="str">
        <f>LEFT(D884,3)</f>
        <v>Tha</v>
      </c>
      <c r="U884" s="198" t="e">
        <f>IF(SEARCH("RT", T884),1,0)</f>
        <v>#VALUE!</v>
      </c>
      <c r="V884" s="199" t="str">
        <f>LEFT(D884,35)</f>
        <v>Thanks! RT @PamelaOsmond: Great tim</v>
      </c>
      <c r="W884" s="199" t="e">
        <f>IF(SEARCH("http:", D884),1,0)</f>
        <v>#VALUE!</v>
      </c>
    </row>
    <row r="885" spans="1:24" x14ac:dyDescent="0.2">
      <c r="A885" s="199">
        <v>922</v>
      </c>
      <c r="B885" s="200" t="s">
        <v>1923</v>
      </c>
      <c r="C885" s="201" t="s">
        <v>424</v>
      </c>
      <c r="D885" s="201" t="s">
        <v>1860</v>
      </c>
      <c r="E885" s="201" t="s">
        <v>1924</v>
      </c>
      <c r="F885" s="202">
        <v>41690.138460648202</v>
      </c>
      <c r="G885" s="201"/>
      <c r="H885" s="201" t="s">
        <v>23</v>
      </c>
      <c r="I885" s="201"/>
      <c r="J885" s="201"/>
      <c r="K885" s="201">
        <v>129585627</v>
      </c>
      <c r="L885" s="201"/>
      <c r="M885" s="203" t="s">
        <v>105</v>
      </c>
      <c r="N885" s="203" t="s">
        <v>426</v>
      </c>
      <c r="O885" s="201">
        <v>158</v>
      </c>
      <c r="P885" s="201">
        <v>94</v>
      </c>
      <c r="Q885" s="201">
        <v>-21600</v>
      </c>
      <c r="R885" s="201" t="s">
        <v>1925</v>
      </c>
      <c r="S885" s="203" t="s">
        <v>1863</v>
      </c>
      <c r="T885" s="199" t="str">
        <f>LEFT(D885,3)</f>
        <v xml:space="preserve">RT </v>
      </c>
      <c r="U885" s="198">
        <f>IF(SEARCH("RT", T885),1,0)</f>
        <v>1</v>
      </c>
      <c r="V885" s="199" t="str">
        <f>LEFT(D885,35)</f>
        <v>RT @KNAER_RECRAE: Look at our partn</v>
      </c>
      <c r="W885" s="199">
        <f>IF(SEARCH("http:", D885),1,0)</f>
        <v>1</v>
      </c>
      <c r="X885" s="194" t="str">
        <f>"http:"&amp;MID(D885,FIND("/",D885,8),LEN(D885)+1-FIND("/",D885,8))</f>
        <v>http://t.co/v8Gq4djTs8</v>
      </c>
    </row>
    <row r="886" spans="1:24" x14ac:dyDescent="0.2">
      <c r="A886" s="199">
        <v>923</v>
      </c>
      <c r="B886" s="200" t="s">
        <v>1923</v>
      </c>
      <c r="C886" s="201" t="s">
        <v>424</v>
      </c>
      <c r="D886" s="201" t="s">
        <v>1860</v>
      </c>
      <c r="E886" s="201" t="s">
        <v>1924</v>
      </c>
      <c r="F886" s="202">
        <v>41690.138460648202</v>
      </c>
      <c r="G886" s="201"/>
      <c r="H886" s="201" t="s">
        <v>23</v>
      </c>
      <c r="I886" s="201"/>
      <c r="J886" s="201"/>
      <c r="K886" s="201">
        <v>129585627</v>
      </c>
      <c r="L886" s="201"/>
      <c r="M886" s="203" t="s">
        <v>105</v>
      </c>
      <c r="N886" s="203" t="s">
        <v>426</v>
      </c>
      <c r="O886" s="201">
        <v>158</v>
      </c>
      <c r="P886" s="201">
        <v>94</v>
      </c>
      <c r="Q886" s="201">
        <v>-21600</v>
      </c>
      <c r="R886" s="201" t="s">
        <v>1925</v>
      </c>
      <c r="S886" s="203" t="s">
        <v>1863</v>
      </c>
      <c r="T886" s="199" t="str">
        <f>LEFT(D886,3)</f>
        <v xml:space="preserve">RT </v>
      </c>
      <c r="U886" s="198">
        <f>IF(SEARCH("RT", T886),1,0)</f>
        <v>1</v>
      </c>
      <c r="V886" s="199" t="str">
        <f>LEFT(D886,35)</f>
        <v>RT @KNAER_RECRAE: Look at our partn</v>
      </c>
      <c r="W886" s="199">
        <f>IF(SEARCH("http:", D886),1,0)</f>
        <v>1</v>
      </c>
      <c r="X886" s="194" t="str">
        <f>"http:"&amp;MID(D886,FIND("/",D886,8),LEN(D886)+1-FIND("/",D886,8))</f>
        <v>http://t.co/v8Gq4djTs8</v>
      </c>
    </row>
    <row r="887" spans="1:24" x14ac:dyDescent="0.2">
      <c r="A887" s="199">
        <v>924</v>
      </c>
      <c r="B887" s="200" t="s">
        <v>1918</v>
      </c>
      <c r="C887" s="201" t="s">
        <v>424</v>
      </c>
      <c r="D887" s="201" t="s">
        <v>1919</v>
      </c>
      <c r="E887" s="201" t="s">
        <v>1920</v>
      </c>
      <c r="F887" s="202">
        <v>41690.141250000001</v>
      </c>
      <c r="G887" s="201"/>
      <c r="H887" s="201" t="s">
        <v>23</v>
      </c>
      <c r="I887" s="201"/>
      <c r="J887" s="201"/>
      <c r="K887" s="201">
        <v>129585627</v>
      </c>
      <c r="L887" s="201"/>
      <c r="M887" s="203" t="s">
        <v>105</v>
      </c>
      <c r="N887" s="203" t="s">
        <v>426</v>
      </c>
      <c r="O887" s="201">
        <v>158</v>
      </c>
      <c r="P887" s="201">
        <v>94</v>
      </c>
      <c r="Q887" s="201">
        <v>-21600</v>
      </c>
      <c r="R887" s="201" t="s">
        <v>1921</v>
      </c>
      <c r="S887" s="203" t="s">
        <v>1922</v>
      </c>
      <c r="T887" s="199" t="str">
        <f>LEFT(D887,3)</f>
        <v xml:space="preserve">RT </v>
      </c>
      <c r="U887" s="198">
        <f>IF(SEARCH("RT", T887),1,0)</f>
        <v>1</v>
      </c>
      <c r="V887" s="199" t="str">
        <f>LEFT(D887,35)</f>
        <v xml:space="preserve">RT @AlexCWiseman: C Campbell &amp;amp; </v>
      </c>
      <c r="W887" s="199" t="e">
        <f>IF(SEARCH("http:", D887),1,0)</f>
        <v>#VALUE!</v>
      </c>
    </row>
    <row r="888" spans="1:24" x14ac:dyDescent="0.2">
      <c r="A888" s="199">
        <v>925</v>
      </c>
      <c r="B888" s="200" t="s">
        <v>1913</v>
      </c>
      <c r="C888" s="201" t="s">
        <v>42</v>
      </c>
      <c r="D888" s="201" t="s">
        <v>1914</v>
      </c>
      <c r="E888" s="201" t="s">
        <v>1915</v>
      </c>
      <c r="F888" s="202">
        <v>41690.141319444403</v>
      </c>
      <c r="G888" s="201"/>
      <c r="H888" s="201" t="s">
        <v>23</v>
      </c>
      <c r="I888" s="201"/>
      <c r="J888" s="201"/>
      <c r="K888" s="201">
        <v>300645437</v>
      </c>
      <c r="L888" s="201"/>
      <c r="M888" s="203" t="s">
        <v>215</v>
      </c>
      <c r="N888" s="203" t="s">
        <v>46</v>
      </c>
      <c r="O888" s="201">
        <v>748</v>
      </c>
      <c r="P888" s="201">
        <v>318</v>
      </c>
      <c r="Q888" s="201">
        <v>-18000</v>
      </c>
      <c r="R888" s="201" t="s">
        <v>1916</v>
      </c>
      <c r="S888" s="203" t="s">
        <v>1917</v>
      </c>
      <c r="T888" s="199" t="str">
        <f>LEFT(D888,3)</f>
        <v xml:space="preserve">RT </v>
      </c>
      <c r="U888" s="198">
        <f>IF(SEARCH("RT", T888),1,0)</f>
        <v>1</v>
      </c>
      <c r="V888" s="199" t="str">
        <f>LEFT(D888,35)</f>
        <v>RT @ShastaCH: #OERS14 #KMb Question</v>
      </c>
      <c r="W888" s="199" t="e">
        <f>IF(SEARCH("http:", D888),1,0)</f>
        <v>#VALUE!</v>
      </c>
    </row>
    <row r="889" spans="1:24" x14ac:dyDescent="0.2">
      <c r="A889" s="199">
        <v>926</v>
      </c>
      <c r="B889" s="200" t="s">
        <v>1908</v>
      </c>
      <c r="C889" s="201" t="s">
        <v>42</v>
      </c>
      <c r="D889" s="201" t="s">
        <v>1909</v>
      </c>
      <c r="E889" s="201" t="s">
        <v>1910</v>
      </c>
      <c r="F889" s="202">
        <v>41690.141493055598</v>
      </c>
      <c r="G889" s="201"/>
      <c r="H889" s="201" t="s">
        <v>23</v>
      </c>
      <c r="I889" s="201"/>
      <c r="J889" s="201"/>
      <c r="K889" s="201">
        <v>300645437</v>
      </c>
      <c r="L889" s="201"/>
      <c r="M889" s="203" t="s">
        <v>215</v>
      </c>
      <c r="N889" s="203" t="s">
        <v>46</v>
      </c>
      <c r="O889" s="201">
        <v>748</v>
      </c>
      <c r="P889" s="201">
        <v>318</v>
      </c>
      <c r="Q889" s="201">
        <v>-18000</v>
      </c>
      <c r="R889" s="201" t="s">
        <v>1911</v>
      </c>
      <c r="S889" s="203" t="s">
        <v>1912</v>
      </c>
      <c r="T889" s="199" t="str">
        <f>LEFT(D889,3)</f>
        <v xml:space="preserve">RT </v>
      </c>
      <c r="U889" s="198">
        <f>IF(SEARCH("RT", T889),1,0)</f>
        <v>1</v>
      </c>
      <c r="V889" s="199" t="str">
        <f>LEFT(D889,35)</f>
        <v>RT @ShastaCH: @KNAER_RECRAE update:</v>
      </c>
      <c r="W889" s="199">
        <f>IF(SEARCH("http:", D889),1,0)</f>
        <v>1</v>
      </c>
      <c r="X889" s="194" t="str">
        <f>"http:"&amp;MID(D889,FIND("/",D889,1),LEN(D889)+1-FIND("/",D889,8))</f>
        <v>http://t.co/cg…</v>
      </c>
    </row>
    <row r="890" spans="1:24" x14ac:dyDescent="0.2">
      <c r="A890" s="199">
        <v>927</v>
      </c>
      <c r="B890" s="200" t="s">
        <v>1903</v>
      </c>
      <c r="C890" s="201" t="s">
        <v>424</v>
      </c>
      <c r="D890" s="201" t="s">
        <v>1904</v>
      </c>
      <c r="E890" s="201" t="s">
        <v>1905</v>
      </c>
      <c r="F890" s="202">
        <v>41690.1415277778</v>
      </c>
      <c r="G890" s="201"/>
      <c r="H890" s="201" t="s">
        <v>23</v>
      </c>
      <c r="I890" s="201"/>
      <c r="J890" s="201"/>
      <c r="K890" s="201">
        <v>129585627</v>
      </c>
      <c r="L890" s="201"/>
      <c r="M890" s="203" t="s">
        <v>105</v>
      </c>
      <c r="N890" s="203" t="s">
        <v>426</v>
      </c>
      <c r="O890" s="201">
        <v>158</v>
      </c>
      <c r="P890" s="201">
        <v>94</v>
      </c>
      <c r="Q890" s="201">
        <v>-21600</v>
      </c>
      <c r="R890" s="201" t="s">
        <v>1906</v>
      </c>
      <c r="S890" s="203" t="s">
        <v>1907</v>
      </c>
      <c r="T890" s="199" t="str">
        <f>LEFT(D890,3)</f>
        <v xml:space="preserve">RT </v>
      </c>
      <c r="U890" s="198">
        <f>IF(SEARCH("RT", T890),1,0)</f>
        <v>1</v>
      </c>
      <c r="V890" s="199" t="str">
        <f>LEFT(D890,35)</f>
        <v>RT @candymcewan: @KNAER_RECRAE Than</v>
      </c>
      <c r="W890" s="199" t="e">
        <f>IF(SEARCH("http:", D890),1,0)</f>
        <v>#VALUE!</v>
      </c>
    </row>
    <row r="891" spans="1:24" x14ac:dyDescent="0.2">
      <c r="A891" s="199">
        <v>928</v>
      </c>
      <c r="B891" s="200" t="s">
        <v>1898</v>
      </c>
      <c r="C891" s="201" t="s">
        <v>424</v>
      </c>
      <c r="D891" s="201" t="s">
        <v>1899</v>
      </c>
      <c r="E891" s="201" t="s">
        <v>1900</v>
      </c>
      <c r="F891" s="202">
        <v>41690.142685185201</v>
      </c>
      <c r="G891" s="201"/>
      <c r="H891" s="201" t="s">
        <v>23</v>
      </c>
      <c r="I891" s="201"/>
      <c r="J891" s="201"/>
      <c r="K891" s="201">
        <v>129585627</v>
      </c>
      <c r="L891" s="201"/>
      <c r="M891" s="203" t="s">
        <v>105</v>
      </c>
      <c r="N891" s="203" t="s">
        <v>426</v>
      </c>
      <c r="O891" s="201">
        <v>158</v>
      </c>
      <c r="P891" s="201">
        <v>94</v>
      </c>
      <c r="Q891" s="201">
        <v>-21600</v>
      </c>
      <c r="R891" s="201" t="s">
        <v>1901</v>
      </c>
      <c r="S891" s="203" t="s">
        <v>1902</v>
      </c>
      <c r="T891" s="199" t="str">
        <f>LEFT(D891,3)</f>
        <v xml:space="preserve">RT </v>
      </c>
      <c r="U891" s="198">
        <f>IF(SEARCH("RT", T891),1,0)</f>
        <v>1</v>
      </c>
      <c r="V891" s="199" t="str">
        <f>LEFT(D891,35)</f>
        <v xml:space="preserve">RT @adrossis: @KNAER_RECRAE moving </v>
      </c>
      <c r="W891" s="199" t="e">
        <f>IF(SEARCH("http:", D891),1,0)</f>
        <v>#VALUE!</v>
      </c>
    </row>
    <row r="892" spans="1:24" x14ac:dyDescent="0.2">
      <c r="A892" s="199">
        <v>929</v>
      </c>
      <c r="B892" s="200" t="s">
        <v>1895</v>
      </c>
      <c r="C892" s="201" t="s">
        <v>424</v>
      </c>
      <c r="D892" s="201" t="s">
        <v>1865</v>
      </c>
      <c r="E892" s="201" t="s">
        <v>1896</v>
      </c>
      <c r="F892" s="202">
        <v>41690.143472222197</v>
      </c>
      <c r="G892" s="201"/>
      <c r="H892" s="201" t="s">
        <v>23</v>
      </c>
      <c r="I892" s="201"/>
      <c r="J892" s="201"/>
      <c r="K892" s="201">
        <v>129585627</v>
      </c>
      <c r="L892" s="201"/>
      <c r="M892" s="203" t="s">
        <v>105</v>
      </c>
      <c r="N892" s="203" t="s">
        <v>426</v>
      </c>
      <c r="O892" s="201">
        <v>158</v>
      </c>
      <c r="P892" s="201">
        <v>94</v>
      </c>
      <c r="Q892" s="201">
        <v>-21600</v>
      </c>
      <c r="R892" s="201" t="s">
        <v>1897</v>
      </c>
      <c r="S892" s="203" t="s">
        <v>1868</v>
      </c>
      <c r="T892" s="199" t="str">
        <f>LEFT(D892,3)</f>
        <v xml:space="preserve">RT </v>
      </c>
      <c r="U892" s="198">
        <f>IF(SEARCH("RT", T892),1,0)</f>
        <v>1</v>
      </c>
      <c r="V892" s="199" t="str">
        <f>LEFT(D892,35)</f>
        <v>RT @KNAER_RECRAE: KNAER next steps:</v>
      </c>
      <c r="W892" s="199" t="e">
        <f>IF(SEARCH("http:", D892),1,0)</f>
        <v>#VALUE!</v>
      </c>
    </row>
    <row r="893" spans="1:24" x14ac:dyDescent="0.2">
      <c r="A893" s="199">
        <v>930</v>
      </c>
      <c r="B893" s="200" t="s">
        <v>1728</v>
      </c>
      <c r="C893" s="201" t="s">
        <v>42</v>
      </c>
      <c r="D893" s="201" t="s">
        <v>1890</v>
      </c>
      <c r="E893" s="201" t="s">
        <v>1891</v>
      </c>
      <c r="F893" s="202">
        <v>41690.143842592603</v>
      </c>
      <c r="G893" s="201"/>
      <c r="H893" s="201" t="s">
        <v>23</v>
      </c>
      <c r="I893" s="201">
        <v>30002337</v>
      </c>
      <c r="J893" s="201" t="s">
        <v>654</v>
      </c>
      <c r="K893" s="201">
        <v>300645437</v>
      </c>
      <c r="L893" s="201" t="s">
        <v>1892</v>
      </c>
      <c r="M893" s="203" t="s">
        <v>215</v>
      </c>
      <c r="N893" s="203" t="s">
        <v>46</v>
      </c>
      <c r="O893" s="201">
        <v>748</v>
      </c>
      <c r="P893" s="201">
        <v>318</v>
      </c>
      <c r="Q893" s="201">
        <v>-18000</v>
      </c>
      <c r="R893" s="201" t="s">
        <v>1893</v>
      </c>
      <c r="S893" s="203" t="s">
        <v>1894</v>
      </c>
      <c r="T893" s="199" t="str">
        <f>LEFT(D893,3)</f>
        <v>Hey</v>
      </c>
      <c r="U893" s="198" t="e">
        <f>IF(SEARCH("RT", T893),1,0)</f>
        <v>#VALUE!</v>
      </c>
      <c r="V893" s="199" t="str">
        <f>LEFT(D893,35)</f>
        <v>Hey @OISENews I'm a top tweeter! RT</v>
      </c>
      <c r="W893" s="199" t="e">
        <f>IF(SEARCH("http:", D893),1,0)</f>
        <v>#VALUE!</v>
      </c>
    </row>
    <row r="894" spans="1:24" x14ac:dyDescent="0.2">
      <c r="A894" s="199">
        <v>931</v>
      </c>
      <c r="B894" s="200" t="s">
        <v>1885</v>
      </c>
      <c r="C894" s="201" t="s">
        <v>42</v>
      </c>
      <c r="D894" s="201" t="s">
        <v>1886</v>
      </c>
      <c r="E894" s="201" t="s">
        <v>1887</v>
      </c>
      <c r="F894" s="202">
        <v>41690.144016203703</v>
      </c>
      <c r="G894" s="201"/>
      <c r="H894" s="201" t="s">
        <v>23</v>
      </c>
      <c r="I894" s="201"/>
      <c r="J894" s="201"/>
      <c r="K894" s="201">
        <v>300645437</v>
      </c>
      <c r="L894" s="201"/>
      <c r="M894" s="203" t="s">
        <v>215</v>
      </c>
      <c r="N894" s="203" t="s">
        <v>46</v>
      </c>
      <c r="O894" s="201">
        <v>748</v>
      </c>
      <c r="P894" s="201">
        <v>318</v>
      </c>
      <c r="Q894" s="201">
        <v>-18000</v>
      </c>
      <c r="R894" s="201" t="s">
        <v>1888</v>
      </c>
      <c r="S894" s="203" t="s">
        <v>1889</v>
      </c>
      <c r="T894" s="199" t="str">
        <f>LEFT(D894,3)</f>
        <v xml:space="preserve">RT </v>
      </c>
      <c r="U894" s="198">
        <f>IF(SEARCH("RT", T894),1,0)</f>
        <v>1</v>
      </c>
      <c r="V894" s="199" t="str">
        <f>LEFT(D894,35)</f>
        <v>RT @drcathybruce: @CarolCampbell4 @</v>
      </c>
      <c r="W894" s="199" t="e">
        <f>IF(SEARCH("http:", D894),1,0)</f>
        <v>#VALUE!</v>
      </c>
    </row>
    <row r="895" spans="1:24" x14ac:dyDescent="0.2">
      <c r="A895" s="199">
        <v>932</v>
      </c>
      <c r="B895" s="200" t="s">
        <v>1882</v>
      </c>
      <c r="C895" s="201" t="s">
        <v>71</v>
      </c>
      <c r="D895" s="201" t="s">
        <v>1732</v>
      </c>
      <c r="E895" s="201" t="s">
        <v>1883</v>
      </c>
      <c r="F895" s="202">
        <v>41690.144155092603</v>
      </c>
      <c r="G895" s="201"/>
      <c r="H895" s="201" t="s">
        <v>23</v>
      </c>
      <c r="I895" s="201"/>
      <c r="J895" s="201"/>
      <c r="K895" s="201">
        <v>203543496</v>
      </c>
      <c r="L895" s="201"/>
      <c r="M895" s="203" t="s">
        <v>24</v>
      </c>
      <c r="N895" s="203" t="s">
        <v>86</v>
      </c>
      <c r="O895" s="201">
        <v>392</v>
      </c>
      <c r="P895" s="201">
        <v>539</v>
      </c>
      <c r="Q895" s="201">
        <v>-28800</v>
      </c>
      <c r="R895" s="201" t="s">
        <v>1884</v>
      </c>
      <c r="S895" s="203" t="s">
        <v>1735</v>
      </c>
      <c r="T895" s="199" t="str">
        <f>LEFT(D895,3)</f>
        <v xml:space="preserve">RT </v>
      </c>
      <c r="U895" s="198">
        <f>IF(SEARCH("RT", T895),1,0)</f>
        <v>1</v>
      </c>
      <c r="V895" s="199" t="str">
        <f>LEFT(D895,35)</f>
        <v>RT @CarolCampbell4: Hey @OISENews I</v>
      </c>
      <c r="W895" s="199" t="e">
        <f>IF(SEARCH("http:", D895),1,0)</f>
        <v>#VALUE!</v>
      </c>
    </row>
    <row r="896" spans="1:24" x14ac:dyDescent="0.2">
      <c r="A896" s="199">
        <v>933</v>
      </c>
      <c r="B896" s="200" t="s">
        <v>1877</v>
      </c>
      <c r="C896" s="201" t="s">
        <v>42</v>
      </c>
      <c r="D896" s="201" t="s">
        <v>1878</v>
      </c>
      <c r="E896" s="201" t="s">
        <v>1879</v>
      </c>
      <c r="F896" s="202">
        <v>41690.144178240698</v>
      </c>
      <c r="G896" s="201"/>
      <c r="H896" s="201" t="s">
        <v>23</v>
      </c>
      <c r="I896" s="201"/>
      <c r="J896" s="201"/>
      <c r="K896" s="201">
        <v>300645437</v>
      </c>
      <c r="L896" s="201"/>
      <c r="M896" s="203" t="s">
        <v>215</v>
      </c>
      <c r="N896" s="203" t="s">
        <v>46</v>
      </c>
      <c r="O896" s="201">
        <v>748</v>
      </c>
      <c r="P896" s="201">
        <v>318</v>
      </c>
      <c r="Q896" s="201">
        <v>-18000</v>
      </c>
      <c r="R896" s="201" t="s">
        <v>1880</v>
      </c>
      <c r="S896" s="203" t="s">
        <v>1881</v>
      </c>
      <c r="T896" s="199" t="str">
        <f>LEFT(D896,3)</f>
        <v xml:space="preserve">RT </v>
      </c>
      <c r="U896" s="198">
        <f>IF(SEARCH("RT", T896),1,0)</f>
        <v>1</v>
      </c>
      <c r="V896" s="199" t="str">
        <f>LEFT(D896,35)</f>
        <v>RT @O3atORION: Thoroughly enjoyed t</v>
      </c>
      <c r="W896" s="199" t="e">
        <f>IF(SEARCH("http:", D896),1,0)</f>
        <v>#VALUE!</v>
      </c>
    </row>
    <row r="897" spans="1:24" x14ac:dyDescent="0.2">
      <c r="A897" s="199">
        <v>934</v>
      </c>
      <c r="B897" s="200" t="s">
        <v>1874</v>
      </c>
      <c r="C897" s="201" t="s">
        <v>260</v>
      </c>
      <c r="D897" s="201" t="s">
        <v>1732</v>
      </c>
      <c r="E897" s="201" t="s">
        <v>1875</v>
      </c>
      <c r="F897" s="202">
        <v>41690.144375000003</v>
      </c>
      <c r="G897" s="201"/>
      <c r="H897" s="201" t="s">
        <v>23</v>
      </c>
      <c r="I897" s="201"/>
      <c r="J897" s="201"/>
      <c r="K897" s="201">
        <v>40576448</v>
      </c>
      <c r="L897" s="201"/>
      <c r="M897" s="203" t="s">
        <v>24</v>
      </c>
      <c r="N897" s="203" t="s">
        <v>263</v>
      </c>
      <c r="O897" s="201">
        <v>812</v>
      </c>
      <c r="P897" s="201">
        <v>1466</v>
      </c>
      <c r="Q897" s="201">
        <v>-18000</v>
      </c>
      <c r="R897" s="201" t="s">
        <v>1876</v>
      </c>
      <c r="S897" s="203" t="s">
        <v>1735</v>
      </c>
      <c r="T897" s="199" t="str">
        <f>LEFT(D897,3)</f>
        <v xml:space="preserve">RT </v>
      </c>
      <c r="U897" s="198">
        <f>IF(SEARCH("RT", T897),1,0)</f>
        <v>1</v>
      </c>
      <c r="V897" s="199" t="str">
        <f>LEFT(D897,35)</f>
        <v>RT @CarolCampbell4: Hey @OISENews I</v>
      </c>
      <c r="W897" s="199" t="e">
        <f>IF(SEARCH("http:", D897),1,0)</f>
        <v>#VALUE!</v>
      </c>
    </row>
    <row r="898" spans="1:24" x14ac:dyDescent="0.2">
      <c r="A898" s="199">
        <v>935</v>
      </c>
      <c r="B898" s="200" t="s">
        <v>1869</v>
      </c>
      <c r="C898" s="201" t="s">
        <v>42</v>
      </c>
      <c r="D898" s="201" t="s">
        <v>1870</v>
      </c>
      <c r="E898" s="201" t="s">
        <v>1871</v>
      </c>
      <c r="F898" s="202">
        <v>41690.144675925898</v>
      </c>
      <c r="G898" s="201"/>
      <c r="H898" s="201" t="s">
        <v>23</v>
      </c>
      <c r="I898" s="201"/>
      <c r="J898" s="201"/>
      <c r="K898" s="201">
        <v>300645437</v>
      </c>
      <c r="L898" s="201"/>
      <c r="M898" s="203" t="s">
        <v>215</v>
      </c>
      <c r="N898" s="203" t="s">
        <v>46</v>
      </c>
      <c r="O898" s="201">
        <v>748</v>
      </c>
      <c r="P898" s="201">
        <v>318</v>
      </c>
      <c r="Q898" s="201">
        <v>-18000</v>
      </c>
      <c r="R898" s="201" t="s">
        <v>1872</v>
      </c>
      <c r="S898" s="203" t="s">
        <v>1873</v>
      </c>
      <c r="T898" s="199" t="str">
        <f>LEFT(D898,3)</f>
        <v xml:space="preserve">RT </v>
      </c>
      <c r="U898" s="198">
        <f>IF(SEARCH("RT", T898),1,0)</f>
        <v>1</v>
      </c>
      <c r="V898" s="199" t="str">
        <f>LEFT(D898,35)</f>
        <v>RT @ACooperKMb: Great Work! @KNAER_</v>
      </c>
      <c r="W898" s="199">
        <f>IF(SEARCH("http:", D898),1,0)</f>
        <v>1</v>
      </c>
      <c r="X898" s="194" t="str">
        <f>"http:"&amp;MID(D898,FIND("/",D898,8),LEN(D898)+1-FIND("/",D898,8))</f>
        <v>http://t.co/YigaizwuSP”</v>
      </c>
    </row>
    <row r="899" spans="1:24" x14ac:dyDescent="0.2">
      <c r="A899" s="199">
        <v>936</v>
      </c>
      <c r="B899" s="200" t="s">
        <v>1864</v>
      </c>
      <c r="C899" s="201" t="s">
        <v>42</v>
      </c>
      <c r="D899" s="201" t="s">
        <v>1865</v>
      </c>
      <c r="E899" s="201" t="s">
        <v>1866</v>
      </c>
      <c r="F899" s="202">
        <v>41690.144791666702</v>
      </c>
      <c r="G899" s="201"/>
      <c r="H899" s="201" t="s">
        <v>23</v>
      </c>
      <c r="I899" s="201"/>
      <c r="J899" s="201"/>
      <c r="K899" s="201">
        <v>300645437</v>
      </c>
      <c r="L899" s="201"/>
      <c r="M899" s="203" t="s">
        <v>215</v>
      </c>
      <c r="N899" s="203" t="s">
        <v>46</v>
      </c>
      <c r="O899" s="201">
        <v>748</v>
      </c>
      <c r="P899" s="201">
        <v>318</v>
      </c>
      <c r="Q899" s="201">
        <v>-18000</v>
      </c>
      <c r="R899" s="201" t="s">
        <v>1867</v>
      </c>
      <c r="S899" s="203" t="s">
        <v>1868</v>
      </c>
      <c r="T899" s="199" t="str">
        <f>LEFT(D899,3)</f>
        <v xml:space="preserve">RT </v>
      </c>
      <c r="U899" s="198">
        <f>IF(SEARCH("RT", T899),1,0)</f>
        <v>1</v>
      </c>
      <c r="V899" s="199" t="str">
        <f>LEFT(D899,35)</f>
        <v>RT @KNAER_RECRAE: KNAER next steps:</v>
      </c>
      <c r="W899" s="199" t="e">
        <f>IF(SEARCH("http:", D899),1,0)</f>
        <v>#VALUE!</v>
      </c>
    </row>
    <row r="900" spans="1:24" x14ac:dyDescent="0.2">
      <c r="A900" s="199">
        <v>937</v>
      </c>
      <c r="B900" s="200" t="s">
        <v>1859</v>
      </c>
      <c r="C900" s="201" t="s">
        <v>42</v>
      </c>
      <c r="D900" s="201" t="s">
        <v>1860</v>
      </c>
      <c r="E900" s="201" t="s">
        <v>1861</v>
      </c>
      <c r="F900" s="202">
        <v>41690.144942129598</v>
      </c>
      <c r="G900" s="201"/>
      <c r="H900" s="201" t="s">
        <v>23</v>
      </c>
      <c r="I900" s="201"/>
      <c r="J900" s="201"/>
      <c r="K900" s="201">
        <v>300645437</v>
      </c>
      <c r="L900" s="201"/>
      <c r="M900" s="203" t="s">
        <v>215</v>
      </c>
      <c r="N900" s="203" t="s">
        <v>46</v>
      </c>
      <c r="O900" s="201">
        <v>748</v>
      </c>
      <c r="P900" s="201">
        <v>318</v>
      </c>
      <c r="Q900" s="201">
        <v>-18000</v>
      </c>
      <c r="R900" s="201" t="s">
        <v>1862</v>
      </c>
      <c r="S900" s="203" t="s">
        <v>1863</v>
      </c>
      <c r="T900" s="199" t="str">
        <f>LEFT(D900,3)</f>
        <v xml:space="preserve">RT </v>
      </c>
      <c r="U900" s="198">
        <f>IF(SEARCH("RT", T900),1,0)</f>
        <v>1</v>
      </c>
      <c r="V900" s="199" t="str">
        <f>LEFT(D900,35)</f>
        <v>RT @KNAER_RECRAE: Look at our partn</v>
      </c>
      <c r="W900" s="199">
        <f>IF(SEARCH("http:", D900),1,0)</f>
        <v>1</v>
      </c>
      <c r="X900" s="194" t="str">
        <f>"http:"&amp;MID(D900,FIND("/",D900,8),LEN(D900)+1-FIND("/",D900,8))</f>
        <v>http://t.co/v8Gq4djTs8</v>
      </c>
    </row>
    <row r="901" spans="1:24" x14ac:dyDescent="0.2">
      <c r="A901" s="199">
        <v>938</v>
      </c>
      <c r="B901" s="200" t="s">
        <v>1854</v>
      </c>
      <c r="C901" s="201" t="s">
        <v>42</v>
      </c>
      <c r="D901" s="201" t="s">
        <v>1855</v>
      </c>
      <c r="E901" s="201" t="s">
        <v>1856</v>
      </c>
      <c r="F901" s="202">
        <v>41690.1449768518</v>
      </c>
      <c r="G901" s="201"/>
      <c r="H901" s="201" t="s">
        <v>23</v>
      </c>
      <c r="I901" s="201"/>
      <c r="J901" s="201"/>
      <c r="K901" s="201">
        <v>300645437</v>
      </c>
      <c r="L901" s="201"/>
      <c r="M901" s="203" t="s">
        <v>215</v>
      </c>
      <c r="N901" s="203" t="s">
        <v>46</v>
      </c>
      <c r="O901" s="201">
        <v>748</v>
      </c>
      <c r="P901" s="201">
        <v>318</v>
      </c>
      <c r="Q901" s="201">
        <v>-18000</v>
      </c>
      <c r="R901" s="201" t="s">
        <v>1857</v>
      </c>
      <c r="S901" s="203" t="s">
        <v>1858</v>
      </c>
      <c r="T901" s="199" t="str">
        <f>LEFT(D901,3)</f>
        <v xml:space="preserve">RT </v>
      </c>
      <c r="U901" s="198">
        <f>IF(SEARCH("RT", T901),1,0)</f>
        <v>1</v>
      </c>
      <c r="V901" s="199" t="str">
        <f>LEFT(D901,35)</f>
        <v>RT @KNAER_RECRAE: #OERS14 KNAER ple</v>
      </c>
      <c r="W901" s="199">
        <f>IF(SEARCH("http:", D901),1,0)</f>
        <v>1</v>
      </c>
      <c r="X901" s="194" t="str">
        <f>"http:"&amp;MID(D901,FIND("/",D901,8),LEN(D901)+1-FIND("/",D901,8))</f>
        <v>http://t.co/IuRFqXJiDX</v>
      </c>
    </row>
    <row r="902" spans="1:24" x14ac:dyDescent="0.2">
      <c r="A902" s="199">
        <v>939</v>
      </c>
      <c r="B902" s="200" t="s">
        <v>1851</v>
      </c>
      <c r="C902" s="201" t="s">
        <v>42</v>
      </c>
      <c r="D902" s="201" t="s">
        <v>1567</v>
      </c>
      <c r="E902" s="201" t="s">
        <v>1852</v>
      </c>
      <c r="F902" s="202">
        <v>41690.145231481503</v>
      </c>
      <c r="G902" s="201"/>
      <c r="H902" s="201" t="s">
        <v>23</v>
      </c>
      <c r="I902" s="201"/>
      <c r="J902" s="201"/>
      <c r="K902" s="201">
        <v>300645437</v>
      </c>
      <c r="L902" s="201"/>
      <c r="M902" s="203" t="s">
        <v>215</v>
      </c>
      <c r="N902" s="203" t="s">
        <v>46</v>
      </c>
      <c r="O902" s="201">
        <v>748</v>
      </c>
      <c r="P902" s="201">
        <v>318</v>
      </c>
      <c r="Q902" s="201">
        <v>-18000</v>
      </c>
      <c r="R902" s="201" t="s">
        <v>1853</v>
      </c>
      <c r="S902" s="203" t="s">
        <v>1570</v>
      </c>
      <c r="T902" s="199" t="str">
        <f>LEFT(D902,3)</f>
        <v xml:space="preserve">RT </v>
      </c>
      <c r="U902" s="198">
        <f>IF(SEARCH("RT", T902),1,0)</f>
        <v>1</v>
      </c>
      <c r="V902" s="199" t="str">
        <f>LEFT(D902,35)</f>
        <v>RT @KNAER_RECRAE: Let's collaborate</v>
      </c>
      <c r="W902" s="199" t="e">
        <f>IF(SEARCH("http:", D902),1,0)</f>
        <v>#VALUE!</v>
      </c>
    </row>
    <row r="903" spans="1:24" x14ac:dyDescent="0.2">
      <c r="A903" s="199">
        <v>940</v>
      </c>
      <c r="B903" s="200" t="s">
        <v>1846</v>
      </c>
      <c r="C903" s="201" t="s">
        <v>1842</v>
      </c>
      <c r="D903" s="201" t="s">
        <v>1847</v>
      </c>
      <c r="E903" s="201" t="s">
        <v>1848</v>
      </c>
      <c r="F903" s="202">
        <v>41690.145949074104</v>
      </c>
      <c r="G903" s="201"/>
      <c r="H903" s="201" t="s">
        <v>23</v>
      </c>
      <c r="I903" s="201"/>
      <c r="J903" s="201"/>
      <c r="K903" s="201">
        <v>45987904</v>
      </c>
      <c r="L903" s="201"/>
      <c r="M903" s="203" t="s">
        <v>24</v>
      </c>
      <c r="N903" s="203" t="s">
        <v>1844</v>
      </c>
      <c r="O903" s="201">
        <v>75</v>
      </c>
      <c r="P903" s="201">
        <v>72</v>
      </c>
      <c r="Q903" s="201">
        <v>-21600</v>
      </c>
      <c r="R903" s="201" t="s">
        <v>1849</v>
      </c>
      <c r="S903" s="203" t="s">
        <v>1850</v>
      </c>
      <c r="T903" s="199" t="str">
        <f>LEFT(D903,3)</f>
        <v xml:space="preserve">RT </v>
      </c>
      <c r="U903" s="198">
        <f>IF(SEARCH("RT", T903),1,0)</f>
        <v>1</v>
      </c>
      <c r="V903" s="199" t="str">
        <f>LEFT(D903,35)</f>
        <v>RT @adrossis: @CarolCampbell4 speak</v>
      </c>
      <c r="W903" s="199" t="e">
        <f>IF(SEARCH("http:", D903),1,0)</f>
        <v>#VALUE!</v>
      </c>
    </row>
    <row r="904" spans="1:24" x14ac:dyDescent="0.2">
      <c r="A904" s="199">
        <v>941</v>
      </c>
      <c r="B904" s="200" t="s">
        <v>1841</v>
      </c>
      <c r="C904" s="201" t="s">
        <v>1842</v>
      </c>
      <c r="D904" s="201" t="s">
        <v>1817</v>
      </c>
      <c r="E904" s="201" t="s">
        <v>1843</v>
      </c>
      <c r="F904" s="202">
        <v>41690.146134259303</v>
      </c>
      <c r="G904" s="201"/>
      <c r="H904" s="201" t="s">
        <v>23</v>
      </c>
      <c r="I904" s="201"/>
      <c r="J904" s="201"/>
      <c r="K904" s="201">
        <v>45987904</v>
      </c>
      <c r="L904" s="201"/>
      <c r="M904" s="203" t="s">
        <v>24</v>
      </c>
      <c r="N904" s="203" t="s">
        <v>1844</v>
      </c>
      <c r="O904" s="201">
        <v>75</v>
      </c>
      <c r="P904" s="201">
        <v>72</v>
      </c>
      <c r="Q904" s="201">
        <v>-21600</v>
      </c>
      <c r="R904" s="201" t="s">
        <v>1845</v>
      </c>
      <c r="S904" s="203" t="s">
        <v>1820</v>
      </c>
      <c r="T904" s="199" t="str">
        <f>LEFT(D904,3)</f>
        <v xml:space="preserve">RT </v>
      </c>
      <c r="U904" s="198">
        <f>IF(SEARCH("RT", T904),1,0)</f>
        <v>1</v>
      </c>
      <c r="V904" s="199" t="str">
        <f>LEFT(D904,35)</f>
        <v>RT @drcathybruce: #OERS14 #knaer kn</v>
      </c>
      <c r="W904" s="199" t="e">
        <f>IF(SEARCH("http:", D904),1,0)</f>
        <v>#VALUE!</v>
      </c>
    </row>
    <row r="905" spans="1:24" x14ac:dyDescent="0.2">
      <c r="A905" s="199">
        <v>942</v>
      </c>
      <c r="B905" s="200" t="s">
        <v>1836</v>
      </c>
      <c r="C905" s="201" t="s">
        <v>42</v>
      </c>
      <c r="D905" s="201" t="s">
        <v>1837</v>
      </c>
      <c r="E905" s="201" t="s">
        <v>1838</v>
      </c>
      <c r="F905" s="202">
        <v>41690.154155092598</v>
      </c>
      <c r="G905" s="201"/>
      <c r="H905" s="201" t="s">
        <v>23</v>
      </c>
      <c r="I905" s="201"/>
      <c r="J905" s="201"/>
      <c r="K905" s="201">
        <v>300645437</v>
      </c>
      <c r="L905" s="201"/>
      <c r="M905" s="203" t="s">
        <v>215</v>
      </c>
      <c r="N905" s="203" t="s">
        <v>46</v>
      </c>
      <c r="O905" s="201">
        <v>748</v>
      </c>
      <c r="P905" s="201">
        <v>318</v>
      </c>
      <c r="Q905" s="201">
        <v>-18000</v>
      </c>
      <c r="R905" s="201" t="s">
        <v>1839</v>
      </c>
      <c r="S905" s="203" t="s">
        <v>1840</v>
      </c>
      <c r="T905" s="199" t="str">
        <f>LEFT(D905,3)</f>
        <v xml:space="preserve">RT </v>
      </c>
      <c r="U905" s="198">
        <f>IF(SEARCH("RT", T905),1,0)</f>
        <v>1</v>
      </c>
      <c r="V905" s="199" t="str">
        <f>LEFT(D905,35)</f>
        <v xml:space="preserve">RT @ResearchChat: Today at #OERS14 </v>
      </c>
      <c r="W905" s="199" t="e">
        <f>IF(SEARCH("http:", D905),1,0)</f>
        <v>#VALUE!</v>
      </c>
    </row>
    <row r="906" spans="1:24" x14ac:dyDescent="0.2">
      <c r="A906" s="199">
        <v>943</v>
      </c>
      <c r="B906" s="200" t="s">
        <v>1831</v>
      </c>
      <c r="C906" s="201" t="s">
        <v>42</v>
      </c>
      <c r="D906" s="201" t="s">
        <v>1832</v>
      </c>
      <c r="E906" s="201" t="s">
        <v>1833</v>
      </c>
      <c r="F906" s="202">
        <v>41690.154814814799</v>
      </c>
      <c r="G906" s="201"/>
      <c r="H906" s="201" t="s">
        <v>23</v>
      </c>
      <c r="I906" s="201"/>
      <c r="J906" s="201"/>
      <c r="K906" s="201">
        <v>300645437</v>
      </c>
      <c r="L906" s="201"/>
      <c r="M906" s="203" t="s">
        <v>215</v>
      </c>
      <c r="N906" s="203" t="s">
        <v>46</v>
      </c>
      <c r="O906" s="201">
        <v>748</v>
      </c>
      <c r="P906" s="201">
        <v>318</v>
      </c>
      <c r="Q906" s="201">
        <v>-18000</v>
      </c>
      <c r="R906" s="201" t="s">
        <v>1834</v>
      </c>
      <c r="S906" s="203" t="s">
        <v>1835</v>
      </c>
      <c r="T906" s="199" t="str">
        <f>LEFT(D906,3)</f>
        <v xml:space="preserve">RT </v>
      </c>
      <c r="U906" s="198">
        <f>IF(SEARCH("RT", T906),1,0)</f>
        <v>1</v>
      </c>
      <c r="V906" s="199" t="str">
        <f>LEFT(D906,35)</f>
        <v>RT @O3atORION: Discussing passive n</v>
      </c>
      <c r="W906" s="199" t="e">
        <f>IF(SEARCH("http:", D906),1,0)</f>
        <v>#VALUE!</v>
      </c>
    </row>
    <row r="907" spans="1:24" x14ac:dyDescent="0.2">
      <c r="A907" s="199">
        <v>944</v>
      </c>
      <c r="B907" s="200" t="s">
        <v>1826</v>
      </c>
      <c r="C907" s="201" t="s">
        <v>42</v>
      </c>
      <c r="D907" s="201" t="s">
        <v>1827</v>
      </c>
      <c r="E907" s="201" t="s">
        <v>1828</v>
      </c>
      <c r="F907" s="202">
        <v>41690.154918981498</v>
      </c>
      <c r="G907" s="201"/>
      <c r="H907" s="201" t="s">
        <v>23</v>
      </c>
      <c r="I907" s="201"/>
      <c r="J907" s="201"/>
      <c r="K907" s="201">
        <v>300645437</v>
      </c>
      <c r="L907" s="201"/>
      <c r="M907" s="203" t="s">
        <v>215</v>
      </c>
      <c r="N907" s="203" t="s">
        <v>46</v>
      </c>
      <c r="O907" s="201">
        <v>748</v>
      </c>
      <c r="P907" s="201">
        <v>318</v>
      </c>
      <c r="Q907" s="201">
        <v>-18000</v>
      </c>
      <c r="R907" s="201" t="s">
        <v>1829</v>
      </c>
      <c r="S907" s="203" t="s">
        <v>1830</v>
      </c>
      <c r="T907" s="199" t="str">
        <f>LEFT(D907,3)</f>
        <v xml:space="preserve">RT </v>
      </c>
      <c r="U907" s="198">
        <f>IF(SEARCH("RT", T907),1,0)</f>
        <v>1</v>
      </c>
      <c r="V907" s="199" t="str">
        <f>LEFT(D907,35)</f>
        <v xml:space="preserve">RT @O3atORION: KMb is not a linear </v>
      </c>
      <c r="W907" s="199" t="e">
        <f>IF(SEARCH("http:", D907),1,0)</f>
        <v>#VALUE!</v>
      </c>
    </row>
    <row r="908" spans="1:24" x14ac:dyDescent="0.2">
      <c r="A908" s="199">
        <v>945</v>
      </c>
      <c r="B908" s="200" t="s">
        <v>1821</v>
      </c>
      <c r="C908" s="201" t="s">
        <v>42</v>
      </c>
      <c r="D908" s="201" t="s">
        <v>1822</v>
      </c>
      <c r="E908" s="201" t="s">
        <v>1823</v>
      </c>
      <c r="F908" s="202">
        <v>41690.155046296299</v>
      </c>
      <c r="G908" s="201"/>
      <c r="H908" s="201" t="s">
        <v>23</v>
      </c>
      <c r="I908" s="201"/>
      <c r="J908" s="201"/>
      <c r="K908" s="201">
        <v>300645437</v>
      </c>
      <c r="L908" s="201"/>
      <c r="M908" s="203" t="s">
        <v>215</v>
      </c>
      <c r="N908" s="203" t="s">
        <v>46</v>
      </c>
      <c r="O908" s="201">
        <v>748</v>
      </c>
      <c r="P908" s="201">
        <v>318</v>
      </c>
      <c r="Q908" s="201">
        <v>-18000</v>
      </c>
      <c r="R908" s="201" t="s">
        <v>1824</v>
      </c>
      <c r="S908" s="203" t="s">
        <v>1825</v>
      </c>
      <c r="T908" s="199" t="str">
        <f>LEFT(D908,3)</f>
        <v xml:space="preserve">RT </v>
      </c>
      <c r="U908" s="198">
        <f>IF(SEARCH("RT", T908),1,0)</f>
        <v>1</v>
      </c>
      <c r="V908" s="199" t="str">
        <f>LEFT(D908,35)</f>
        <v>RT @O3atORION: Our first workshop o</v>
      </c>
      <c r="W908" s="199" t="e">
        <f>IF(SEARCH("http:", D908),1,0)</f>
        <v>#VALUE!</v>
      </c>
    </row>
    <row r="909" spans="1:24" x14ac:dyDescent="0.2">
      <c r="A909" s="199">
        <v>946</v>
      </c>
      <c r="B909" s="200" t="s">
        <v>1816</v>
      </c>
      <c r="C909" s="201" t="s">
        <v>42</v>
      </c>
      <c r="D909" s="201" t="s">
        <v>1817</v>
      </c>
      <c r="E909" s="201" t="s">
        <v>1818</v>
      </c>
      <c r="F909" s="202">
        <v>41690.155428240701</v>
      </c>
      <c r="G909" s="201"/>
      <c r="H909" s="201" t="s">
        <v>23</v>
      </c>
      <c r="I909" s="201"/>
      <c r="J909" s="201"/>
      <c r="K909" s="201">
        <v>300645437</v>
      </c>
      <c r="L909" s="201"/>
      <c r="M909" s="203" t="s">
        <v>215</v>
      </c>
      <c r="N909" s="203" t="s">
        <v>46</v>
      </c>
      <c r="O909" s="201">
        <v>748</v>
      </c>
      <c r="P909" s="201">
        <v>318</v>
      </c>
      <c r="Q909" s="201">
        <v>-18000</v>
      </c>
      <c r="R909" s="201" t="s">
        <v>1819</v>
      </c>
      <c r="S909" s="203" t="s">
        <v>1820</v>
      </c>
      <c r="T909" s="199" t="str">
        <f>LEFT(D909,3)</f>
        <v xml:space="preserve">RT </v>
      </c>
      <c r="U909" s="198">
        <f>IF(SEARCH("RT", T909),1,0)</f>
        <v>1</v>
      </c>
      <c r="V909" s="199" t="str">
        <f>LEFT(D909,35)</f>
        <v>RT @drcathybruce: #OERS14 #knaer kn</v>
      </c>
      <c r="W909" s="199" t="e">
        <f>IF(SEARCH("http:", D909),1,0)</f>
        <v>#VALUE!</v>
      </c>
    </row>
    <row r="910" spans="1:24" x14ac:dyDescent="0.2">
      <c r="A910" s="199">
        <v>947</v>
      </c>
      <c r="B910" s="200" t="s">
        <v>1799</v>
      </c>
      <c r="C910" s="201" t="s">
        <v>260</v>
      </c>
      <c r="D910" s="201" t="s">
        <v>1812</v>
      </c>
      <c r="E910" s="201" t="s">
        <v>1813</v>
      </c>
      <c r="F910" s="202">
        <v>41690.155451388899</v>
      </c>
      <c r="G910" s="201"/>
      <c r="H910" s="201" t="s">
        <v>23</v>
      </c>
      <c r="I910" s="201">
        <v>300645437</v>
      </c>
      <c r="J910" s="201" t="s">
        <v>42</v>
      </c>
      <c r="K910" s="201">
        <v>40576448</v>
      </c>
      <c r="L910" s="201"/>
      <c r="M910" s="203" t="s">
        <v>24</v>
      </c>
      <c r="N910" s="203" t="s">
        <v>263</v>
      </c>
      <c r="O910" s="201">
        <v>812</v>
      </c>
      <c r="P910" s="201">
        <v>1466</v>
      </c>
      <c r="Q910" s="201">
        <v>-18000</v>
      </c>
      <c r="R910" s="201" t="s">
        <v>1814</v>
      </c>
      <c r="S910" s="203" t="s">
        <v>1815</v>
      </c>
      <c r="T910" s="199" t="str">
        <f>LEFT(D910,3)</f>
        <v>@Ca</v>
      </c>
      <c r="U910" s="198" t="e">
        <f>IF(SEARCH("RT", T910),1,0)</f>
        <v>#VALUE!</v>
      </c>
      <c r="V910" s="199" t="str">
        <f>LEFT(D910,35)</f>
        <v>@CarolCampbell4 thanks for the #OER</v>
      </c>
      <c r="W910" s="199" t="e">
        <f>IF(SEARCH("http:", D910),1,0)</f>
        <v>#VALUE!</v>
      </c>
    </row>
    <row r="911" spans="1:24" x14ac:dyDescent="0.2">
      <c r="A911" s="199">
        <v>948</v>
      </c>
      <c r="B911" s="200" t="s">
        <v>1807</v>
      </c>
      <c r="C911" s="201" t="s">
        <v>42</v>
      </c>
      <c r="D911" s="201" t="s">
        <v>1808</v>
      </c>
      <c r="E911" s="201" t="s">
        <v>1809</v>
      </c>
      <c r="F911" s="202">
        <v>41690.155590277798</v>
      </c>
      <c r="G911" s="201"/>
      <c r="H911" s="201" t="s">
        <v>23</v>
      </c>
      <c r="I911" s="201"/>
      <c r="J911" s="201"/>
      <c r="K911" s="201">
        <v>300645437</v>
      </c>
      <c r="L911" s="201"/>
      <c r="M911" s="203" t="s">
        <v>215</v>
      </c>
      <c r="N911" s="203" t="s">
        <v>46</v>
      </c>
      <c r="O911" s="201">
        <v>748</v>
      </c>
      <c r="P911" s="201">
        <v>318</v>
      </c>
      <c r="Q911" s="201">
        <v>-18000</v>
      </c>
      <c r="R911" s="201" t="s">
        <v>1810</v>
      </c>
      <c r="S911" s="203" t="s">
        <v>1811</v>
      </c>
      <c r="T911" s="199" t="str">
        <f>LEFT(D911,3)</f>
        <v xml:space="preserve">RT </v>
      </c>
      <c r="U911" s="198">
        <f>IF(SEARCH("RT", T911),1,0)</f>
        <v>1</v>
      </c>
      <c r="V911" s="199" t="str">
        <f>LEFT(D911,35)</f>
        <v>RT @ResearchChat: KNAER online: htt</v>
      </c>
      <c r="W911" s="199">
        <f>IF(SEARCH("http:", D911),1,0)</f>
        <v>1</v>
      </c>
      <c r="X911" s="194" t="str">
        <f>"http:"&amp;MID(D911,FIND("/",D911,8),LEN(D911)+1-FIND("/",D911,8))</f>
        <v>http://t.co/XwySdaifii #OERS14</v>
      </c>
    </row>
    <row r="912" spans="1:24" x14ac:dyDescent="0.2">
      <c r="A912" s="199">
        <v>949</v>
      </c>
      <c r="B912" s="200" t="s">
        <v>1802</v>
      </c>
      <c r="C912" s="201" t="s">
        <v>1755</v>
      </c>
      <c r="D912" s="201" t="s">
        <v>1803</v>
      </c>
      <c r="E912" s="201" t="s">
        <v>1804</v>
      </c>
      <c r="F912" s="202">
        <v>41690.156053240702</v>
      </c>
      <c r="G912" s="201"/>
      <c r="H912" s="201" t="s">
        <v>23</v>
      </c>
      <c r="I912" s="201"/>
      <c r="J912" s="201"/>
      <c r="K912" s="201">
        <v>207210518</v>
      </c>
      <c r="L912" s="201"/>
      <c r="M912" s="203" t="s">
        <v>45</v>
      </c>
      <c r="N912" s="203" t="s">
        <v>1759</v>
      </c>
      <c r="O912" s="201">
        <v>1246</v>
      </c>
      <c r="P912" s="201">
        <v>967</v>
      </c>
      <c r="Q912" s="201">
        <v>-18000</v>
      </c>
      <c r="R912" s="201" t="s">
        <v>1805</v>
      </c>
      <c r="S912" s="203" t="s">
        <v>1806</v>
      </c>
      <c r="T912" s="199" t="str">
        <f>LEFT(D912,3)</f>
        <v xml:space="preserve">RT </v>
      </c>
      <c r="U912" s="198">
        <f>IF(SEARCH("RT", T912),1,0)</f>
        <v>1</v>
      </c>
      <c r="V912" s="199" t="str">
        <f>LEFT(D912,35)</f>
        <v xml:space="preserve">RT @taniasterling: @professor_jess </v>
      </c>
      <c r="W912" s="199" t="e">
        <f>IF(SEARCH("http:", D912),1,0)</f>
        <v>#VALUE!</v>
      </c>
    </row>
    <row r="913" spans="1:24" x14ac:dyDescent="0.2">
      <c r="A913" s="199">
        <v>950</v>
      </c>
      <c r="B913" s="200" t="s">
        <v>1796</v>
      </c>
      <c r="C913" s="201" t="s">
        <v>42</v>
      </c>
      <c r="D913" s="201" t="s">
        <v>1797</v>
      </c>
      <c r="E913" s="201" t="s">
        <v>1798</v>
      </c>
      <c r="F913" s="202">
        <v>41690.1565162037</v>
      </c>
      <c r="G913" s="201"/>
      <c r="H913" s="201" t="s">
        <v>23</v>
      </c>
      <c r="I913" s="201">
        <v>40576448</v>
      </c>
      <c r="J913" s="201" t="s">
        <v>260</v>
      </c>
      <c r="K913" s="201">
        <v>300645437</v>
      </c>
      <c r="L913" s="201" t="s">
        <v>1799</v>
      </c>
      <c r="M913" s="203" t="s">
        <v>215</v>
      </c>
      <c r="N913" s="203" t="s">
        <v>46</v>
      </c>
      <c r="O913" s="201">
        <v>748</v>
      </c>
      <c r="P913" s="201">
        <v>318</v>
      </c>
      <c r="Q913" s="201">
        <v>-18000</v>
      </c>
      <c r="R913" s="201" t="s">
        <v>1800</v>
      </c>
      <c r="S913" s="203" t="s">
        <v>1801</v>
      </c>
      <c r="T913" s="199" t="str">
        <f>LEFT(D913,3)</f>
        <v>And</v>
      </c>
      <c r="U913" s="198" t="e">
        <f>IF(SEARCH("RT", T913),1,0)</f>
        <v>#VALUE!</v>
      </c>
      <c r="V913" s="199" t="str">
        <f>LEFT(D913,35)</f>
        <v>And you! @O3atORION: @CarolCampbell</v>
      </c>
      <c r="W913" s="199" t="e">
        <f>IF(SEARCH("http:", D913),1,0)</f>
        <v>#VALUE!</v>
      </c>
    </row>
    <row r="914" spans="1:24" x14ac:dyDescent="0.2">
      <c r="A914" s="199">
        <v>951</v>
      </c>
      <c r="B914" s="200" t="s">
        <v>1790</v>
      </c>
      <c r="C914" s="201" t="s">
        <v>42</v>
      </c>
      <c r="D914" s="201" t="s">
        <v>1791</v>
      </c>
      <c r="E914" s="201" t="s">
        <v>1792</v>
      </c>
      <c r="F914" s="202">
        <v>41690.157071759299</v>
      </c>
      <c r="G914" s="201"/>
      <c r="H914" s="201" t="s">
        <v>23</v>
      </c>
      <c r="I914" s="201">
        <v>17095178</v>
      </c>
      <c r="J914" s="201" t="s">
        <v>68</v>
      </c>
      <c r="K914" s="201">
        <v>300645437</v>
      </c>
      <c r="L914" s="201" t="s">
        <v>1793</v>
      </c>
      <c r="M914" s="203" t="s">
        <v>215</v>
      </c>
      <c r="N914" s="203" t="s">
        <v>46</v>
      </c>
      <c r="O914" s="201">
        <v>748</v>
      </c>
      <c r="P914" s="201">
        <v>318</v>
      </c>
      <c r="Q914" s="201">
        <v>-18000</v>
      </c>
      <c r="R914" s="201" t="s">
        <v>1794</v>
      </c>
      <c r="S914" s="203" t="s">
        <v>1795</v>
      </c>
      <c r="T914" s="199" t="str">
        <f>LEFT(D914,3)</f>
        <v>We'</v>
      </c>
      <c r="U914" s="198" t="e">
        <f>IF(SEARCH("RT", T914),1,0)</f>
        <v>#VALUE!</v>
      </c>
      <c r="V914" s="199" t="str">
        <f>LEFT(D914,35)</f>
        <v>We're excited! RT @adrossis: @KNAER</v>
      </c>
      <c r="W914" s="199" t="e">
        <f>IF(SEARCH("http:", D914),1,0)</f>
        <v>#VALUE!</v>
      </c>
    </row>
    <row r="915" spans="1:24" x14ac:dyDescent="0.2">
      <c r="A915" s="199">
        <v>952</v>
      </c>
      <c r="B915" s="200" t="s">
        <v>1784</v>
      </c>
      <c r="C915" s="201" t="s">
        <v>42</v>
      </c>
      <c r="D915" s="201" t="s">
        <v>1785</v>
      </c>
      <c r="E915" s="201" t="s">
        <v>1786</v>
      </c>
      <c r="F915" s="202">
        <v>41690.157754629603</v>
      </c>
      <c r="G915" s="201"/>
      <c r="H915" s="201" t="s">
        <v>23</v>
      </c>
      <c r="I915" s="201">
        <v>84337876</v>
      </c>
      <c r="J915" s="201" t="s">
        <v>1176</v>
      </c>
      <c r="K915" s="201">
        <v>300645437</v>
      </c>
      <c r="L915" s="201" t="s">
        <v>1787</v>
      </c>
      <c r="M915" s="203" t="s">
        <v>215</v>
      </c>
      <c r="N915" s="203" t="s">
        <v>46</v>
      </c>
      <c r="O915" s="201">
        <v>748</v>
      </c>
      <c r="P915" s="201">
        <v>318</v>
      </c>
      <c r="Q915" s="201">
        <v>-18000</v>
      </c>
      <c r="R915" s="201" t="s">
        <v>1788</v>
      </c>
      <c r="S915" s="203" t="s">
        <v>1789</v>
      </c>
      <c r="T915" s="199" t="str">
        <f>LEFT(D915,3)</f>
        <v>Tha</v>
      </c>
      <c r="U915" s="198" t="e">
        <f>IF(SEARCH("RT", T915),1,0)</f>
        <v>#VALUE!</v>
      </c>
      <c r="V915" s="199" t="str">
        <f>LEFT(D915,35)</f>
        <v>Thanks RT @candymcewan: @KNAER_RECR</v>
      </c>
      <c r="W915" s="199" t="e">
        <f>IF(SEARCH("http:", D915),1,0)</f>
        <v>#VALUE!</v>
      </c>
    </row>
    <row r="916" spans="1:24" x14ac:dyDescent="0.2">
      <c r="A916" s="199">
        <v>953</v>
      </c>
      <c r="B916" s="200" t="s">
        <v>1777</v>
      </c>
      <c r="C916" s="201" t="s">
        <v>42</v>
      </c>
      <c r="D916" s="201" t="s">
        <v>1778</v>
      </c>
      <c r="E916" s="201" t="s">
        <v>1779</v>
      </c>
      <c r="F916" s="202">
        <v>41690.158564814803</v>
      </c>
      <c r="G916" s="201"/>
      <c r="H916" s="201" t="s">
        <v>23</v>
      </c>
      <c r="I916" s="201">
        <v>881596814</v>
      </c>
      <c r="J916" s="201" t="s">
        <v>1780</v>
      </c>
      <c r="K916" s="201">
        <v>300645437</v>
      </c>
      <c r="L916" s="201" t="s">
        <v>1781</v>
      </c>
      <c r="M916" s="203" t="s">
        <v>215</v>
      </c>
      <c r="N916" s="203" t="s">
        <v>46</v>
      </c>
      <c r="O916" s="201">
        <v>748</v>
      </c>
      <c r="P916" s="201">
        <v>318</v>
      </c>
      <c r="Q916" s="201">
        <v>-18000</v>
      </c>
      <c r="R916" s="201" t="s">
        <v>1782</v>
      </c>
      <c r="S916" s="203" t="s">
        <v>1783</v>
      </c>
      <c r="T916" s="199" t="str">
        <f>LEFT(D916,3)</f>
        <v>Tha</v>
      </c>
      <c r="U916" s="198" t="e">
        <f>IF(SEARCH("RT", T916),1,0)</f>
        <v>#VALUE!</v>
      </c>
      <c r="V916" s="199" t="str">
        <f>LEFT(D916,35)</f>
        <v>Thanks! RT @AlexCWiseman: C Campbel</v>
      </c>
      <c r="W916" s="199" t="e">
        <f>IF(SEARCH("http:", D916),1,0)</f>
        <v>#VALUE!</v>
      </c>
    </row>
    <row r="917" spans="1:24" ht="25.5" x14ac:dyDescent="0.2">
      <c r="A917" s="199">
        <v>954</v>
      </c>
      <c r="B917" s="200" t="s">
        <v>1770</v>
      </c>
      <c r="C917" s="201" t="s">
        <v>1755</v>
      </c>
      <c r="D917" s="201" t="s">
        <v>1771</v>
      </c>
      <c r="E917" s="201" t="s">
        <v>1772</v>
      </c>
      <c r="F917" s="202">
        <v>41690.159571759301</v>
      </c>
      <c r="G917" s="201"/>
      <c r="H917" s="201" t="s">
        <v>23</v>
      </c>
      <c r="I917" s="201">
        <v>67037243</v>
      </c>
      <c r="J917" s="201" t="s">
        <v>1773</v>
      </c>
      <c r="K917" s="201">
        <v>207210518</v>
      </c>
      <c r="L917" s="201" t="s">
        <v>1774</v>
      </c>
      <c r="M917" s="203" t="s">
        <v>45</v>
      </c>
      <c r="N917" s="203" t="s">
        <v>1759</v>
      </c>
      <c r="O917" s="201">
        <v>1246</v>
      </c>
      <c r="P917" s="201">
        <v>967</v>
      </c>
      <c r="Q917" s="201">
        <v>-18000</v>
      </c>
      <c r="R917" s="201" t="s">
        <v>1775</v>
      </c>
      <c r="S917" s="203" t="s">
        <v>1776</v>
      </c>
      <c r="T917" s="199" t="str">
        <f>LEFT(D917,3)</f>
        <v>@AC</v>
      </c>
      <c r="U917" s="198" t="e">
        <f>IF(SEARCH("RT", T917),1,0)</f>
        <v>#VALUE!</v>
      </c>
      <c r="V917" s="199" t="str">
        <f>LEFT(D917,35)</f>
        <v xml:space="preserve">@ACooperKMb This is fabulous! Love </v>
      </c>
      <c r="W917" s="199">
        <f>IF(SEARCH("http:", D917),1,0)</f>
        <v>1</v>
      </c>
      <c r="X917" s="194" t="str">
        <f>"http:"&amp;MID(D917,FIND("/",D917,8),LEN(D917)+1-FIND("/",D917,8))</f>
        <v>http://t.co/85I6SoT1UP  #sd36learn http://t.co/0L2UHzL9Nk</v>
      </c>
    </row>
    <row r="918" spans="1:24" x14ac:dyDescent="0.2">
      <c r="A918" s="199">
        <v>955</v>
      </c>
      <c r="B918" s="200" t="s">
        <v>1765</v>
      </c>
      <c r="C918" s="201" t="s">
        <v>1755</v>
      </c>
      <c r="D918" s="201" t="s">
        <v>1766</v>
      </c>
      <c r="E918" s="201" t="s">
        <v>1767</v>
      </c>
      <c r="F918" s="202">
        <v>41690.160243055601</v>
      </c>
      <c r="G918" s="201"/>
      <c r="H918" s="201" t="s">
        <v>23</v>
      </c>
      <c r="I918" s="201"/>
      <c r="J918" s="201"/>
      <c r="K918" s="201">
        <v>207210518</v>
      </c>
      <c r="L918" s="201"/>
      <c r="M918" s="203" t="s">
        <v>45</v>
      </c>
      <c r="N918" s="203" t="s">
        <v>1759</v>
      </c>
      <c r="O918" s="201">
        <v>1246</v>
      </c>
      <c r="P918" s="201">
        <v>967</v>
      </c>
      <c r="Q918" s="201">
        <v>-18000</v>
      </c>
      <c r="R918" s="201" t="s">
        <v>1768</v>
      </c>
      <c r="S918" s="203" t="s">
        <v>1769</v>
      </c>
      <c r="T918" s="199" t="str">
        <f>LEFT(D918,3)</f>
        <v xml:space="preserve">RT </v>
      </c>
      <c r="U918" s="198">
        <f>IF(SEARCH("RT", T918),1,0)</f>
        <v>1</v>
      </c>
      <c r="V918" s="199" t="str">
        <f>LEFT(D918,35)</f>
        <v>RT @O3atORION: Looking forward to l</v>
      </c>
      <c r="W918" s="199" t="e">
        <f>IF(SEARCH("http:", D918),1,0)</f>
        <v>#VALUE!</v>
      </c>
    </row>
    <row r="919" spans="1:24" x14ac:dyDescent="0.2">
      <c r="A919" s="199">
        <v>956</v>
      </c>
      <c r="B919" s="200" t="s">
        <v>1762</v>
      </c>
      <c r="C919" s="201" t="s">
        <v>1755</v>
      </c>
      <c r="D919" s="201" t="s">
        <v>1749</v>
      </c>
      <c r="E919" s="201" t="s">
        <v>1763</v>
      </c>
      <c r="F919" s="202">
        <v>41690.162199074097</v>
      </c>
      <c r="G919" s="201"/>
      <c r="H919" s="201" t="s">
        <v>23</v>
      </c>
      <c r="I919" s="201"/>
      <c r="J919" s="201"/>
      <c r="K919" s="201">
        <v>207210518</v>
      </c>
      <c r="L919" s="201"/>
      <c r="M919" s="203" t="s">
        <v>45</v>
      </c>
      <c r="N919" s="203" t="s">
        <v>1759</v>
      </c>
      <c r="O919" s="201">
        <v>1246</v>
      </c>
      <c r="P919" s="201">
        <v>967</v>
      </c>
      <c r="Q919" s="201">
        <v>-18000</v>
      </c>
      <c r="R919" s="201" t="s">
        <v>1764</v>
      </c>
      <c r="S919" s="203" t="s">
        <v>1753</v>
      </c>
      <c r="T919" s="199" t="str">
        <f>LEFT(D919,3)</f>
        <v xml:space="preserve">RT </v>
      </c>
      <c r="U919" s="198">
        <f>IF(SEARCH("RT", T919),1,0)</f>
        <v>1</v>
      </c>
      <c r="V919" s="199" t="str">
        <f>LEFT(D919,35)</f>
        <v>RT @peachyteachy: "Are we a culture</v>
      </c>
      <c r="W919" s="199" t="e">
        <f>IF(SEARCH("http:", D919),1,0)</f>
        <v>#VALUE!</v>
      </c>
    </row>
    <row r="920" spans="1:24" ht="25.5" x14ac:dyDescent="0.2">
      <c r="A920" s="199">
        <v>957</v>
      </c>
      <c r="B920" s="200" t="s">
        <v>1754</v>
      </c>
      <c r="C920" s="201" t="s">
        <v>1755</v>
      </c>
      <c r="D920" s="201" t="s">
        <v>1756</v>
      </c>
      <c r="E920" s="201" t="s">
        <v>1757</v>
      </c>
      <c r="F920" s="202">
        <v>41690.164768518502</v>
      </c>
      <c r="G920" s="201"/>
      <c r="H920" s="201" t="s">
        <v>23</v>
      </c>
      <c r="I920" s="201">
        <v>30002337</v>
      </c>
      <c r="J920" s="201" t="s">
        <v>654</v>
      </c>
      <c r="K920" s="201">
        <v>207210518</v>
      </c>
      <c r="L920" s="201" t="s">
        <v>1758</v>
      </c>
      <c r="M920" s="203" t="s">
        <v>45</v>
      </c>
      <c r="N920" s="203" t="s">
        <v>1759</v>
      </c>
      <c r="O920" s="201">
        <v>1246</v>
      </c>
      <c r="P920" s="201">
        <v>967</v>
      </c>
      <c r="Q920" s="201">
        <v>-18000</v>
      </c>
      <c r="R920" s="201" t="s">
        <v>1760</v>
      </c>
      <c r="S920" s="203" t="s">
        <v>1761</v>
      </c>
      <c r="T920" s="199" t="str">
        <f>LEFT(D920,3)</f>
        <v>@Re</v>
      </c>
      <c r="U920" s="198" t="e">
        <f>IF(SEARCH("RT", T920),1,0)</f>
        <v>#VALUE!</v>
      </c>
      <c r="V920" s="199" t="str">
        <f>LEFT(D920,35)</f>
        <v>@ResearchChat Thanks for sharing: K</v>
      </c>
      <c r="W920" s="199">
        <f>IF(SEARCH("http:", D920),1,0)</f>
        <v>1</v>
      </c>
      <c r="X920" s="194" t="str">
        <f>"http:"&amp;MID(D920,FIND("/",D920,8),LEN(D920)+1-FIND("/",D920,8))</f>
        <v>http://t.co/G7E9bUAXeg  #OERS14 #sd36learn</v>
      </c>
    </row>
    <row r="921" spans="1:24" x14ac:dyDescent="0.2">
      <c r="A921" s="199">
        <v>958</v>
      </c>
      <c r="B921" s="200" t="s">
        <v>1747</v>
      </c>
      <c r="C921" s="201" t="s">
        <v>1748</v>
      </c>
      <c r="D921" s="201" t="s">
        <v>1749</v>
      </c>
      <c r="E921" s="201" t="s">
        <v>1750</v>
      </c>
      <c r="F921" s="202">
        <v>41690.166655092602</v>
      </c>
      <c r="G921" s="201"/>
      <c r="H921" s="201" t="s">
        <v>23</v>
      </c>
      <c r="I921" s="201"/>
      <c r="J921" s="201"/>
      <c r="K921" s="201">
        <v>211038049</v>
      </c>
      <c r="L921" s="201"/>
      <c r="M921" s="203" t="s">
        <v>105</v>
      </c>
      <c r="N921" s="203" t="s">
        <v>1751</v>
      </c>
      <c r="O921" s="201">
        <v>630</v>
      </c>
      <c r="P921" s="201">
        <v>702</v>
      </c>
      <c r="Q921" s="201"/>
      <c r="R921" s="201" t="s">
        <v>1752</v>
      </c>
      <c r="S921" s="203" t="s">
        <v>1753</v>
      </c>
      <c r="T921" s="199" t="str">
        <f>LEFT(D921,3)</f>
        <v xml:space="preserve">RT </v>
      </c>
      <c r="U921" s="198">
        <f>IF(SEARCH("RT", T921),1,0)</f>
        <v>1</v>
      </c>
      <c r="V921" s="199" t="str">
        <f>LEFT(D921,35)</f>
        <v>RT @peachyteachy: "Are we a culture</v>
      </c>
      <c r="W921" s="199" t="e">
        <f>IF(SEARCH("http:", D921),1,0)</f>
        <v>#VALUE!</v>
      </c>
    </row>
    <row r="922" spans="1:24" x14ac:dyDescent="0.2">
      <c r="A922" s="199">
        <v>959</v>
      </c>
      <c r="B922" s="200" t="s">
        <v>1740</v>
      </c>
      <c r="C922" s="201" t="s">
        <v>1741</v>
      </c>
      <c r="D922" s="201" t="s">
        <v>1742</v>
      </c>
      <c r="E922" s="201" t="s">
        <v>1743</v>
      </c>
      <c r="F922" s="202">
        <v>41690.474849537</v>
      </c>
      <c r="G922" s="201"/>
      <c r="H922" s="201" t="s">
        <v>23</v>
      </c>
      <c r="I922" s="201"/>
      <c r="J922" s="201"/>
      <c r="K922" s="201">
        <v>37030356</v>
      </c>
      <c r="L922" s="201"/>
      <c r="M922" s="203" t="s">
        <v>215</v>
      </c>
      <c r="N922" s="203" t="s">
        <v>1744</v>
      </c>
      <c r="O922" s="201">
        <v>4808</v>
      </c>
      <c r="P922" s="201">
        <v>940</v>
      </c>
      <c r="Q922" s="201">
        <v>-18000</v>
      </c>
      <c r="R922" s="201" t="s">
        <v>1745</v>
      </c>
      <c r="S922" s="203" t="s">
        <v>1746</v>
      </c>
      <c r="T922" s="199" t="str">
        <f>LEFT(D922,3)</f>
        <v xml:space="preserve">RT </v>
      </c>
      <c r="U922" s="198">
        <f>IF(SEARCH("RT", T922),1,0)</f>
        <v>1</v>
      </c>
      <c r="V922" s="199" t="str">
        <f>LEFT(D922,35)</f>
        <v>RT @O3atORION: This has to be a fir</v>
      </c>
      <c r="W922" s="199">
        <f>IF(SEARCH("http:", D922),1,0)</f>
        <v>1</v>
      </c>
      <c r="X922" s="194" t="str">
        <f>"http:"&amp;MID(D922,FIND("/",D922,8),LEN(D922)+1-FIND("/",D922,8))</f>
        <v>http://t.co/AO65XGKGKU</v>
      </c>
    </row>
    <row r="923" spans="1:24" x14ac:dyDescent="0.2">
      <c r="A923" s="199">
        <v>960</v>
      </c>
      <c r="B923" s="200" t="s">
        <v>1740</v>
      </c>
      <c r="C923" s="201" t="s">
        <v>1741</v>
      </c>
      <c r="D923" s="201" t="s">
        <v>1742</v>
      </c>
      <c r="E923" s="201" t="s">
        <v>1743</v>
      </c>
      <c r="F923" s="202">
        <v>41690.474849537</v>
      </c>
      <c r="G923" s="201"/>
      <c r="H923" s="201" t="s">
        <v>23</v>
      </c>
      <c r="I923" s="201"/>
      <c r="J923" s="201"/>
      <c r="K923" s="201">
        <v>37030356</v>
      </c>
      <c r="L923" s="201"/>
      <c r="M923" s="203" t="s">
        <v>215</v>
      </c>
      <c r="N923" s="203" t="s">
        <v>1744</v>
      </c>
      <c r="O923" s="201">
        <v>4808</v>
      </c>
      <c r="P923" s="201">
        <v>940</v>
      </c>
      <c r="Q923" s="201">
        <v>-18000</v>
      </c>
      <c r="R923" s="201" t="s">
        <v>1745</v>
      </c>
      <c r="S923" s="203" t="s">
        <v>1746</v>
      </c>
      <c r="T923" s="199" t="str">
        <f>LEFT(D923,3)</f>
        <v xml:space="preserve">RT </v>
      </c>
      <c r="U923" s="198">
        <f>IF(SEARCH("RT", T923),1,0)</f>
        <v>1</v>
      </c>
      <c r="V923" s="199" t="str">
        <f>LEFT(D923,35)</f>
        <v>RT @O3atORION: This has to be a fir</v>
      </c>
      <c r="W923" s="199">
        <f>IF(SEARCH("http:", D923),1,0)</f>
        <v>1</v>
      </c>
      <c r="X923" s="194" t="str">
        <f>"http:"&amp;MID(D923,FIND("/",D923,8),LEN(D923)+1-FIND("/",D923,8))</f>
        <v>http://t.co/AO65XGKGKU</v>
      </c>
    </row>
    <row r="924" spans="1:24" x14ac:dyDescent="0.2">
      <c r="A924" s="199">
        <v>961</v>
      </c>
      <c r="B924" s="200" t="s">
        <v>1736</v>
      </c>
      <c r="C924" s="201" t="s">
        <v>71</v>
      </c>
      <c r="D924" s="201" t="s">
        <v>1737</v>
      </c>
      <c r="E924" s="201" t="s">
        <v>1738</v>
      </c>
      <c r="F924" s="202">
        <v>41690.483263888898</v>
      </c>
      <c r="G924" s="201"/>
      <c r="H924" s="201" t="s">
        <v>23</v>
      </c>
      <c r="I924" s="201"/>
      <c r="J924" s="201"/>
      <c r="K924" s="201">
        <v>203543496</v>
      </c>
      <c r="L924" s="201"/>
      <c r="M924" s="203" t="s">
        <v>24</v>
      </c>
      <c r="N924" s="203" t="s">
        <v>86</v>
      </c>
      <c r="O924" s="201">
        <v>393</v>
      </c>
      <c r="P924" s="201">
        <v>539</v>
      </c>
      <c r="Q924" s="201">
        <v>-28800</v>
      </c>
      <c r="R924" s="201" t="s">
        <v>1739</v>
      </c>
      <c r="S924" s="203" t="s">
        <v>1674</v>
      </c>
      <c r="T924" s="199" t="str">
        <f>LEFT(D924,3)</f>
        <v>Day</v>
      </c>
      <c r="U924" s="198" t="e">
        <f>IF(SEARCH("RT", T924),1,0)</f>
        <v>#VALUE!</v>
      </c>
      <c r="V924" s="199" t="str">
        <f>LEFT(D924,35)</f>
        <v>Day 2 at #OERS14 ... Looking forwar</v>
      </c>
      <c r="W924" s="199" t="e">
        <f>IF(SEARCH("http:", D924),1,0)</f>
        <v>#VALUE!</v>
      </c>
    </row>
    <row r="925" spans="1:24" x14ac:dyDescent="0.2">
      <c r="A925" s="199">
        <v>962</v>
      </c>
      <c r="B925" s="200" t="s">
        <v>1731</v>
      </c>
      <c r="C925" s="201" t="s">
        <v>1255</v>
      </c>
      <c r="D925" s="201" t="s">
        <v>1732</v>
      </c>
      <c r="E925" s="201" t="s">
        <v>1733</v>
      </c>
      <c r="F925" s="202">
        <v>41690.490532407399</v>
      </c>
      <c r="G925" s="201"/>
      <c r="H925" s="201" t="s">
        <v>23</v>
      </c>
      <c r="I925" s="201"/>
      <c r="J925" s="201"/>
      <c r="K925" s="201">
        <v>120129298</v>
      </c>
      <c r="L925" s="201"/>
      <c r="M925" s="203" t="s">
        <v>45</v>
      </c>
      <c r="N925" s="203" t="s">
        <v>1683</v>
      </c>
      <c r="O925" s="201">
        <v>3682</v>
      </c>
      <c r="P925" s="201">
        <v>1403</v>
      </c>
      <c r="Q925" s="201">
        <v>-18000</v>
      </c>
      <c r="R925" s="201" t="s">
        <v>1734</v>
      </c>
      <c r="S925" s="203" t="s">
        <v>1735</v>
      </c>
      <c r="T925" s="199" t="str">
        <f>LEFT(D925,3)</f>
        <v xml:space="preserve">RT </v>
      </c>
      <c r="U925" s="198">
        <f>IF(SEARCH("RT", T925),1,0)</f>
        <v>1</v>
      </c>
      <c r="V925" s="199" t="str">
        <f>LEFT(D925,35)</f>
        <v>RT @CarolCampbell4: Hey @OISENews I</v>
      </c>
      <c r="W925" s="199" t="e">
        <f>IF(SEARCH("http:", D925),1,0)</f>
        <v>#VALUE!</v>
      </c>
    </row>
    <row r="926" spans="1:24" x14ac:dyDescent="0.2">
      <c r="A926" s="199">
        <v>963</v>
      </c>
      <c r="B926" s="200" t="s">
        <v>1718</v>
      </c>
      <c r="C926" s="201" t="s">
        <v>1255</v>
      </c>
      <c r="D926" s="201" t="s">
        <v>1726</v>
      </c>
      <c r="E926" s="201" t="s">
        <v>1727</v>
      </c>
      <c r="F926" s="202">
        <v>41690.492939814802</v>
      </c>
      <c r="G926" s="201"/>
      <c r="H926" s="201" t="s">
        <v>23</v>
      </c>
      <c r="I926" s="201">
        <v>300645437</v>
      </c>
      <c r="J926" s="201" t="s">
        <v>42</v>
      </c>
      <c r="K926" s="201">
        <v>120129298</v>
      </c>
      <c r="L926" s="201" t="s">
        <v>1728</v>
      </c>
      <c r="M926" s="203" t="s">
        <v>45</v>
      </c>
      <c r="N926" s="203" t="s">
        <v>1683</v>
      </c>
      <c r="O926" s="201">
        <v>3682</v>
      </c>
      <c r="P926" s="201">
        <v>1403</v>
      </c>
      <c r="Q926" s="201">
        <v>-18000</v>
      </c>
      <c r="R926" s="201" t="s">
        <v>1729</v>
      </c>
      <c r="S926" s="203" t="s">
        <v>1730</v>
      </c>
      <c r="T926" s="199" t="str">
        <f>LEFT(D926,3)</f>
        <v>@Ca</v>
      </c>
      <c r="U926" s="198" t="e">
        <f>IF(SEARCH("RT", T926),1,0)</f>
        <v>#VALUE!</v>
      </c>
      <c r="V926" s="199" t="str">
        <f>LEFT(D926,35)</f>
        <v>@CarolCampbell4 @ResearchChat @O3at</v>
      </c>
      <c r="W926" s="199" t="e">
        <f>IF(SEARCH("http:", D926),1,0)</f>
        <v>#VALUE!</v>
      </c>
    </row>
    <row r="927" spans="1:24" x14ac:dyDescent="0.2">
      <c r="A927" s="199">
        <v>964</v>
      </c>
      <c r="B927" s="200" t="s">
        <v>1721</v>
      </c>
      <c r="C927" s="201" t="s">
        <v>42</v>
      </c>
      <c r="D927" s="201" t="s">
        <v>1722</v>
      </c>
      <c r="E927" s="201" t="s">
        <v>1723</v>
      </c>
      <c r="F927" s="202">
        <v>41690.495162036997</v>
      </c>
      <c r="G927" s="201"/>
      <c r="H927" s="201" t="s">
        <v>23</v>
      </c>
      <c r="I927" s="201">
        <v>120129298</v>
      </c>
      <c r="J927" s="201" t="s">
        <v>1255</v>
      </c>
      <c r="K927" s="201">
        <v>300645437</v>
      </c>
      <c r="L927" s="201" t="s">
        <v>1718</v>
      </c>
      <c r="M927" s="203" t="s">
        <v>215</v>
      </c>
      <c r="N927" s="203" t="s">
        <v>46</v>
      </c>
      <c r="O927" s="201">
        <v>750</v>
      </c>
      <c r="P927" s="201">
        <v>318</v>
      </c>
      <c r="Q927" s="201">
        <v>-18000</v>
      </c>
      <c r="R927" s="201" t="s">
        <v>1724</v>
      </c>
      <c r="S927" s="203" t="s">
        <v>1725</v>
      </c>
      <c r="T927" s="199" t="str">
        <f>LEFT(D927,3)</f>
        <v>Thx</v>
      </c>
      <c r="U927" s="198" t="e">
        <f>IF(SEARCH("RT", T927),1,0)</f>
        <v>#VALUE!</v>
      </c>
      <c r="V927" s="199" t="str">
        <f>LEFT(D927,35)</f>
        <v>Thx RT @OISENews: @CarolCampbell4 @</v>
      </c>
      <c r="W927" s="199" t="e">
        <f>IF(SEARCH("http:", D927),1,0)</f>
        <v>#VALUE!</v>
      </c>
    </row>
    <row r="928" spans="1:24" x14ac:dyDescent="0.2">
      <c r="A928" s="199">
        <v>965</v>
      </c>
      <c r="B928" s="200" t="s">
        <v>1715</v>
      </c>
      <c r="C928" s="201" t="s">
        <v>71</v>
      </c>
      <c r="D928" s="201" t="s">
        <v>1716</v>
      </c>
      <c r="E928" s="201" t="s">
        <v>1717</v>
      </c>
      <c r="F928" s="202">
        <v>41690.496342592603</v>
      </c>
      <c r="G928" s="201"/>
      <c r="H928" s="201" t="s">
        <v>23</v>
      </c>
      <c r="I928" s="201">
        <v>120129298</v>
      </c>
      <c r="J928" s="201" t="s">
        <v>1255</v>
      </c>
      <c r="K928" s="201">
        <v>203543496</v>
      </c>
      <c r="L928" s="201" t="s">
        <v>1718</v>
      </c>
      <c r="M928" s="203" t="s">
        <v>24</v>
      </c>
      <c r="N928" s="203" t="s">
        <v>86</v>
      </c>
      <c r="O928" s="201">
        <v>393</v>
      </c>
      <c r="P928" s="201">
        <v>539</v>
      </c>
      <c r="Q928" s="201">
        <v>-28800</v>
      </c>
      <c r="R928" s="201" t="s">
        <v>1719</v>
      </c>
      <c r="S928" s="203" t="s">
        <v>1720</v>
      </c>
      <c r="T928" s="199" t="str">
        <f>LEFT(D928,3)</f>
        <v>Tha</v>
      </c>
      <c r="U928" s="198" t="e">
        <f>IF(SEARCH("RT", T928),1,0)</f>
        <v>#VALUE!</v>
      </c>
      <c r="V928" s="199" t="str">
        <f>LEFT(D928,35)</f>
        <v>Thanks! A mobile mobilizing experie</v>
      </c>
      <c r="W928" s="199" t="e">
        <f>IF(SEARCH("http:", D928),1,0)</f>
        <v>#VALUE!</v>
      </c>
    </row>
    <row r="929" spans="1:24" x14ac:dyDescent="0.2">
      <c r="A929" s="199">
        <v>966</v>
      </c>
      <c r="B929" s="200" t="s">
        <v>1710</v>
      </c>
      <c r="C929" s="201" t="s">
        <v>260</v>
      </c>
      <c r="D929" s="201" t="s">
        <v>1711</v>
      </c>
      <c r="E929" s="201" t="s">
        <v>1712</v>
      </c>
      <c r="F929" s="202">
        <v>41690.497199074103</v>
      </c>
      <c r="G929" s="201"/>
      <c r="H929" s="201" t="s">
        <v>23</v>
      </c>
      <c r="I929" s="201"/>
      <c r="J929" s="201"/>
      <c r="K929" s="201">
        <v>40576448</v>
      </c>
      <c r="L929" s="201"/>
      <c r="M929" s="203" t="s">
        <v>24</v>
      </c>
      <c r="N929" s="203" t="s">
        <v>263</v>
      </c>
      <c r="O929" s="201">
        <v>815</v>
      </c>
      <c r="P929" s="201">
        <v>1468</v>
      </c>
      <c r="Q929" s="201">
        <v>-18000</v>
      </c>
      <c r="R929" s="201" t="s">
        <v>1713</v>
      </c>
      <c r="S929" s="203" t="s">
        <v>1714</v>
      </c>
      <c r="T929" s="199" t="str">
        <f>LEFT(D929,3)</f>
        <v>Goo</v>
      </c>
      <c r="U929" s="198" t="e">
        <f>IF(SEARCH("RT", T929),1,0)</f>
        <v>#VALUE!</v>
      </c>
      <c r="V929" s="199" t="str">
        <f>LEFT(D929,35)</f>
        <v xml:space="preserve">Good Morning..we are off to Day at </v>
      </c>
      <c r="W929" s="199" t="e">
        <f>IF(SEARCH("http:", D929),1,0)</f>
        <v>#VALUE!</v>
      </c>
    </row>
    <row r="930" spans="1:24" x14ac:dyDescent="0.2">
      <c r="A930" s="199">
        <v>967</v>
      </c>
      <c r="B930" s="200" t="s">
        <v>1704</v>
      </c>
      <c r="C930" s="201" t="s">
        <v>1255</v>
      </c>
      <c r="D930" s="201" t="s">
        <v>1705</v>
      </c>
      <c r="E930" s="201" t="s">
        <v>1706</v>
      </c>
      <c r="F930" s="202">
        <v>41690.516319444403</v>
      </c>
      <c r="G930" s="201"/>
      <c r="H930" s="201" t="s">
        <v>23</v>
      </c>
      <c r="I930" s="201"/>
      <c r="J930" s="201"/>
      <c r="K930" s="201">
        <v>120129298</v>
      </c>
      <c r="L930" s="201"/>
      <c r="M930" s="203" t="s">
        <v>1707</v>
      </c>
      <c r="N930" s="203" t="s">
        <v>1683</v>
      </c>
      <c r="O930" s="201">
        <v>3682</v>
      </c>
      <c r="P930" s="201">
        <v>1404</v>
      </c>
      <c r="Q930" s="201">
        <v>-18000</v>
      </c>
      <c r="R930" s="201" t="s">
        <v>1708</v>
      </c>
      <c r="S930" s="203" t="s">
        <v>1709</v>
      </c>
      <c r="T930" s="199" t="str">
        <f>LEFT(D930,3)</f>
        <v xml:space="preserve">RT </v>
      </c>
      <c r="U930" s="198">
        <f>IF(SEARCH("RT", T930),1,0)</f>
        <v>1</v>
      </c>
      <c r="V930" s="199" t="str">
        <f>LEFT(D930,35)</f>
        <v>RT @abbaspeaks: Thanks! A mobile mo</v>
      </c>
      <c r="W930" s="199" t="e">
        <f>IF(SEARCH("http:", D930),1,0)</f>
        <v>#VALUE!</v>
      </c>
    </row>
    <row r="931" spans="1:24" x14ac:dyDescent="0.2">
      <c r="A931" s="199">
        <v>968</v>
      </c>
      <c r="B931" s="200" t="s">
        <v>1704</v>
      </c>
      <c r="C931" s="201" t="s">
        <v>1255</v>
      </c>
      <c r="D931" s="201" t="s">
        <v>1705</v>
      </c>
      <c r="E931" s="201" t="s">
        <v>1706</v>
      </c>
      <c r="F931" s="202">
        <v>41690.516319444403</v>
      </c>
      <c r="G931" s="201"/>
      <c r="H931" s="201" t="s">
        <v>23</v>
      </c>
      <c r="I931" s="201"/>
      <c r="J931" s="201"/>
      <c r="K931" s="201">
        <v>120129298</v>
      </c>
      <c r="L931" s="201"/>
      <c r="M931" s="203" t="s">
        <v>1707</v>
      </c>
      <c r="N931" s="203" t="s">
        <v>1683</v>
      </c>
      <c r="O931" s="201">
        <v>3682</v>
      </c>
      <c r="P931" s="201">
        <v>1404</v>
      </c>
      <c r="Q931" s="201">
        <v>-18000</v>
      </c>
      <c r="R931" s="201" t="s">
        <v>1708</v>
      </c>
      <c r="S931" s="203" t="s">
        <v>1709</v>
      </c>
      <c r="T931" s="199" t="str">
        <f>LEFT(D931,3)</f>
        <v xml:space="preserve">RT </v>
      </c>
      <c r="U931" s="198">
        <f>IF(SEARCH("RT", T931),1,0)</f>
        <v>1</v>
      </c>
      <c r="V931" s="199" t="str">
        <f>LEFT(D931,35)</f>
        <v>RT @abbaspeaks: Thanks! A mobile mo</v>
      </c>
      <c r="W931" s="199" t="e">
        <f>IF(SEARCH("http:", D931),1,0)</f>
        <v>#VALUE!</v>
      </c>
    </row>
    <row r="932" spans="1:24" x14ac:dyDescent="0.2">
      <c r="A932" s="199">
        <v>969</v>
      </c>
      <c r="B932" s="200" t="s">
        <v>1699</v>
      </c>
      <c r="C932" s="201" t="s">
        <v>1426</v>
      </c>
      <c r="D932" s="201" t="s">
        <v>1700</v>
      </c>
      <c r="E932" s="201" t="s">
        <v>1701</v>
      </c>
      <c r="F932" s="202">
        <v>41690.518819444398</v>
      </c>
      <c r="G932" s="201"/>
      <c r="H932" s="201" t="s">
        <v>23</v>
      </c>
      <c r="I932" s="201"/>
      <c r="J932" s="201"/>
      <c r="K932" s="201">
        <v>2190160848</v>
      </c>
      <c r="L932" s="201"/>
      <c r="M932" s="203" t="s">
        <v>105</v>
      </c>
      <c r="N932" s="203" t="s">
        <v>1429</v>
      </c>
      <c r="O932" s="201">
        <v>17</v>
      </c>
      <c r="P932" s="201">
        <v>71</v>
      </c>
      <c r="Q932" s="201"/>
      <c r="R932" s="201" t="s">
        <v>1702</v>
      </c>
      <c r="S932" s="203" t="s">
        <v>1703</v>
      </c>
      <c r="T932" s="199" t="str">
        <f>LEFT(D932,3)</f>
        <v>The</v>
      </c>
      <c r="U932" s="198" t="e">
        <f>IF(SEARCH("RT", T932),1,0)</f>
        <v>#VALUE!</v>
      </c>
      <c r="V932" s="199" t="str">
        <f>LEFT(D932,35)</f>
        <v xml:space="preserve">The role of research in education? </v>
      </c>
      <c r="W932" s="199">
        <f>IF(SEARCH("http:", D932),1,0)</f>
        <v>1</v>
      </c>
      <c r="X932" s="194" t="str">
        <f>"http:"&amp;MID(D932,FIND("/",D932,8),LEN(D932)+1-FIND("/",D932,8))</f>
        <v>http://t.co/cG4brqSavu</v>
      </c>
    </row>
    <row r="933" spans="1:24" x14ac:dyDescent="0.2">
      <c r="A933" s="199">
        <v>970</v>
      </c>
      <c r="B933" s="200" t="s">
        <v>1694</v>
      </c>
      <c r="C933" s="201" t="s">
        <v>654</v>
      </c>
      <c r="D933" s="201" t="s">
        <v>1695</v>
      </c>
      <c r="E933" s="201" t="s">
        <v>1696</v>
      </c>
      <c r="F933" s="202">
        <v>41690.524363425902</v>
      </c>
      <c r="G933" s="201"/>
      <c r="H933" s="201" t="s">
        <v>23</v>
      </c>
      <c r="I933" s="201"/>
      <c r="J933" s="201"/>
      <c r="K933" s="201">
        <v>30002337</v>
      </c>
      <c r="L933" s="201"/>
      <c r="M933" s="203" t="s">
        <v>73</v>
      </c>
      <c r="N933" s="203" t="s">
        <v>657</v>
      </c>
      <c r="O933" s="201">
        <v>379</v>
      </c>
      <c r="P933" s="201">
        <v>173</v>
      </c>
      <c r="Q933" s="201">
        <v>-18000</v>
      </c>
      <c r="R933" s="201" t="s">
        <v>1697</v>
      </c>
      <c r="S933" s="203" t="s">
        <v>1698</v>
      </c>
      <c r="T933" s="199" t="str">
        <f>LEFT(D933,3)</f>
        <v>Las</v>
      </c>
      <c r="U933" s="198" t="e">
        <f>IF(SEARCH("RT", T933),1,0)</f>
        <v>#VALUE!</v>
      </c>
      <c r="V933" s="199" t="str">
        <f>LEFT(D933,35)</f>
        <v xml:space="preserve">Last day of #OERS14.  So far there </v>
      </c>
      <c r="W933" s="199">
        <f>IF(SEARCH("http:", D933),1,0)</f>
        <v>1</v>
      </c>
      <c r="X933" s="194" t="str">
        <f>"http:"&amp;MID(D933,FIND("/",D933,8),LEN(D933)+1-FIND("/",D933,8))</f>
        <v>http://t.co/0vOI9BYwfw</v>
      </c>
    </row>
    <row r="934" spans="1:24" x14ac:dyDescent="0.2">
      <c r="A934" s="199">
        <v>971</v>
      </c>
      <c r="B934" s="200" t="s">
        <v>1689</v>
      </c>
      <c r="C934" s="201" t="s">
        <v>654</v>
      </c>
      <c r="D934" s="201" t="s">
        <v>1690</v>
      </c>
      <c r="E934" s="201" t="s">
        <v>1691</v>
      </c>
      <c r="F934" s="202">
        <v>41690.525995370401</v>
      </c>
      <c r="G934" s="201"/>
      <c r="H934" s="201" t="s">
        <v>23</v>
      </c>
      <c r="I934" s="201"/>
      <c r="J934" s="201"/>
      <c r="K934" s="201">
        <v>30002337</v>
      </c>
      <c r="L934" s="201"/>
      <c r="M934" s="203" t="s">
        <v>73</v>
      </c>
      <c r="N934" s="203" t="s">
        <v>657</v>
      </c>
      <c r="O934" s="201">
        <v>379</v>
      </c>
      <c r="P934" s="201">
        <v>173</v>
      </c>
      <c r="Q934" s="201">
        <v>-18000</v>
      </c>
      <c r="R934" s="201" t="s">
        <v>1692</v>
      </c>
      <c r="S934" s="203" t="s">
        <v>1693</v>
      </c>
      <c r="T934" s="199" t="str">
        <f>LEFT(D934,3)</f>
        <v>Mor</v>
      </c>
      <c r="U934" s="198" t="e">
        <f>IF(SEARCH("RT", T934),1,0)</f>
        <v>#VALUE!</v>
      </c>
      <c r="V934" s="199" t="str">
        <f>LEFT(D934,35)</f>
        <v>More tweet stats: Over the past two</v>
      </c>
      <c r="W934" s="199" t="e">
        <f>IF(SEARCH("http:", D934),1,0)</f>
        <v>#VALUE!</v>
      </c>
    </row>
    <row r="935" spans="1:24" x14ac:dyDescent="0.2">
      <c r="A935" s="199">
        <v>972</v>
      </c>
      <c r="B935" s="200" t="s">
        <v>1686</v>
      </c>
      <c r="C935" s="201" t="s">
        <v>529</v>
      </c>
      <c r="D935" s="201" t="s">
        <v>643</v>
      </c>
      <c r="E935" s="201" t="s">
        <v>1687</v>
      </c>
      <c r="F935" s="202">
        <v>41690.535254629598</v>
      </c>
      <c r="G935" s="201"/>
      <c r="H935" s="201" t="s">
        <v>23</v>
      </c>
      <c r="I935" s="201"/>
      <c r="J935" s="201"/>
      <c r="K935" s="201">
        <v>217113634</v>
      </c>
      <c r="L935" s="201"/>
      <c r="M935" s="203" t="s">
        <v>105</v>
      </c>
      <c r="N935" s="203" t="s">
        <v>532</v>
      </c>
      <c r="O935" s="201">
        <v>375</v>
      </c>
      <c r="P935" s="201">
        <v>130</v>
      </c>
      <c r="Q935" s="201">
        <v>-21600</v>
      </c>
      <c r="R935" s="201" t="s">
        <v>1688</v>
      </c>
      <c r="S935" s="203" t="s">
        <v>646</v>
      </c>
      <c r="T935" s="199" t="str">
        <f>LEFT(D935,3)</f>
        <v xml:space="preserve">RT </v>
      </c>
      <c r="U935" s="198">
        <f>IF(SEARCH("RT", T935),1,0)</f>
        <v>1</v>
      </c>
      <c r="V935" s="199" t="str">
        <f>LEFT(D935,35)</f>
        <v>RT @ResearchChat: Last day of #OERS</v>
      </c>
      <c r="W935" s="199" t="e">
        <f>IF(SEARCH("http:", D935),1,0)</f>
        <v>#VALUE!</v>
      </c>
    </row>
    <row r="936" spans="1:24" x14ac:dyDescent="0.2">
      <c r="A936" s="199">
        <v>973</v>
      </c>
      <c r="B936" s="200" t="s">
        <v>1256</v>
      </c>
      <c r="C936" s="201" t="s">
        <v>1255</v>
      </c>
      <c r="D936" s="201" t="s">
        <v>1681</v>
      </c>
      <c r="E936" s="201" t="s">
        <v>1682</v>
      </c>
      <c r="F936" s="202">
        <v>41690.539803240703</v>
      </c>
      <c r="G936" s="201"/>
      <c r="H936" s="201" t="s">
        <v>23</v>
      </c>
      <c r="I936" s="201"/>
      <c r="J936" s="201"/>
      <c r="K936" s="201">
        <v>120129298</v>
      </c>
      <c r="L936" s="201"/>
      <c r="M936" s="203" t="s">
        <v>45</v>
      </c>
      <c r="N936" s="203" t="s">
        <v>1683</v>
      </c>
      <c r="O936" s="201">
        <v>3682</v>
      </c>
      <c r="P936" s="201">
        <v>1404</v>
      </c>
      <c r="Q936" s="201">
        <v>-18000</v>
      </c>
      <c r="R936" s="201" t="s">
        <v>1684</v>
      </c>
      <c r="S936" s="203" t="s">
        <v>1685</v>
      </c>
      <c r="T936" s="199" t="str">
        <f>LEFT(D936,3)</f>
        <v>Con</v>
      </c>
      <c r="U936" s="198" t="e">
        <f>IF(SEARCH("RT", T936),1,0)</f>
        <v>#VALUE!</v>
      </c>
      <c r="V936" s="199" t="str">
        <f>LEFT(D936,35)</f>
        <v>Congrats OISE researcher @CarolCamp</v>
      </c>
      <c r="W936" s="199" t="e">
        <f>IF(SEARCH("http:", D936),1,0)</f>
        <v>#VALUE!</v>
      </c>
    </row>
    <row r="937" spans="1:24" x14ac:dyDescent="0.2">
      <c r="A937" s="199">
        <v>974</v>
      </c>
      <c r="B937" s="200" t="s">
        <v>1675</v>
      </c>
      <c r="C937" s="201" t="s">
        <v>71</v>
      </c>
      <c r="D937" s="201" t="s">
        <v>1676</v>
      </c>
      <c r="E937" s="201" t="s">
        <v>1677</v>
      </c>
      <c r="F937" s="202">
        <v>41690.5606134259</v>
      </c>
      <c r="G937" s="201"/>
      <c r="H937" s="201" t="s">
        <v>23</v>
      </c>
      <c r="I937" s="201">
        <v>321351109</v>
      </c>
      <c r="J937" s="201" t="s">
        <v>1678</v>
      </c>
      <c r="K937" s="201">
        <v>203543496</v>
      </c>
      <c r="L937" s="201"/>
      <c r="M937" s="203" t="s">
        <v>24</v>
      </c>
      <c r="N937" s="203" t="s">
        <v>86</v>
      </c>
      <c r="O937" s="201">
        <v>395</v>
      </c>
      <c r="P937" s="201">
        <v>539</v>
      </c>
      <c r="Q937" s="201">
        <v>-28800</v>
      </c>
      <c r="R937" s="201" t="s">
        <v>1679</v>
      </c>
      <c r="S937" s="203" t="s">
        <v>1680</v>
      </c>
      <c r="T937" s="199" t="str">
        <f>LEFT(D937,3)</f>
        <v>@mo</v>
      </c>
      <c r="U937" s="198" t="e">
        <f>IF(SEARCH("RT", T937),1,0)</f>
        <v>#VALUE!</v>
      </c>
      <c r="V937" s="199" t="str">
        <f>LEFT(D937,35)</f>
        <v xml:space="preserve">@mobilemobilizer was hoping to run </v>
      </c>
      <c r="W937" s="199" t="e">
        <f>IF(SEARCH("http:", D937),1,0)</f>
        <v>#VALUE!</v>
      </c>
    </row>
    <row r="938" spans="1:24" x14ac:dyDescent="0.2">
      <c r="A938" s="199">
        <v>975</v>
      </c>
      <c r="B938" s="200" t="s">
        <v>1675</v>
      </c>
      <c r="C938" s="201" t="s">
        <v>71</v>
      </c>
      <c r="D938" s="201" t="s">
        <v>1676</v>
      </c>
      <c r="E938" s="201" t="s">
        <v>1677</v>
      </c>
      <c r="F938" s="202">
        <v>41690.5606134259</v>
      </c>
      <c r="G938" s="201"/>
      <c r="H938" s="201" t="s">
        <v>23</v>
      </c>
      <c r="I938" s="201">
        <v>321351109</v>
      </c>
      <c r="J938" s="201" t="s">
        <v>1678</v>
      </c>
      <c r="K938" s="201">
        <v>203543496</v>
      </c>
      <c r="L938" s="201"/>
      <c r="M938" s="203" t="s">
        <v>24</v>
      </c>
      <c r="N938" s="203" t="s">
        <v>86</v>
      </c>
      <c r="O938" s="201">
        <v>395</v>
      </c>
      <c r="P938" s="201">
        <v>539</v>
      </c>
      <c r="Q938" s="201">
        <v>-28800</v>
      </c>
      <c r="R938" s="201" t="s">
        <v>1679</v>
      </c>
      <c r="S938" s="203" t="s">
        <v>1680</v>
      </c>
      <c r="T938" s="199" t="str">
        <f>LEFT(D938,3)</f>
        <v>@mo</v>
      </c>
      <c r="U938" s="198" t="e">
        <f>IF(SEARCH("RT", T938),1,0)</f>
        <v>#VALUE!</v>
      </c>
      <c r="V938" s="199" t="str">
        <f>LEFT(D938,35)</f>
        <v xml:space="preserve">@mobilemobilizer was hoping to run </v>
      </c>
      <c r="W938" s="199" t="e">
        <f>IF(SEARCH("http:", D938),1,0)</f>
        <v>#VALUE!</v>
      </c>
    </row>
    <row r="939" spans="1:24" x14ac:dyDescent="0.2">
      <c r="A939" s="199">
        <v>976</v>
      </c>
      <c r="B939" s="200" t="s">
        <v>1670</v>
      </c>
      <c r="C939" s="201" t="s">
        <v>71</v>
      </c>
      <c r="D939" s="201" t="s">
        <v>1671</v>
      </c>
      <c r="E939" s="201" t="s">
        <v>1672</v>
      </c>
      <c r="F939" s="202">
        <v>41690.564525463</v>
      </c>
      <c r="G939" s="201"/>
      <c r="H939" s="201" t="s">
        <v>23</v>
      </c>
      <c r="I939" s="201"/>
      <c r="J939" s="201"/>
      <c r="K939" s="201">
        <v>203543496</v>
      </c>
      <c r="L939" s="201"/>
      <c r="M939" s="203" t="s">
        <v>24</v>
      </c>
      <c r="N939" s="203" t="s">
        <v>86</v>
      </c>
      <c r="O939" s="201">
        <v>395</v>
      </c>
      <c r="P939" s="201">
        <v>539</v>
      </c>
      <c r="Q939" s="201">
        <v>-28800</v>
      </c>
      <c r="R939" s="201" t="s">
        <v>1673</v>
      </c>
      <c r="S939" s="203" t="s">
        <v>1674</v>
      </c>
      <c r="T939" s="199" t="str">
        <f>LEFT(D939,3)</f>
        <v>Day</v>
      </c>
      <c r="U939" s="198" t="e">
        <f>IF(SEARCH("RT", T939),1,0)</f>
        <v>#VALUE!</v>
      </c>
      <c r="V939" s="199" t="str">
        <f>LEFT(D939,35)</f>
        <v xml:space="preserve">Day 2 at #OERS14 Would like to see </v>
      </c>
      <c r="W939" s="199" t="e">
        <f>IF(SEARCH("http:", D939),1,0)</f>
        <v>#VALUE!</v>
      </c>
    </row>
    <row r="940" spans="1:24" x14ac:dyDescent="0.2">
      <c r="A940" s="199">
        <v>977</v>
      </c>
      <c r="B940" s="200" t="s">
        <v>1667</v>
      </c>
      <c r="C940" s="201" t="s">
        <v>68</v>
      </c>
      <c r="D940" s="201" t="s">
        <v>643</v>
      </c>
      <c r="E940" s="201" t="s">
        <v>1668</v>
      </c>
      <c r="F940" s="202">
        <v>41690.565509259301</v>
      </c>
      <c r="G940" s="201"/>
      <c r="H940" s="201" t="s">
        <v>23</v>
      </c>
      <c r="I940" s="201"/>
      <c r="J940" s="201"/>
      <c r="K940" s="201">
        <v>17095178</v>
      </c>
      <c r="L940" s="201"/>
      <c r="M940" s="203" t="s">
        <v>73</v>
      </c>
      <c r="N940" s="203" t="s">
        <v>74</v>
      </c>
      <c r="O940" s="201">
        <v>303</v>
      </c>
      <c r="P940" s="201">
        <v>411</v>
      </c>
      <c r="Q940" s="201">
        <v>-18000</v>
      </c>
      <c r="R940" s="201" t="s">
        <v>1669</v>
      </c>
      <c r="S940" s="203" t="s">
        <v>646</v>
      </c>
      <c r="T940" s="199" t="str">
        <f>LEFT(D940,3)</f>
        <v xml:space="preserve">RT </v>
      </c>
      <c r="U940" s="198">
        <f>IF(SEARCH("RT", T940),1,0)</f>
        <v>1</v>
      </c>
      <c r="V940" s="199" t="str">
        <f>LEFT(D940,35)</f>
        <v>RT @ResearchChat: Last day of #OERS</v>
      </c>
      <c r="W940" s="199" t="e">
        <f>IF(SEARCH("http:", D940),1,0)</f>
        <v>#VALUE!</v>
      </c>
    </row>
    <row r="941" spans="1:24" x14ac:dyDescent="0.2">
      <c r="A941" s="199">
        <v>978</v>
      </c>
      <c r="B941" s="200" t="s">
        <v>1660</v>
      </c>
      <c r="C941" s="201" t="s">
        <v>1661</v>
      </c>
      <c r="D941" s="201" t="s">
        <v>1662</v>
      </c>
      <c r="E941" s="201" t="s">
        <v>1663</v>
      </c>
      <c r="F941" s="202">
        <v>41690.573587963001</v>
      </c>
      <c r="G941" s="201"/>
      <c r="H941" s="201" t="s">
        <v>23</v>
      </c>
      <c r="I941" s="201"/>
      <c r="J941" s="201"/>
      <c r="K941" s="201">
        <v>1855623037</v>
      </c>
      <c r="L941" s="201"/>
      <c r="M941" s="203" t="s">
        <v>215</v>
      </c>
      <c r="N941" s="203" t="s">
        <v>1664</v>
      </c>
      <c r="O941" s="201">
        <v>21</v>
      </c>
      <c r="P941" s="201">
        <v>40</v>
      </c>
      <c r="Q941" s="201"/>
      <c r="R941" s="201" t="s">
        <v>1665</v>
      </c>
      <c r="S941" s="203" t="s">
        <v>1666</v>
      </c>
      <c r="T941" s="199" t="str">
        <f>LEFT(D941,3)</f>
        <v xml:space="preserve">RT </v>
      </c>
      <c r="U941" s="198">
        <f>IF(SEARCH("RT", T941),1,0)</f>
        <v>1</v>
      </c>
      <c r="V941" s="199" t="str">
        <f>LEFT(D941,35)</f>
        <v>RT @drcathybruce: “@ResearchChat: T</v>
      </c>
      <c r="W941" s="199" t="e">
        <f>IF(SEARCH("http:", D941),1,0)</f>
        <v>#VALUE!</v>
      </c>
    </row>
    <row r="942" spans="1:24" x14ac:dyDescent="0.2">
      <c r="A942" s="199">
        <v>979</v>
      </c>
      <c r="B942" s="200" t="s">
        <v>1655</v>
      </c>
      <c r="C942" s="201" t="s">
        <v>573</v>
      </c>
      <c r="D942" s="201" t="s">
        <v>1656</v>
      </c>
      <c r="E942" s="201" t="s">
        <v>1657</v>
      </c>
      <c r="F942" s="202">
        <v>41690.576168981497</v>
      </c>
      <c r="G942" s="201"/>
      <c r="H942" s="201" t="s">
        <v>23</v>
      </c>
      <c r="I942" s="201"/>
      <c r="J942" s="201"/>
      <c r="K942" s="201">
        <v>14996156</v>
      </c>
      <c r="L942" s="201"/>
      <c r="M942" s="203" t="s">
        <v>45</v>
      </c>
      <c r="N942" s="203" t="s">
        <v>667</v>
      </c>
      <c r="O942" s="201">
        <v>206</v>
      </c>
      <c r="P942" s="201">
        <v>99</v>
      </c>
      <c r="Q942" s="201">
        <v>-18000</v>
      </c>
      <c r="R942" s="201" t="s">
        <v>1658</v>
      </c>
      <c r="S942" s="203" t="s">
        <v>1659</v>
      </c>
      <c r="T942" s="199" t="str">
        <f>LEFT(D942,3)</f>
        <v>Fin</v>
      </c>
      <c r="U942" s="198" t="e">
        <f>IF(SEARCH("RT", T942),1,0)</f>
        <v>#VALUE!</v>
      </c>
      <c r="V942" s="199" t="str">
        <f>LEFT(D942,35)</f>
        <v>Finally made it to OERS..looking fo</v>
      </c>
      <c r="W942" s="199" t="e">
        <f>IF(SEARCH("http:", D942),1,0)</f>
        <v>#VALUE!</v>
      </c>
    </row>
    <row r="943" spans="1:24" x14ac:dyDescent="0.2">
      <c r="A943" s="199">
        <v>980</v>
      </c>
      <c r="B943" s="200" t="s">
        <v>1650</v>
      </c>
      <c r="C943" s="201" t="s">
        <v>29</v>
      </c>
      <c r="D943" s="201" t="s">
        <v>1651</v>
      </c>
      <c r="E943" s="201" t="s">
        <v>1652</v>
      </c>
      <c r="F943" s="202">
        <v>41690.576423611099</v>
      </c>
      <c r="G943" s="201"/>
      <c r="H943" s="201" t="s">
        <v>23</v>
      </c>
      <c r="I943" s="201"/>
      <c r="J943" s="201"/>
      <c r="K943" s="201">
        <v>1020257364</v>
      </c>
      <c r="L943" s="201"/>
      <c r="M943" s="203" t="s">
        <v>45</v>
      </c>
      <c r="N943" s="203" t="s">
        <v>32</v>
      </c>
      <c r="O943" s="201">
        <v>217</v>
      </c>
      <c r="P943" s="201">
        <v>288</v>
      </c>
      <c r="Q943" s="201">
        <v>-18000</v>
      </c>
      <c r="R943" s="201" t="s">
        <v>1653</v>
      </c>
      <c r="S943" s="203" t="s">
        <v>1654</v>
      </c>
      <c r="T943" s="199" t="str">
        <f>LEFT(D943,3)</f>
        <v xml:space="preserve">RT </v>
      </c>
      <c r="U943" s="198">
        <f>IF(SEARCH("RT", T943),1,0)</f>
        <v>1</v>
      </c>
      <c r="V943" s="199" t="str">
        <f>LEFT(D943,35)</f>
        <v>RT @abbaspeaks: Day 2 at #OERS14 Wo</v>
      </c>
      <c r="W943" s="199" t="e">
        <f>IF(SEARCH("http:", D943),1,0)</f>
        <v>#VALUE!</v>
      </c>
    </row>
    <row r="944" spans="1:24" x14ac:dyDescent="0.2">
      <c r="A944" s="199">
        <v>981</v>
      </c>
      <c r="B944" s="200" t="s">
        <v>1645</v>
      </c>
      <c r="C944" s="201" t="s">
        <v>346</v>
      </c>
      <c r="D944" s="201" t="s">
        <v>1646</v>
      </c>
      <c r="E944" s="201" t="s">
        <v>1647</v>
      </c>
      <c r="F944" s="202">
        <v>41690.576574074097</v>
      </c>
      <c r="G944" s="201"/>
      <c r="H944" s="201" t="s">
        <v>23</v>
      </c>
      <c r="I944" s="201"/>
      <c r="J944" s="201"/>
      <c r="K944" s="201">
        <v>636460073</v>
      </c>
      <c r="L944" s="201"/>
      <c r="M944" s="203" t="s">
        <v>105</v>
      </c>
      <c r="N944" s="203" t="s">
        <v>349</v>
      </c>
      <c r="O944" s="201">
        <v>154</v>
      </c>
      <c r="P944" s="201">
        <v>299</v>
      </c>
      <c r="Q944" s="201">
        <v>-18000</v>
      </c>
      <c r="R944" s="201" t="s">
        <v>1648</v>
      </c>
      <c r="S944" s="203" t="s">
        <v>1649</v>
      </c>
      <c r="T944" s="199" t="str">
        <f>LEFT(D944,3)</f>
        <v xml:space="preserve">RT </v>
      </c>
      <c r="U944" s="198">
        <f>IF(SEARCH("RT", T944),1,0)</f>
        <v>1</v>
      </c>
      <c r="V944" s="199" t="str">
        <f>LEFT(D944,35)</f>
        <v>RT @O3atORION: @DrKatinaPollock exc</v>
      </c>
      <c r="W944" s="199" t="e">
        <f>IF(SEARCH("http:", D944),1,0)</f>
        <v>#VALUE!</v>
      </c>
    </row>
    <row r="945" spans="1:23" x14ac:dyDescent="0.2">
      <c r="A945" s="199">
        <v>982</v>
      </c>
      <c r="B945" s="200" t="s">
        <v>1640</v>
      </c>
      <c r="C945" s="201" t="s">
        <v>29</v>
      </c>
      <c r="D945" s="201" t="s">
        <v>1641</v>
      </c>
      <c r="E945" s="201" t="s">
        <v>1642</v>
      </c>
      <c r="F945" s="202">
        <v>41690.576736111099</v>
      </c>
      <c r="G945" s="201"/>
      <c r="H945" s="201" t="s">
        <v>23</v>
      </c>
      <c r="I945" s="201"/>
      <c r="J945" s="201"/>
      <c r="K945" s="201">
        <v>1020257364</v>
      </c>
      <c r="L945" s="201"/>
      <c r="M945" s="203" t="s">
        <v>45</v>
      </c>
      <c r="N945" s="203" t="s">
        <v>32</v>
      </c>
      <c r="O945" s="201">
        <v>217</v>
      </c>
      <c r="P945" s="201">
        <v>288</v>
      </c>
      <c r="Q945" s="201">
        <v>-18000</v>
      </c>
      <c r="R945" s="201" t="s">
        <v>1643</v>
      </c>
      <c r="S945" s="203" t="s">
        <v>1644</v>
      </c>
      <c r="T945" s="199" t="str">
        <f>LEFT(D945,3)</f>
        <v xml:space="preserve">RT </v>
      </c>
      <c r="U945" s="198">
        <f>IF(SEARCH("RT", T945),1,0)</f>
        <v>1</v>
      </c>
      <c r="V945" s="199" t="str">
        <f>LEFT(D945,35)</f>
        <v>RT @CarolCampbell4: Thx RT @OISENew</v>
      </c>
      <c r="W945" s="199" t="e">
        <f>IF(SEARCH("http:", D945),1,0)</f>
        <v>#VALUE!</v>
      </c>
    </row>
    <row r="946" spans="1:23" x14ac:dyDescent="0.2">
      <c r="A946" s="199">
        <v>983</v>
      </c>
      <c r="B946" s="200" t="s">
        <v>1632</v>
      </c>
      <c r="C946" s="201" t="s">
        <v>1631</v>
      </c>
      <c r="D946" s="201" t="s">
        <v>1635</v>
      </c>
      <c r="E946" s="201" t="s">
        <v>1636</v>
      </c>
      <c r="F946" s="202">
        <v>41690.577164351802</v>
      </c>
      <c r="G946" s="201"/>
      <c r="H946" s="201" t="s">
        <v>23</v>
      </c>
      <c r="I946" s="201"/>
      <c r="J946" s="201"/>
      <c r="K946" s="201">
        <v>1173267877</v>
      </c>
      <c r="L946" s="201"/>
      <c r="M946" s="203" t="s">
        <v>105</v>
      </c>
      <c r="N946" s="203" t="s">
        <v>1637</v>
      </c>
      <c r="O946" s="201">
        <v>17</v>
      </c>
      <c r="P946" s="201">
        <v>13</v>
      </c>
      <c r="Q946" s="201"/>
      <c r="R946" s="201" t="s">
        <v>1638</v>
      </c>
      <c r="S946" s="203" t="s">
        <v>1639</v>
      </c>
      <c r="T946" s="199" t="str">
        <f>LEFT(D946,3)</f>
        <v>#oe</v>
      </c>
      <c r="U946" s="198" t="e">
        <f>IF(SEARCH("RT", T946),1,0)</f>
        <v>#VALUE!</v>
      </c>
      <c r="V946" s="199" t="str">
        <f>LEFT(D946,35)</f>
        <v>#oers14 great job compiling tweet s</v>
      </c>
      <c r="W946" s="199" t="e">
        <f>IF(SEARCH("http:", D946),1,0)</f>
        <v>#VALUE!</v>
      </c>
    </row>
    <row r="947" spans="1:23" x14ac:dyDescent="0.2">
      <c r="A947" s="199">
        <v>984</v>
      </c>
      <c r="B947" s="200" t="s">
        <v>1628</v>
      </c>
      <c r="C947" s="201" t="s">
        <v>654</v>
      </c>
      <c r="D947" s="201" t="s">
        <v>1629</v>
      </c>
      <c r="E947" s="201" t="s">
        <v>1630</v>
      </c>
      <c r="F947" s="202">
        <v>41690.577777777798</v>
      </c>
      <c r="G947" s="201"/>
      <c r="H947" s="201" t="s">
        <v>23</v>
      </c>
      <c r="I947" s="201">
        <v>1173267877</v>
      </c>
      <c r="J947" s="201" t="s">
        <v>1631</v>
      </c>
      <c r="K947" s="201">
        <v>30002337</v>
      </c>
      <c r="L947" s="201" t="s">
        <v>1632</v>
      </c>
      <c r="M947" s="203" t="s">
        <v>73</v>
      </c>
      <c r="N947" s="203" t="s">
        <v>657</v>
      </c>
      <c r="O947" s="201">
        <v>379</v>
      </c>
      <c r="P947" s="201">
        <v>173</v>
      </c>
      <c r="Q947" s="201">
        <v>-18000</v>
      </c>
      <c r="R947" s="201" t="s">
        <v>1633</v>
      </c>
      <c r="S947" s="203" t="s">
        <v>1634</v>
      </c>
      <c r="T947" s="199" t="str">
        <f>LEFT(D947,3)</f>
        <v>@LK</v>
      </c>
      <c r="U947" s="198" t="e">
        <f>IF(SEARCH("RT", T947),1,0)</f>
        <v>#VALUE!</v>
      </c>
      <c r="V947" s="199" t="str">
        <f>LEFT(D947,35)</f>
        <v>@LKostuch Glad to share and great t</v>
      </c>
      <c r="W947" s="199" t="e">
        <f>IF(SEARCH("http:", D947),1,0)</f>
        <v>#VALUE!</v>
      </c>
    </row>
    <row r="948" spans="1:23" x14ac:dyDescent="0.2">
      <c r="A948" s="199">
        <v>985</v>
      </c>
      <c r="B948" s="200" t="s">
        <v>1623</v>
      </c>
      <c r="C948" s="201" t="s">
        <v>1585</v>
      </c>
      <c r="D948" s="201" t="s">
        <v>1624</v>
      </c>
      <c r="E948" s="201" t="s">
        <v>1625</v>
      </c>
      <c r="F948" s="202">
        <v>41690.5785763889</v>
      </c>
      <c r="G948" s="201"/>
      <c r="H948" s="201" t="s">
        <v>23</v>
      </c>
      <c r="I948" s="201"/>
      <c r="J948" s="201"/>
      <c r="K948" s="201">
        <v>154564397</v>
      </c>
      <c r="L948" s="201"/>
      <c r="M948" s="203" t="s">
        <v>45</v>
      </c>
      <c r="N948" s="203" t="s">
        <v>1588</v>
      </c>
      <c r="O948" s="201">
        <v>1216</v>
      </c>
      <c r="P948" s="201">
        <v>2001</v>
      </c>
      <c r="Q948" s="201">
        <v>-18000</v>
      </c>
      <c r="R948" s="201" t="s">
        <v>1626</v>
      </c>
      <c r="S948" s="203" t="s">
        <v>1627</v>
      </c>
      <c r="T948" s="199" t="str">
        <f>LEFT(D948,3)</f>
        <v xml:space="preserve">RT </v>
      </c>
      <c r="U948" s="198">
        <f>IF(SEARCH("RT", T948),1,0)</f>
        <v>1</v>
      </c>
      <c r="V948" s="199" t="str">
        <f>LEFT(D948,35)</f>
        <v>RT @emoyer2009: #OERS14 pen and pap</v>
      </c>
      <c r="W948" s="199" t="e">
        <f>IF(SEARCH("http:", D948),1,0)</f>
        <v>#VALUE!</v>
      </c>
    </row>
    <row r="949" spans="1:23" x14ac:dyDescent="0.2">
      <c r="A949" s="199">
        <v>986</v>
      </c>
      <c r="B949" s="200" t="s">
        <v>1623</v>
      </c>
      <c r="C949" s="201" t="s">
        <v>1585</v>
      </c>
      <c r="D949" s="201" t="s">
        <v>1624</v>
      </c>
      <c r="E949" s="201" t="s">
        <v>1625</v>
      </c>
      <c r="F949" s="202">
        <v>41690.5785763889</v>
      </c>
      <c r="G949" s="201"/>
      <c r="H949" s="201" t="s">
        <v>23</v>
      </c>
      <c r="I949" s="201"/>
      <c r="J949" s="201"/>
      <c r="K949" s="201">
        <v>154564397</v>
      </c>
      <c r="L949" s="201"/>
      <c r="M949" s="203" t="s">
        <v>45</v>
      </c>
      <c r="N949" s="203" t="s">
        <v>1588</v>
      </c>
      <c r="O949" s="201">
        <v>1216</v>
      </c>
      <c r="P949" s="201">
        <v>2001</v>
      </c>
      <c r="Q949" s="201">
        <v>-18000</v>
      </c>
      <c r="R949" s="201" t="s">
        <v>1626</v>
      </c>
      <c r="S949" s="203" t="s">
        <v>1627</v>
      </c>
      <c r="T949" s="199" t="str">
        <f>LEFT(D949,3)</f>
        <v xml:space="preserve">RT </v>
      </c>
      <c r="U949" s="198">
        <f>IF(SEARCH("RT", T949),1,0)</f>
        <v>1</v>
      </c>
      <c r="V949" s="199" t="str">
        <f>LEFT(D949,35)</f>
        <v>RT @emoyer2009: #OERS14 pen and pap</v>
      </c>
      <c r="W949" s="199" t="e">
        <f>IF(SEARCH("http:", D949),1,0)</f>
        <v>#VALUE!</v>
      </c>
    </row>
    <row r="950" spans="1:23" x14ac:dyDescent="0.2">
      <c r="A950" s="199">
        <v>987</v>
      </c>
      <c r="B950" s="200" t="s">
        <v>1618</v>
      </c>
      <c r="C950" s="201" t="s">
        <v>1585</v>
      </c>
      <c r="D950" s="201" t="s">
        <v>1619</v>
      </c>
      <c r="E950" s="201" t="s">
        <v>1620</v>
      </c>
      <c r="F950" s="202">
        <v>41690.578761574099</v>
      </c>
      <c r="G950" s="201"/>
      <c r="H950" s="201" t="s">
        <v>23</v>
      </c>
      <c r="I950" s="201"/>
      <c r="J950" s="201"/>
      <c r="K950" s="201">
        <v>154564397</v>
      </c>
      <c r="L950" s="201"/>
      <c r="M950" s="203" t="s">
        <v>45</v>
      </c>
      <c r="N950" s="203" t="s">
        <v>1588</v>
      </c>
      <c r="O950" s="201">
        <v>1216</v>
      </c>
      <c r="P950" s="201">
        <v>2001</v>
      </c>
      <c r="Q950" s="201">
        <v>-18000</v>
      </c>
      <c r="R950" s="201" t="s">
        <v>1621</v>
      </c>
      <c r="S950" s="203" t="s">
        <v>1622</v>
      </c>
      <c r="T950" s="199" t="str">
        <f>LEFT(D950,3)</f>
        <v xml:space="preserve">RT </v>
      </c>
      <c r="U950" s="198">
        <f>IF(SEARCH("RT", T950),1,0)</f>
        <v>1</v>
      </c>
      <c r="V950" s="199" t="str">
        <f>LEFT(D950,35)</f>
        <v>RT @O3atORION: "@ResearchChat: "Bla</v>
      </c>
      <c r="W950" s="199" t="e">
        <f>IF(SEARCH("http:", D950),1,0)</f>
        <v>#VALUE!</v>
      </c>
    </row>
    <row r="951" spans="1:23" x14ac:dyDescent="0.2">
      <c r="A951" s="199">
        <v>988</v>
      </c>
      <c r="B951" s="200" t="s">
        <v>1613</v>
      </c>
      <c r="C951" s="201" t="s">
        <v>1585</v>
      </c>
      <c r="D951" s="201" t="s">
        <v>1614</v>
      </c>
      <c r="E951" s="201" t="s">
        <v>1615</v>
      </c>
      <c r="F951" s="202">
        <v>41690.578993055598</v>
      </c>
      <c r="G951" s="201"/>
      <c r="H951" s="201" t="s">
        <v>23</v>
      </c>
      <c r="I951" s="201"/>
      <c r="J951" s="201"/>
      <c r="K951" s="201">
        <v>154564397</v>
      </c>
      <c r="L951" s="201"/>
      <c r="M951" s="203" t="s">
        <v>45</v>
      </c>
      <c r="N951" s="203" t="s">
        <v>1588</v>
      </c>
      <c r="O951" s="201">
        <v>1216</v>
      </c>
      <c r="P951" s="201">
        <v>2001</v>
      </c>
      <c r="Q951" s="201">
        <v>-18000</v>
      </c>
      <c r="R951" s="201" t="s">
        <v>1616</v>
      </c>
      <c r="S951" s="203" t="s">
        <v>1617</v>
      </c>
      <c r="T951" s="199" t="str">
        <f>LEFT(D951,3)</f>
        <v xml:space="preserve">RT </v>
      </c>
      <c r="U951" s="198">
        <f>IF(SEARCH("RT", T951),1,0)</f>
        <v>1</v>
      </c>
      <c r="V951" s="199" t="str">
        <f>LEFT(D951,35)</f>
        <v>RT @ResearchChat: The future is not</v>
      </c>
      <c r="W951" s="199" t="e">
        <f>IF(SEARCH("http:", D951),1,0)</f>
        <v>#VALUE!</v>
      </c>
    </row>
    <row r="952" spans="1:23" x14ac:dyDescent="0.2">
      <c r="A952" s="199">
        <v>989</v>
      </c>
      <c r="B952" s="200" t="s">
        <v>1608</v>
      </c>
      <c r="C952" s="201" t="s">
        <v>1585</v>
      </c>
      <c r="D952" s="201" t="s">
        <v>1609</v>
      </c>
      <c r="E952" s="201" t="s">
        <v>1610</v>
      </c>
      <c r="F952" s="202">
        <v>41690.579444444404</v>
      </c>
      <c r="G952" s="201"/>
      <c r="H952" s="201" t="s">
        <v>23</v>
      </c>
      <c r="I952" s="201"/>
      <c r="J952" s="201"/>
      <c r="K952" s="201">
        <v>154564397</v>
      </c>
      <c r="L952" s="201"/>
      <c r="M952" s="203" t="s">
        <v>45</v>
      </c>
      <c r="N952" s="203" t="s">
        <v>1588</v>
      </c>
      <c r="O952" s="201">
        <v>1216</v>
      </c>
      <c r="P952" s="201">
        <v>2001</v>
      </c>
      <c r="Q952" s="201">
        <v>-18000</v>
      </c>
      <c r="R952" s="201" t="s">
        <v>1611</v>
      </c>
      <c r="S952" s="203" t="s">
        <v>1612</v>
      </c>
      <c r="T952" s="199" t="str">
        <f>LEFT(D952,3)</f>
        <v xml:space="preserve">RT </v>
      </c>
      <c r="U952" s="198">
        <f>IF(SEARCH("RT", T952),1,0)</f>
        <v>1</v>
      </c>
      <c r="V952" s="199" t="str">
        <f>LEFT(D952,35)</f>
        <v>RT @O3atORION: Technology in the cl</v>
      </c>
      <c r="W952" s="199" t="e">
        <f>IF(SEARCH("http:", D952),1,0)</f>
        <v>#VALUE!</v>
      </c>
    </row>
    <row r="953" spans="1:23" x14ac:dyDescent="0.2">
      <c r="A953" s="199">
        <v>990</v>
      </c>
      <c r="B953" s="200" t="s">
        <v>1603</v>
      </c>
      <c r="C953" s="201" t="s">
        <v>1585</v>
      </c>
      <c r="D953" s="201" t="s">
        <v>1604</v>
      </c>
      <c r="E953" s="201" t="s">
        <v>1605</v>
      </c>
      <c r="F953" s="202">
        <v>41690.579733796301</v>
      </c>
      <c r="G953" s="201"/>
      <c r="H953" s="201" t="s">
        <v>23</v>
      </c>
      <c r="I953" s="201"/>
      <c r="J953" s="201"/>
      <c r="K953" s="201">
        <v>154564397</v>
      </c>
      <c r="L953" s="201"/>
      <c r="M953" s="203" t="s">
        <v>45</v>
      </c>
      <c r="N953" s="203" t="s">
        <v>1588</v>
      </c>
      <c r="O953" s="201">
        <v>1216</v>
      </c>
      <c r="P953" s="201">
        <v>2001</v>
      </c>
      <c r="Q953" s="201">
        <v>-18000</v>
      </c>
      <c r="R953" s="201" t="s">
        <v>1606</v>
      </c>
      <c r="S953" s="203" t="s">
        <v>1607</v>
      </c>
      <c r="T953" s="199" t="str">
        <f>LEFT(D953,3)</f>
        <v xml:space="preserve">RT </v>
      </c>
      <c r="U953" s="198">
        <f>IF(SEARCH("RT", T953),1,0)</f>
        <v>1</v>
      </c>
      <c r="V953" s="199" t="str">
        <f>LEFT(D953,35)</f>
        <v>RT @O3atORION: Teachers come to sch</v>
      </c>
      <c r="W953" s="199" t="e">
        <f>IF(SEARCH("http:", D953),1,0)</f>
        <v>#VALUE!</v>
      </c>
    </row>
    <row r="954" spans="1:23" x14ac:dyDescent="0.2">
      <c r="A954" s="199">
        <v>991</v>
      </c>
      <c r="B954" s="200" t="s">
        <v>1600</v>
      </c>
      <c r="C954" s="201" t="s">
        <v>1585</v>
      </c>
      <c r="D954" s="201" t="s">
        <v>940</v>
      </c>
      <c r="E954" s="201" t="s">
        <v>1601</v>
      </c>
      <c r="F954" s="202">
        <v>41690.580300925903</v>
      </c>
      <c r="G954" s="201"/>
      <c r="H954" s="201" t="s">
        <v>23</v>
      </c>
      <c r="I954" s="201"/>
      <c r="J954" s="201"/>
      <c r="K954" s="201">
        <v>154564397</v>
      </c>
      <c r="L954" s="201"/>
      <c r="M954" s="203" t="s">
        <v>45</v>
      </c>
      <c r="N954" s="203" t="s">
        <v>1588</v>
      </c>
      <c r="O954" s="201">
        <v>1216</v>
      </c>
      <c r="P954" s="201">
        <v>2001</v>
      </c>
      <c r="Q954" s="201">
        <v>-18000</v>
      </c>
      <c r="R954" s="201" t="s">
        <v>1602</v>
      </c>
      <c r="S954" s="203" t="s">
        <v>944</v>
      </c>
      <c r="T954" s="199" t="str">
        <f>LEFT(D954,3)</f>
        <v xml:space="preserve">RT </v>
      </c>
      <c r="U954" s="198">
        <f>IF(SEARCH("RT", T954),1,0)</f>
        <v>1</v>
      </c>
      <c r="V954" s="199" t="str">
        <f>LEFT(D954,35)</f>
        <v>RT @CarolCampbell4: Completely agre</v>
      </c>
      <c r="W954" s="199" t="e">
        <f>IF(SEARCH("http:", D954),1,0)</f>
        <v>#VALUE!</v>
      </c>
    </row>
    <row r="955" spans="1:23" x14ac:dyDescent="0.2">
      <c r="A955" s="199">
        <v>992</v>
      </c>
      <c r="B955" s="200" t="s">
        <v>1596</v>
      </c>
      <c r="C955" s="201" t="s">
        <v>29</v>
      </c>
      <c r="D955" s="201" t="s">
        <v>1597</v>
      </c>
      <c r="E955" s="201" t="s">
        <v>1598</v>
      </c>
      <c r="F955" s="202">
        <v>41690.580578703702</v>
      </c>
      <c r="G955" s="201"/>
      <c r="H955" s="201" t="s">
        <v>23</v>
      </c>
      <c r="I955" s="201"/>
      <c r="J955" s="201"/>
      <c r="K955" s="201">
        <v>1020257364</v>
      </c>
      <c r="L955" s="201"/>
      <c r="M955" s="203" t="s">
        <v>45</v>
      </c>
      <c r="N955" s="203" t="s">
        <v>32</v>
      </c>
      <c r="O955" s="201">
        <v>219</v>
      </c>
      <c r="P955" s="201">
        <v>288</v>
      </c>
      <c r="Q955" s="201">
        <v>-18000</v>
      </c>
      <c r="R955" s="201" t="s">
        <v>1599</v>
      </c>
      <c r="S955" s="203" t="s">
        <v>81</v>
      </c>
      <c r="T955" s="199" t="str">
        <f>LEFT(D955,3)</f>
        <v>#OE</v>
      </c>
      <c r="U955" s="198" t="e">
        <f>IF(SEARCH("RT", T955),1,0)</f>
        <v>#VALUE!</v>
      </c>
      <c r="V955" s="199" t="str">
        <f>LEFT(D955,35)</f>
        <v>#OERS14 Here we go again! We're abo</v>
      </c>
      <c r="W955" s="199" t="e">
        <f>IF(SEARCH("http:", D955),1,0)</f>
        <v>#VALUE!</v>
      </c>
    </row>
    <row r="956" spans="1:23" x14ac:dyDescent="0.2">
      <c r="A956" s="199">
        <v>993</v>
      </c>
      <c r="B956" s="200" t="s">
        <v>1591</v>
      </c>
      <c r="C956" s="201" t="s">
        <v>1585</v>
      </c>
      <c r="D956" s="201" t="s">
        <v>1592</v>
      </c>
      <c r="E956" s="201" t="s">
        <v>1593</v>
      </c>
      <c r="F956" s="202">
        <v>41690.580914351798</v>
      </c>
      <c r="G956" s="201"/>
      <c r="H956" s="201" t="s">
        <v>23</v>
      </c>
      <c r="I956" s="201"/>
      <c r="J956" s="201"/>
      <c r="K956" s="201">
        <v>154564397</v>
      </c>
      <c r="L956" s="201"/>
      <c r="M956" s="203" t="s">
        <v>45</v>
      </c>
      <c r="N956" s="203" t="s">
        <v>1588</v>
      </c>
      <c r="O956" s="201">
        <v>1216</v>
      </c>
      <c r="P956" s="201">
        <v>2001</v>
      </c>
      <c r="Q956" s="201">
        <v>-18000</v>
      </c>
      <c r="R956" s="201" t="s">
        <v>1594</v>
      </c>
      <c r="S956" s="203" t="s">
        <v>1595</v>
      </c>
      <c r="T956" s="199" t="str">
        <f>LEFT(D956,3)</f>
        <v>Mor</v>
      </c>
      <c r="U956" s="198" t="e">
        <f>IF(SEARCH("RT", T956),1,0)</f>
        <v>#VALUE!</v>
      </c>
      <c r="V956" s="199" t="str">
        <f>LEFT(D956,35)</f>
        <v xml:space="preserve">More Professional Development (PD) </v>
      </c>
      <c r="W956" s="199" t="e">
        <f>IF(SEARCH("http:", D956),1,0)</f>
        <v>#VALUE!</v>
      </c>
    </row>
    <row r="957" spans="1:23" x14ac:dyDescent="0.2">
      <c r="A957" s="199">
        <v>994</v>
      </c>
      <c r="B957" s="200" t="s">
        <v>1584</v>
      </c>
      <c r="C957" s="201" t="s">
        <v>1585</v>
      </c>
      <c r="D957" s="201" t="s">
        <v>1586</v>
      </c>
      <c r="E957" s="201" t="s">
        <v>1587</v>
      </c>
      <c r="F957" s="202">
        <v>41690.582974536999</v>
      </c>
      <c r="G957" s="201"/>
      <c r="H957" s="201" t="s">
        <v>23</v>
      </c>
      <c r="I957" s="201"/>
      <c r="J957" s="201"/>
      <c r="K957" s="201">
        <v>154564397</v>
      </c>
      <c r="L957" s="201"/>
      <c r="M957" s="203" t="s">
        <v>45</v>
      </c>
      <c r="N957" s="203" t="s">
        <v>1588</v>
      </c>
      <c r="O957" s="201">
        <v>1216</v>
      </c>
      <c r="P957" s="201">
        <v>2001</v>
      </c>
      <c r="Q957" s="201">
        <v>-18000</v>
      </c>
      <c r="R957" s="201" t="s">
        <v>1589</v>
      </c>
      <c r="S957" s="203" t="s">
        <v>1590</v>
      </c>
      <c r="T957" s="199" t="str">
        <f>LEFT(D957,3)</f>
        <v xml:space="preserve">RT </v>
      </c>
      <c r="U957" s="198">
        <f>IF(SEARCH("RT", T957),1,0)</f>
        <v>1</v>
      </c>
      <c r="V957" s="199" t="str">
        <f>LEFT(D957,35)</f>
        <v>RT @OISENews: @CarolCampbell4 @Rese</v>
      </c>
      <c r="W957" s="199" t="e">
        <f>IF(SEARCH("http:", D957),1,0)</f>
        <v>#VALUE!</v>
      </c>
    </row>
    <row r="958" spans="1:23" x14ac:dyDescent="0.2">
      <c r="A958" s="199">
        <v>995</v>
      </c>
      <c r="B958" s="200" t="s">
        <v>1580</v>
      </c>
      <c r="C958" s="201" t="s">
        <v>1176</v>
      </c>
      <c r="D958" s="201" t="s">
        <v>1581</v>
      </c>
      <c r="E958" s="201" t="s">
        <v>1582</v>
      </c>
      <c r="F958" s="202">
        <v>41690.590219907397</v>
      </c>
      <c r="G958" s="201"/>
      <c r="H958" s="201" t="s">
        <v>23</v>
      </c>
      <c r="I958" s="201"/>
      <c r="J958" s="201"/>
      <c r="K958" s="201">
        <v>84337876</v>
      </c>
      <c r="L958" s="201"/>
      <c r="M958" s="203" t="s">
        <v>215</v>
      </c>
      <c r="N958" s="203" t="s">
        <v>1205</v>
      </c>
      <c r="O958" s="201">
        <v>184</v>
      </c>
      <c r="P958" s="201">
        <v>334</v>
      </c>
      <c r="Q958" s="201">
        <v>-18000</v>
      </c>
      <c r="R958" s="201" t="s">
        <v>1583</v>
      </c>
      <c r="S958" s="203" t="s">
        <v>58</v>
      </c>
      <c r="T958" s="199" t="str">
        <f>LEFT(D958,3)</f>
        <v xml:space="preserve">RT </v>
      </c>
      <c r="U958" s="198">
        <f>IF(SEARCH("RT", T958),1,0)</f>
        <v>1</v>
      </c>
      <c r="V958" s="199" t="str">
        <f>LEFT(D958,35)</f>
        <v>RT @KNAER_RECRAE: #OERS14 Here we g</v>
      </c>
      <c r="W958" s="199" t="e">
        <f>IF(SEARCH("http:", D958),1,0)</f>
        <v>#VALUE!</v>
      </c>
    </row>
    <row r="959" spans="1:23" x14ac:dyDescent="0.2">
      <c r="A959" s="199">
        <v>996</v>
      </c>
      <c r="B959" s="200" t="s">
        <v>1576</v>
      </c>
      <c r="C959" s="201" t="s">
        <v>1521</v>
      </c>
      <c r="D959" s="201" t="s">
        <v>1577</v>
      </c>
      <c r="E959" s="201" t="s">
        <v>1578</v>
      </c>
      <c r="F959" s="202">
        <v>41690.590405092596</v>
      </c>
      <c r="G959" s="201"/>
      <c r="H959" s="201" t="s">
        <v>23</v>
      </c>
      <c r="I959" s="201"/>
      <c r="J959" s="201"/>
      <c r="K959" s="201">
        <v>160170230</v>
      </c>
      <c r="L959" s="201"/>
      <c r="M959" s="203" t="s">
        <v>105</v>
      </c>
      <c r="N959" s="203" t="s">
        <v>1524</v>
      </c>
      <c r="O959" s="201">
        <v>665</v>
      </c>
      <c r="P959" s="201">
        <v>482</v>
      </c>
      <c r="Q959" s="201">
        <v>-18000</v>
      </c>
      <c r="R959" s="201" t="s">
        <v>1579</v>
      </c>
      <c r="S959" s="203" t="s">
        <v>149</v>
      </c>
      <c r="T959" s="199" t="str">
        <f>LEFT(D959,3)</f>
        <v>#oe</v>
      </c>
      <c r="U959" s="198" t="e">
        <f>IF(SEARCH("RT", T959),1,0)</f>
        <v>#VALUE!</v>
      </c>
      <c r="V959" s="199" t="str">
        <f>LEFT(D959,35)</f>
        <v>#oers14 has been invaluable - wonde</v>
      </c>
      <c r="W959" s="199" t="e">
        <f>IF(SEARCH("http:", D959),1,0)</f>
        <v>#VALUE!</v>
      </c>
    </row>
    <row r="960" spans="1:23" x14ac:dyDescent="0.2">
      <c r="A960" s="199">
        <v>997</v>
      </c>
      <c r="B960" s="200" t="s">
        <v>1571</v>
      </c>
      <c r="C960" s="201" t="s">
        <v>573</v>
      </c>
      <c r="D960" s="201" t="s">
        <v>1572</v>
      </c>
      <c r="E960" s="201" t="s">
        <v>1573</v>
      </c>
      <c r="F960" s="202">
        <v>41690.590578703697</v>
      </c>
      <c r="G960" s="201"/>
      <c r="H960" s="201" t="s">
        <v>23</v>
      </c>
      <c r="I960" s="201"/>
      <c r="J960" s="201"/>
      <c r="K960" s="201">
        <v>14996156</v>
      </c>
      <c r="L960" s="201"/>
      <c r="M960" s="203" t="s">
        <v>85</v>
      </c>
      <c r="N960" s="203" t="s">
        <v>667</v>
      </c>
      <c r="O960" s="201">
        <v>206</v>
      </c>
      <c r="P960" s="201">
        <v>99</v>
      </c>
      <c r="Q960" s="201">
        <v>-18000</v>
      </c>
      <c r="R960" s="201" t="s">
        <v>1574</v>
      </c>
      <c r="S960" s="203" t="s">
        <v>1575</v>
      </c>
      <c r="T960" s="199" t="str">
        <f>LEFT(D960,3)</f>
        <v>Ama</v>
      </c>
      <c r="U960" s="198" t="e">
        <f>IF(SEARCH("RT", T960),1,0)</f>
        <v>#VALUE!</v>
      </c>
      <c r="V960" s="199" t="str">
        <f>LEFT(D960,35)</f>
        <v>Amazing number of tweets going on h</v>
      </c>
      <c r="W960" s="199" t="e">
        <f>IF(SEARCH("http:", D960),1,0)</f>
        <v>#VALUE!</v>
      </c>
    </row>
    <row r="961" spans="1:23" x14ac:dyDescent="0.2">
      <c r="A961" s="199">
        <v>998</v>
      </c>
      <c r="B961" s="200" t="s">
        <v>1566</v>
      </c>
      <c r="C961" s="201" t="s">
        <v>346</v>
      </c>
      <c r="D961" s="201" t="s">
        <v>1567</v>
      </c>
      <c r="E961" s="201" t="s">
        <v>1568</v>
      </c>
      <c r="F961" s="202">
        <v>41690.5910069444</v>
      </c>
      <c r="G961" s="201"/>
      <c r="H961" s="201" t="s">
        <v>23</v>
      </c>
      <c r="I961" s="201"/>
      <c r="J961" s="201"/>
      <c r="K961" s="201">
        <v>636460073</v>
      </c>
      <c r="L961" s="201"/>
      <c r="M961" s="203" t="s">
        <v>105</v>
      </c>
      <c r="N961" s="203" t="s">
        <v>349</v>
      </c>
      <c r="O961" s="201">
        <v>154</v>
      </c>
      <c r="P961" s="201">
        <v>299</v>
      </c>
      <c r="Q961" s="201">
        <v>-18000</v>
      </c>
      <c r="R961" s="201" t="s">
        <v>1569</v>
      </c>
      <c r="S961" s="203" t="s">
        <v>1570</v>
      </c>
      <c r="T961" s="199" t="str">
        <f>LEFT(D961,3)</f>
        <v xml:space="preserve">RT </v>
      </c>
      <c r="U961" s="198">
        <f>IF(SEARCH("RT", T961),1,0)</f>
        <v>1</v>
      </c>
      <c r="V961" s="199" t="str">
        <f>LEFT(D961,35)</f>
        <v>RT @KNAER_RECRAE: Let's collaborate</v>
      </c>
      <c r="W961" s="199" t="e">
        <f>IF(SEARCH("http:", D961),1,0)</f>
        <v>#VALUE!</v>
      </c>
    </row>
    <row r="962" spans="1:23" x14ac:dyDescent="0.2">
      <c r="A962" s="199">
        <v>999</v>
      </c>
      <c r="B962" s="200" t="s">
        <v>1562</v>
      </c>
      <c r="C962" s="201" t="s">
        <v>363</v>
      </c>
      <c r="D962" s="201" t="s">
        <v>1563</v>
      </c>
      <c r="E962" s="201" t="s">
        <v>1564</v>
      </c>
      <c r="F962" s="202">
        <v>41690.591643518499</v>
      </c>
      <c r="G962" s="201"/>
      <c r="H962" s="201" t="s">
        <v>23</v>
      </c>
      <c r="I962" s="201"/>
      <c r="J962" s="201"/>
      <c r="K962" s="201">
        <v>513860172</v>
      </c>
      <c r="L962" s="201"/>
      <c r="M962" s="203" t="s">
        <v>105</v>
      </c>
      <c r="N962" s="203" t="s">
        <v>366</v>
      </c>
      <c r="O962" s="201">
        <v>21</v>
      </c>
      <c r="P962" s="201">
        <v>1</v>
      </c>
      <c r="Q962" s="201">
        <v>-18000</v>
      </c>
      <c r="R962" s="201" t="s">
        <v>1565</v>
      </c>
      <c r="S962" s="203" t="s">
        <v>81</v>
      </c>
      <c r="T962" s="199" t="str">
        <f>LEFT(D962,3)</f>
        <v>#OE</v>
      </c>
      <c r="U962" s="198" t="e">
        <f>IF(SEARCH("RT", T962),1,0)</f>
        <v>#VALUE!</v>
      </c>
      <c r="V962" s="199" t="str">
        <f>LEFT(D962,35)</f>
        <v>#OERS14 First Symposium conversatio</v>
      </c>
      <c r="W962" s="199" t="e">
        <f>IF(SEARCH("http:", D962),1,0)</f>
        <v>#VALUE!</v>
      </c>
    </row>
    <row r="963" spans="1:23" x14ac:dyDescent="0.2">
      <c r="A963" s="199">
        <v>1000</v>
      </c>
      <c r="B963" s="200" t="s">
        <v>1555</v>
      </c>
      <c r="C963" s="201" t="s">
        <v>1556</v>
      </c>
      <c r="D963" s="201" t="s">
        <v>1557</v>
      </c>
      <c r="E963" s="201" t="s">
        <v>1558</v>
      </c>
      <c r="F963" s="202">
        <v>41690.591898148101</v>
      </c>
      <c r="G963" s="201"/>
      <c r="H963" s="201" t="s">
        <v>23</v>
      </c>
      <c r="I963" s="201"/>
      <c r="J963" s="201"/>
      <c r="K963" s="201">
        <v>26014815</v>
      </c>
      <c r="L963" s="201"/>
      <c r="M963" s="203" t="s">
        <v>45</v>
      </c>
      <c r="N963" s="203" t="s">
        <v>1559</v>
      </c>
      <c r="O963" s="201">
        <v>595</v>
      </c>
      <c r="P963" s="201">
        <v>176</v>
      </c>
      <c r="Q963" s="201"/>
      <c r="R963" s="201" t="s">
        <v>1560</v>
      </c>
      <c r="S963" s="203" t="s">
        <v>1561</v>
      </c>
      <c r="T963" s="199" t="str">
        <f>LEFT(D963,3)</f>
        <v>#OE</v>
      </c>
      <c r="U963" s="198" t="e">
        <f>IF(SEARCH("RT", T963),1,0)</f>
        <v>#VALUE!</v>
      </c>
      <c r="V963" s="199" t="str">
        <f>LEFT(D963,35)</f>
        <v>#OERS14 Some Twitter facts from Ont</v>
      </c>
      <c r="W963" s="199" t="e">
        <f>IF(SEARCH("http:", D963),1,0)</f>
        <v>#VALUE!</v>
      </c>
    </row>
    <row r="964" spans="1:23" x14ac:dyDescent="0.2">
      <c r="A964" s="199">
        <v>1001</v>
      </c>
      <c r="B964" s="200" t="s">
        <v>1476</v>
      </c>
      <c r="C964" s="201" t="s">
        <v>1389</v>
      </c>
      <c r="D964" s="201" t="s">
        <v>1550</v>
      </c>
      <c r="E964" s="201" t="s">
        <v>1551</v>
      </c>
      <c r="F964" s="202">
        <v>41690.592280092598</v>
      </c>
      <c r="G964" s="201"/>
      <c r="H964" s="201" t="s">
        <v>23</v>
      </c>
      <c r="I964" s="201">
        <v>121959456</v>
      </c>
      <c r="J964" s="201" t="s">
        <v>204</v>
      </c>
      <c r="K964" s="201">
        <v>314148202</v>
      </c>
      <c r="L964" s="201" t="s">
        <v>1552</v>
      </c>
      <c r="M964" s="203" t="s">
        <v>105</v>
      </c>
      <c r="N964" s="203" t="s">
        <v>1392</v>
      </c>
      <c r="O964" s="201">
        <v>167</v>
      </c>
      <c r="P964" s="201">
        <v>282</v>
      </c>
      <c r="Q964" s="201">
        <v>-18000</v>
      </c>
      <c r="R964" s="201" t="s">
        <v>1553</v>
      </c>
      <c r="S964" s="203" t="s">
        <v>1554</v>
      </c>
      <c r="T964" s="199" t="str">
        <f>LEFT(D964,3)</f>
        <v>@Am</v>
      </c>
      <c r="U964" s="198" t="e">
        <f>IF(SEARCH("RT", T964),1,0)</f>
        <v>#VALUE!</v>
      </c>
      <c r="V964" s="199" t="str">
        <f>LEFT(D964,35)</f>
        <v>@AmaniElrofaie are you at #oers14 t</v>
      </c>
      <c r="W964" s="199" t="e">
        <f>IF(SEARCH("http:", D964),1,0)</f>
        <v>#VALUE!</v>
      </c>
    </row>
    <row r="965" spans="1:23" x14ac:dyDescent="0.2">
      <c r="A965" s="199">
        <v>1002</v>
      </c>
      <c r="B965" s="200" t="s">
        <v>1476</v>
      </c>
      <c r="C965" s="201" t="s">
        <v>1389</v>
      </c>
      <c r="D965" s="201" t="s">
        <v>1550</v>
      </c>
      <c r="E965" s="201" t="s">
        <v>1551</v>
      </c>
      <c r="F965" s="202">
        <v>41690.592280092598</v>
      </c>
      <c r="G965" s="201"/>
      <c r="H965" s="201" t="s">
        <v>23</v>
      </c>
      <c r="I965" s="201">
        <v>121959456</v>
      </c>
      <c r="J965" s="201" t="s">
        <v>204</v>
      </c>
      <c r="K965" s="201">
        <v>314148202</v>
      </c>
      <c r="L965" s="201" t="s">
        <v>1552</v>
      </c>
      <c r="M965" s="203" t="s">
        <v>105</v>
      </c>
      <c r="N965" s="203" t="s">
        <v>1392</v>
      </c>
      <c r="O965" s="201">
        <v>167</v>
      </c>
      <c r="P965" s="201">
        <v>282</v>
      </c>
      <c r="Q965" s="201">
        <v>-18000</v>
      </c>
      <c r="R965" s="201" t="s">
        <v>1553</v>
      </c>
      <c r="S965" s="203" t="s">
        <v>1554</v>
      </c>
      <c r="T965" s="199" t="str">
        <f>LEFT(D965,3)</f>
        <v>@Am</v>
      </c>
      <c r="U965" s="198" t="e">
        <f>IF(SEARCH("RT", T965),1,0)</f>
        <v>#VALUE!</v>
      </c>
      <c r="V965" s="199" t="str">
        <f>LEFT(D965,35)</f>
        <v>@AmaniElrofaie are you at #oers14 t</v>
      </c>
      <c r="W965" s="199" t="e">
        <f>IF(SEARCH("http:", D965),1,0)</f>
        <v>#VALUE!</v>
      </c>
    </row>
    <row r="966" spans="1:23" x14ac:dyDescent="0.2">
      <c r="A966" s="199">
        <v>1003</v>
      </c>
      <c r="B966" s="200" t="s">
        <v>1545</v>
      </c>
      <c r="C966" s="201" t="s">
        <v>136</v>
      </c>
      <c r="D966" s="201" t="s">
        <v>1546</v>
      </c>
      <c r="E966" s="201" t="s">
        <v>1547</v>
      </c>
      <c r="F966" s="202">
        <v>41690.594629629602</v>
      </c>
      <c r="G966" s="201"/>
      <c r="H966" s="201" t="s">
        <v>23</v>
      </c>
      <c r="I966" s="201"/>
      <c r="J966" s="201"/>
      <c r="K966" s="201">
        <v>317175652</v>
      </c>
      <c r="L966" s="201"/>
      <c r="M966" s="203" t="s">
        <v>45</v>
      </c>
      <c r="N966" s="203" t="s">
        <v>139</v>
      </c>
      <c r="O966" s="201">
        <v>132</v>
      </c>
      <c r="P966" s="201">
        <v>256</v>
      </c>
      <c r="Q966" s="201">
        <v>-18000</v>
      </c>
      <c r="R966" s="201" t="s">
        <v>1548</v>
      </c>
      <c r="S966" s="203" t="s">
        <v>1549</v>
      </c>
      <c r="T966" s="199" t="str">
        <f>LEFT(D966,3)</f>
        <v>"Ed</v>
      </c>
      <c r="U966" s="198" t="e">
        <f>IF(SEARCH("RT", T966),1,0)</f>
        <v>#VALUE!</v>
      </c>
      <c r="V966" s="199" t="str">
        <f>LEFT(D966,35)</f>
        <v>"Educational reform is never finish</v>
      </c>
      <c r="W966" s="199" t="e">
        <f>IF(SEARCH("http:", D966),1,0)</f>
        <v>#VALUE!</v>
      </c>
    </row>
    <row r="967" spans="1:23" x14ac:dyDescent="0.2">
      <c r="A967" s="199">
        <v>1004</v>
      </c>
      <c r="B967" s="200" t="s">
        <v>1540</v>
      </c>
      <c r="C967" s="201" t="s">
        <v>269</v>
      </c>
      <c r="D967" s="201" t="s">
        <v>1541</v>
      </c>
      <c r="E967" s="201" t="s">
        <v>1542</v>
      </c>
      <c r="F967" s="202">
        <v>41690.594733796301</v>
      </c>
      <c r="G967" s="201"/>
      <c r="H967" s="201" t="s">
        <v>23</v>
      </c>
      <c r="I967" s="201"/>
      <c r="J967" s="201"/>
      <c r="K967" s="201">
        <v>298888460</v>
      </c>
      <c r="L967" s="201"/>
      <c r="M967" s="203" t="s">
        <v>38</v>
      </c>
      <c r="N967" s="203" t="s">
        <v>302</v>
      </c>
      <c r="O967" s="201">
        <v>90</v>
      </c>
      <c r="P967" s="201">
        <v>131</v>
      </c>
      <c r="Q967" s="201">
        <v>-18000</v>
      </c>
      <c r="R967" s="201" t="s">
        <v>1543</v>
      </c>
      <c r="S967" s="203" t="s">
        <v>1544</v>
      </c>
      <c r="T967" s="199" t="str">
        <f>LEFT(D967,3)</f>
        <v>"Ed</v>
      </c>
      <c r="U967" s="198" t="e">
        <f>IF(SEARCH("RT", T967),1,0)</f>
        <v>#VALUE!</v>
      </c>
      <c r="V967" s="199" t="str">
        <f>LEFT(D967,35)</f>
        <v xml:space="preserve">"Educational reform is never done" </v>
      </c>
      <c r="W967" s="199" t="e">
        <f>IF(SEARCH("http:", D967),1,0)</f>
        <v>#VALUE!</v>
      </c>
    </row>
    <row r="968" spans="1:23" x14ac:dyDescent="0.2">
      <c r="A968" s="199">
        <v>1005</v>
      </c>
      <c r="B968" s="200" t="s">
        <v>1536</v>
      </c>
      <c r="C968" s="201" t="s">
        <v>68</v>
      </c>
      <c r="D968" s="201" t="s">
        <v>1537</v>
      </c>
      <c r="E968" s="201" t="s">
        <v>1538</v>
      </c>
      <c r="F968" s="202">
        <v>41690.595081018502</v>
      </c>
      <c r="G968" s="201"/>
      <c r="H968" s="201" t="s">
        <v>23</v>
      </c>
      <c r="I968" s="201"/>
      <c r="J968" s="201"/>
      <c r="K968" s="201">
        <v>17095178</v>
      </c>
      <c r="L968" s="201"/>
      <c r="M968" s="203" t="s">
        <v>85</v>
      </c>
      <c r="N968" s="203" t="s">
        <v>74</v>
      </c>
      <c r="O968" s="201">
        <v>303</v>
      </c>
      <c r="P968" s="201">
        <v>413</v>
      </c>
      <c r="Q968" s="201">
        <v>-18000</v>
      </c>
      <c r="R968" s="201" t="s">
        <v>1539</v>
      </c>
      <c r="S968" s="203" t="s">
        <v>1358</v>
      </c>
      <c r="T968" s="199" t="str">
        <f>LEFT(D968,3)</f>
        <v>Cor</v>
      </c>
      <c r="U968" s="198" t="e">
        <f>IF(SEARCH("RT", T968),1,0)</f>
        <v>#VALUE!</v>
      </c>
      <c r="V968" s="199" t="str">
        <f>LEFT(D968,35)</f>
        <v>Core business is teacher/student re</v>
      </c>
      <c r="W968" s="199" t="e">
        <f>IF(SEARCH("http:", D968),1,0)</f>
        <v>#VALUE!</v>
      </c>
    </row>
    <row r="969" spans="1:23" x14ac:dyDescent="0.2">
      <c r="A969" s="199">
        <v>1006</v>
      </c>
      <c r="B969" s="200" t="s">
        <v>1530</v>
      </c>
      <c r="C969" s="201" t="s">
        <v>1531</v>
      </c>
      <c r="D969" s="201" t="s">
        <v>1532</v>
      </c>
      <c r="E969" s="201" t="s">
        <v>1533</v>
      </c>
      <c r="F969" s="202">
        <v>41690.595127314802</v>
      </c>
      <c r="G969" s="201"/>
      <c r="H969" s="201" t="s">
        <v>23</v>
      </c>
      <c r="I969" s="201"/>
      <c r="J969" s="201"/>
      <c r="K969" s="201">
        <v>921422911</v>
      </c>
      <c r="L969" s="201"/>
      <c r="M969" s="203" t="s">
        <v>215</v>
      </c>
      <c r="N969" s="203" t="s">
        <v>1534</v>
      </c>
      <c r="O969" s="201">
        <v>38</v>
      </c>
      <c r="P969" s="201">
        <v>57</v>
      </c>
      <c r="Q969" s="201">
        <v>-18000</v>
      </c>
      <c r="R969" s="201" t="s">
        <v>1535</v>
      </c>
      <c r="S969" s="203" t="s">
        <v>1375</v>
      </c>
      <c r="T969" s="199" t="str">
        <f>LEFT(D969,3)</f>
        <v>Foc</v>
      </c>
      <c r="U969" s="198" t="e">
        <f>IF(SEARCH("RT", T969),1,0)</f>
        <v>#VALUE!</v>
      </c>
      <c r="V969" s="199" t="str">
        <f>LEFT(D969,35)</f>
        <v>Focus on the pedagogy, not scores..</v>
      </c>
      <c r="W969" s="199" t="e">
        <f>IF(SEARCH("http:", D969),1,0)</f>
        <v>#VALUE!</v>
      </c>
    </row>
    <row r="970" spans="1:23" x14ac:dyDescent="0.2">
      <c r="A970" s="199">
        <v>1007</v>
      </c>
      <c r="B970" s="200" t="s">
        <v>1526</v>
      </c>
      <c r="C970" s="201" t="s">
        <v>573</v>
      </c>
      <c r="D970" s="201" t="s">
        <v>1527</v>
      </c>
      <c r="E970" s="201" t="s">
        <v>1528</v>
      </c>
      <c r="F970" s="202">
        <v>41690.595254629603</v>
      </c>
      <c r="G970" s="201"/>
      <c r="H970" s="201" t="s">
        <v>23</v>
      </c>
      <c r="I970" s="201"/>
      <c r="J970" s="201"/>
      <c r="K970" s="201">
        <v>14996156</v>
      </c>
      <c r="L970" s="201"/>
      <c r="M970" s="203" t="s">
        <v>85</v>
      </c>
      <c r="N970" s="203" t="s">
        <v>667</v>
      </c>
      <c r="O970" s="201">
        <v>206</v>
      </c>
      <c r="P970" s="201">
        <v>104</v>
      </c>
      <c r="Q970" s="201">
        <v>-18000</v>
      </c>
      <c r="R970" s="201" t="s">
        <v>1529</v>
      </c>
      <c r="S970" s="203" t="s">
        <v>1487</v>
      </c>
      <c r="T970" s="199" t="str">
        <f>LEFT(D970,3)</f>
        <v>cor</v>
      </c>
      <c r="U970" s="198" t="e">
        <f>IF(SEARCH("RT", T970),1,0)</f>
        <v>#VALUE!</v>
      </c>
      <c r="V970" s="199" t="str">
        <f>LEFT(D970,35)</f>
        <v>core business is quality of relatio</v>
      </c>
      <c r="W970" s="199" t="e">
        <f>IF(SEARCH("http:", D970),1,0)</f>
        <v>#VALUE!</v>
      </c>
    </row>
    <row r="971" spans="1:23" x14ac:dyDescent="0.2">
      <c r="A971" s="199">
        <v>1008</v>
      </c>
      <c r="B971" s="200" t="s">
        <v>1520</v>
      </c>
      <c r="C971" s="201" t="s">
        <v>1521</v>
      </c>
      <c r="D971" s="201" t="s">
        <v>1522</v>
      </c>
      <c r="E971" s="201" t="s">
        <v>1523</v>
      </c>
      <c r="F971" s="202">
        <v>41690.5952777778</v>
      </c>
      <c r="G971" s="201"/>
      <c r="H971" s="201" t="s">
        <v>23</v>
      </c>
      <c r="I971" s="201"/>
      <c r="J971" s="201"/>
      <c r="K971" s="201">
        <v>160170230</v>
      </c>
      <c r="L971" s="201"/>
      <c r="M971" s="203" t="s">
        <v>105</v>
      </c>
      <c r="N971" s="203" t="s">
        <v>1524</v>
      </c>
      <c r="O971" s="201">
        <v>665</v>
      </c>
      <c r="P971" s="201">
        <v>482</v>
      </c>
      <c r="Q971" s="201">
        <v>-18000</v>
      </c>
      <c r="R971" s="201" t="s">
        <v>1525</v>
      </c>
      <c r="S971" s="203" t="s">
        <v>149</v>
      </c>
      <c r="T971" s="199" t="str">
        <f>LEFT(D971,3)</f>
        <v>#oe</v>
      </c>
      <c r="U971" s="198" t="e">
        <f>IF(SEARCH("RT", T971),1,0)</f>
        <v>#VALUE!</v>
      </c>
      <c r="V971" s="199" t="str">
        <f>LEFT(D971,35)</f>
        <v>#oers14 "Educational reform/renewal</v>
      </c>
      <c r="W971" s="199" t="e">
        <f>IF(SEARCH("http:", D971),1,0)</f>
        <v>#VALUE!</v>
      </c>
    </row>
    <row r="972" spans="1:23" x14ac:dyDescent="0.2">
      <c r="A972" s="199">
        <v>1009</v>
      </c>
      <c r="B972" s="200" t="s">
        <v>1515</v>
      </c>
      <c r="C972" s="201" t="s">
        <v>102</v>
      </c>
      <c r="D972" s="201" t="s">
        <v>1516</v>
      </c>
      <c r="E972" s="201" t="s">
        <v>1517</v>
      </c>
      <c r="F972" s="202">
        <v>41690.595439814802</v>
      </c>
      <c r="G972" s="201"/>
      <c r="H972" s="201" t="s">
        <v>23</v>
      </c>
      <c r="I972" s="201"/>
      <c r="J972" s="201"/>
      <c r="K972" s="201">
        <v>1175598865</v>
      </c>
      <c r="L972" s="201"/>
      <c r="M972" s="203" t="s">
        <v>215</v>
      </c>
      <c r="N972" s="203" t="s">
        <v>106</v>
      </c>
      <c r="O972" s="201">
        <v>17</v>
      </c>
      <c r="P972" s="201">
        <v>21</v>
      </c>
      <c r="Q972" s="201"/>
      <c r="R972" s="201" t="s">
        <v>1518</v>
      </c>
      <c r="S972" s="203" t="s">
        <v>1519</v>
      </c>
      <c r="T972" s="199" t="str">
        <f>LEFT(D972,3)</f>
        <v>All</v>
      </c>
      <c r="U972" s="198" t="e">
        <f>IF(SEARCH("RT", T972),1,0)</f>
        <v>#VALUE!</v>
      </c>
      <c r="V972" s="199" t="str">
        <f>LEFT(D972,35)</f>
        <v>Allan Luke teacher -student relatio</v>
      </c>
      <c r="W972" s="199" t="e">
        <f>IF(SEARCH("http:", D972),1,0)</f>
        <v>#VALUE!</v>
      </c>
    </row>
    <row r="973" spans="1:23" x14ac:dyDescent="0.2">
      <c r="A973" s="199">
        <v>1010</v>
      </c>
      <c r="B973" s="200" t="s">
        <v>1511</v>
      </c>
      <c r="C973" s="201" t="s">
        <v>269</v>
      </c>
      <c r="D973" s="201" t="s">
        <v>1512</v>
      </c>
      <c r="E973" s="201" t="s">
        <v>1513</v>
      </c>
      <c r="F973" s="202">
        <v>41690.5956828704</v>
      </c>
      <c r="G973" s="201"/>
      <c r="H973" s="201" t="s">
        <v>23</v>
      </c>
      <c r="I973" s="201"/>
      <c r="J973" s="201"/>
      <c r="K973" s="201">
        <v>298888460</v>
      </c>
      <c r="L973" s="201"/>
      <c r="M973" s="203" t="s">
        <v>38</v>
      </c>
      <c r="N973" s="203" t="s">
        <v>302</v>
      </c>
      <c r="O973" s="201">
        <v>90</v>
      </c>
      <c r="P973" s="201">
        <v>131</v>
      </c>
      <c r="Q973" s="201">
        <v>-18000</v>
      </c>
      <c r="R973" s="201" t="s">
        <v>1514</v>
      </c>
      <c r="S973" s="203" t="s">
        <v>1033</v>
      </c>
      <c r="T973" s="199" t="str">
        <f>LEFT(D973,3)</f>
        <v>Cor</v>
      </c>
      <c r="U973" s="198" t="e">
        <f>IF(SEARCH("RT", T973),1,0)</f>
        <v>#VALUE!</v>
      </c>
      <c r="V973" s="199" t="str">
        <f>LEFT(D973,35)</f>
        <v xml:space="preserve">Core business of education centres </v>
      </c>
      <c r="W973" s="199" t="e">
        <f>IF(SEARCH("http:", D973),1,0)</f>
        <v>#VALUE!</v>
      </c>
    </row>
    <row r="974" spans="1:23" x14ac:dyDescent="0.2">
      <c r="A974" s="199">
        <v>1011</v>
      </c>
      <c r="B974" s="200" t="s">
        <v>1507</v>
      </c>
      <c r="C974" s="201" t="s">
        <v>363</v>
      </c>
      <c r="D974" s="201" t="s">
        <v>1508</v>
      </c>
      <c r="E974" s="201" t="s">
        <v>1509</v>
      </c>
      <c r="F974" s="202">
        <v>41690.5962731482</v>
      </c>
      <c r="G974" s="201"/>
      <c r="H974" s="201" t="s">
        <v>23</v>
      </c>
      <c r="I974" s="201"/>
      <c r="J974" s="201"/>
      <c r="K974" s="201">
        <v>513860172</v>
      </c>
      <c r="L974" s="201"/>
      <c r="M974" s="203" t="s">
        <v>105</v>
      </c>
      <c r="N974" s="203" t="s">
        <v>366</v>
      </c>
      <c r="O974" s="201">
        <v>21</v>
      </c>
      <c r="P974" s="201">
        <v>1</v>
      </c>
      <c r="Q974" s="201">
        <v>-18000</v>
      </c>
      <c r="R974" s="201" t="s">
        <v>1510</v>
      </c>
      <c r="S974" s="203" t="s">
        <v>81</v>
      </c>
      <c r="T974" s="199" t="str">
        <f>LEFT(D974,3)</f>
        <v>#OE</v>
      </c>
      <c r="U974" s="198" t="e">
        <f>IF(SEARCH("RT", T974),1,0)</f>
        <v>#VALUE!</v>
      </c>
      <c r="V974" s="199" t="str">
        <f>LEFT(D974,35)</f>
        <v>#OERS14 Very rich conversation at b</v>
      </c>
      <c r="W974" s="199" t="e">
        <f>IF(SEARCH("http:", D974),1,0)</f>
        <v>#VALUE!</v>
      </c>
    </row>
    <row r="975" spans="1:23" x14ac:dyDescent="0.2">
      <c r="A975" s="199">
        <v>1012</v>
      </c>
      <c r="B975" s="200" t="s">
        <v>1504</v>
      </c>
      <c r="C975" s="201" t="s">
        <v>29</v>
      </c>
      <c r="D975" s="201" t="s">
        <v>1420</v>
      </c>
      <c r="E975" s="201" t="s">
        <v>1505</v>
      </c>
      <c r="F975" s="202">
        <v>41690.596932870401</v>
      </c>
      <c r="G975" s="201"/>
      <c r="H975" s="201" t="s">
        <v>23</v>
      </c>
      <c r="I975" s="201"/>
      <c r="J975" s="201"/>
      <c r="K975" s="201">
        <v>1020257364</v>
      </c>
      <c r="L975" s="201"/>
      <c r="M975" s="203" t="s">
        <v>45</v>
      </c>
      <c r="N975" s="203" t="s">
        <v>32</v>
      </c>
      <c r="O975" s="201">
        <v>219</v>
      </c>
      <c r="P975" s="201">
        <v>288</v>
      </c>
      <c r="Q975" s="201">
        <v>-18000</v>
      </c>
      <c r="R975" s="201" t="s">
        <v>1506</v>
      </c>
      <c r="S975" s="203" t="s">
        <v>1424</v>
      </c>
      <c r="T975" s="199" t="str">
        <f>LEFT(D975,3)</f>
        <v xml:space="preserve">RT </v>
      </c>
      <c r="U975" s="198">
        <f>IF(SEARCH("RT", T975),1,0)</f>
        <v>1</v>
      </c>
      <c r="V975" s="199" t="str">
        <f>LEFT(D975,35)</f>
        <v>RT @caileycraw: #oers14 "Educationa</v>
      </c>
      <c r="W975" s="199" t="e">
        <f>IF(SEARCH("http:", D975),1,0)</f>
        <v>#VALUE!</v>
      </c>
    </row>
    <row r="976" spans="1:23" x14ac:dyDescent="0.2">
      <c r="A976" s="199">
        <v>1013</v>
      </c>
      <c r="B976" s="200" t="s">
        <v>1499</v>
      </c>
      <c r="C976" s="201" t="s">
        <v>29</v>
      </c>
      <c r="D976" s="201" t="s">
        <v>1500</v>
      </c>
      <c r="E976" s="201" t="s">
        <v>1501</v>
      </c>
      <c r="F976" s="202">
        <v>41690.597164351799</v>
      </c>
      <c r="G976" s="201"/>
      <c r="H976" s="201" t="s">
        <v>23</v>
      </c>
      <c r="I976" s="201"/>
      <c r="J976" s="201"/>
      <c r="K976" s="201">
        <v>1020257364</v>
      </c>
      <c r="L976" s="201"/>
      <c r="M976" s="203" t="s">
        <v>45</v>
      </c>
      <c r="N976" s="203" t="s">
        <v>32</v>
      </c>
      <c r="O976" s="201">
        <v>219</v>
      </c>
      <c r="P976" s="201">
        <v>288</v>
      </c>
      <c r="Q976" s="201">
        <v>-18000</v>
      </c>
      <c r="R976" s="201" t="s">
        <v>1502</v>
      </c>
      <c r="S976" s="203" t="s">
        <v>1503</v>
      </c>
      <c r="T976" s="199" t="str">
        <f>LEFT(D976,3)</f>
        <v xml:space="preserve">RT </v>
      </c>
      <c r="U976" s="198">
        <f>IF(SEARCH("RT", T976),1,0)</f>
        <v>1</v>
      </c>
      <c r="V976" s="199" t="str">
        <f>LEFT(D976,35)</f>
        <v xml:space="preserve">RT @mathtech: #OERS14 Some Twitter </v>
      </c>
      <c r="W976" s="199" t="e">
        <f>IF(SEARCH("http:", D976),1,0)</f>
        <v>#VALUE!</v>
      </c>
    </row>
    <row r="977" spans="1:24" x14ac:dyDescent="0.2">
      <c r="A977" s="199">
        <v>1014</v>
      </c>
      <c r="B977" s="200" t="s">
        <v>1492</v>
      </c>
      <c r="C977" s="201" t="s">
        <v>71</v>
      </c>
      <c r="D977" s="201" t="s">
        <v>1493</v>
      </c>
      <c r="E977" s="201" t="s">
        <v>1494</v>
      </c>
      <c r="F977" s="202">
        <v>41690.597268518497</v>
      </c>
      <c r="G977" s="201" t="s">
        <v>1495</v>
      </c>
      <c r="H977" s="201" t="s">
        <v>23</v>
      </c>
      <c r="I977" s="201"/>
      <c r="J977" s="201"/>
      <c r="K977" s="201">
        <v>203543496</v>
      </c>
      <c r="L977" s="201"/>
      <c r="M977" s="203" t="s">
        <v>1496</v>
      </c>
      <c r="N977" s="203" t="s">
        <v>86</v>
      </c>
      <c r="O977" s="201">
        <v>396</v>
      </c>
      <c r="P977" s="201">
        <v>539</v>
      </c>
      <c r="Q977" s="201">
        <v>-28800</v>
      </c>
      <c r="R977" s="201" t="s">
        <v>1497</v>
      </c>
      <c r="S977" s="203" t="s">
        <v>1498</v>
      </c>
      <c r="T977" s="199" t="str">
        <f>LEFT(D977,3)</f>
        <v>#OE</v>
      </c>
      <c r="U977" s="198" t="e">
        <f>IF(SEARCH("RT", T977),1,0)</f>
        <v>#VALUE!</v>
      </c>
      <c r="V977" s="199" t="str">
        <f>LEFT(D977,35)</f>
        <v>#OERS14,day 2 (@ Toronto Marriott D</v>
      </c>
      <c r="W977" s="199">
        <f>IF(SEARCH("http:", D977),1,0)</f>
        <v>1</v>
      </c>
      <c r="X977" s="194" t="str">
        <f>"http:"&amp;MID(D977,FIND("/",D977,8),LEN(D977)+1-FIND("/",D977,8))</f>
        <v>http://t.co/hbITrwqKaQ</v>
      </c>
    </row>
    <row r="978" spans="1:24" x14ac:dyDescent="0.2">
      <c r="A978" s="199">
        <v>1015</v>
      </c>
      <c r="B978" s="200" t="s">
        <v>1488</v>
      </c>
      <c r="C978" s="201" t="s">
        <v>363</v>
      </c>
      <c r="D978" s="201" t="s">
        <v>1489</v>
      </c>
      <c r="E978" s="201" t="s">
        <v>1490</v>
      </c>
      <c r="F978" s="202">
        <v>41690.597349536998</v>
      </c>
      <c r="G978" s="201"/>
      <c r="H978" s="201" t="s">
        <v>23</v>
      </c>
      <c r="I978" s="201"/>
      <c r="J978" s="201"/>
      <c r="K978" s="201">
        <v>513860172</v>
      </c>
      <c r="L978" s="201"/>
      <c r="M978" s="203" t="s">
        <v>105</v>
      </c>
      <c r="N978" s="203" t="s">
        <v>366</v>
      </c>
      <c r="O978" s="201">
        <v>21</v>
      </c>
      <c r="P978" s="201">
        <v>1</v>
      </c>
      <c r="Q978" s="201">
        <v>-18000</v>
      </c>
      <c r="R978" s="201" t="s">
        <v>1491</v>
      </c>
      <c r="S978" s="203" t="s">
        <v>81</v>
      </c>
      <c r="T978" s="199" t="str">
        <f>LEFT(D978,3)</f>
        <v>#OE</v>
      </c>
      <c r="U978" s="198" t="e">
        <f>IF(SEARCH("RT", T978),1,0)</f>
        <v>#VALUE!</v>
      </c>
      <c r="V978" s="199" t="str">
        <f>LEFT(D978,35)</f>
        <v>#OERS14 Allan Luke &amp;amp; Jean Phill</v>
      </c>
      <c r="W978" s="199" t="e">
        <f>IF(SEARCH("http:", D978),1,0)</f>
        <v>#VALUE!</v>
      </c>
    </row>
    <row r="979" spans="1:24" x14ac:dyDescent="0.2">
      <c r="A979" s="199">
        <v>1016</v>
      </c>
      <c r="B979" s="200" t="s">
        <v>1483</v>
      </c>
      <c r="C979" s="201" t="s">
        <v>573</v>
      </c>
      <c r="D979" s="201" t="s">
        <v>1484</v>
      </c>
      <c r="E979" s="201" t="s">
        <v>1485</v>
      </c>
      <c r="F979" s="202">
        <v>41690.598923611098</v>
      </c>
      <c r="G979" s="201"/>
      <c r="H979" s="201" t="s">
        <v>23</v>
      </c>
      <c r="I979" s="201"/>
      <c r="J979" s="201"/>
      <c r="K979" s="201">
        <v>14996156</v>
      </c>
      <c r="L979" s="201"/>
      <c r="M979" s="203" t="s">
        <v>85</v>
      </c>
      <c r="N979" s="203" t="s">
        <v>667</v>
      </c>
      <c r="O979" s="201">
        <v>206</v>
      </c>
      <c r="P979" s="201">
        <v>104</v>
      </c>
      <c r="Q979" s="201">
        <v>-18000</v>
      </c>
      <c r="R979" s="201" t="s">
        <v>1486</v>
      </c>
      <c r="S979" s="203" t="s">
        <v>1487</v>
      </c>
      <c r="T979" s="199" t="str">
        <f>LEFT(D979,3)</f>
        <v>All</v>
      </c>
      <c r="U979" s="198" t="e">
        <f>IF(SEARCH("RT", T979),1,0)</f>
        <v>#VALUE!</v>
      </c>
      <c r="V979" s="199" t="str">
        <f>LEFT(D979,35)</f>
        <v xml:space="preserve">Allen Luke &amp;amp; Jean Phillips: 28 </v>
      </c>
      <c r="W979" s="199" t="e">
        <f>IF(SEARCH("http:", D979),1,0)</f>
        <v>#VALUE!</v>
      </c>
    </row>
    <row r="980" spans="1:24" x14ac:dyDescent="0.2">
      <c r="A980" s="199">
        <v>1017</v>
      </c>
      <c r="B980" s="200" t="s">
        <v>1479</v>
      </c>
      <c r="C980" s="201" t="s">
        <v>29</v>
      </c>
      <c r="D980" s="201" t="s">
        <v>1480</v>
      </c>
      <c r="E980" s="201" t="s">
        <v>1481</v>
      </c>
      <c r="F980" s="202">
        <v>41690.599965277797</v>
      </c>
      <c r="G980" s="201"/>
      <c r="H980" s="201" t="s">
        <v>23</v>
      </c>
      <c r="I980" s="201"/>
      <c r="J980" s="201"/>
      <c r="K980" s="201">
        <v>1020257364</v>
      </c>
      <c r="L980" s="201"/>
      <c r="M980" s="203" t="s">
        <v>45</v>
      </c>
      <c r="N980" s="203" t="s">
        <v>32</v>
      </c>
      <c r="O980" s="201">
        <v>219</v>
      </c>
      <c r="P980" s="201">
        <v>288</v>
      </c>
      <c r="Q980" s="201">
        <v>-18000</v>
      </c>
      <c r="R980" s="201" t="s">
        <v>1482</v>
      </c>
      <c r="S980" s="203" t="s">
        <v>356</v>
      </c>
      <c r="T980" s="199" t="str">
        <f>LEFT(D980,3)</f>
        <v xml:space="preserve">RT </v>
      </c>
      <c r="U980" s="198">
        <f>IF(SEARCH("RT", T980),1,0)</f>
        <v>1</v>
      </c>
      <c r="V980" s="199" t="str">
        <f>LEFT(D980,35)</f>
        <v>RT @dberrill: #OERS14 Allan Luke &amp;a</v>
      </c>
      <c r="W980" s="199" t="e">
        <f>IF(SEARCH("http:", D980),1,0)</f>
        <v>#VALUE!</v>
      </c>
    </row>
    <row r="981" spans="1:24" x14ac:dyDescent="0.2">
      <c r="A981" s="199">
        <v>1018</v>
      </c>
      <c r="B981" s="200" t="s">
        <v>1472</v>
      </c>
      <c r="C981" s="201" t="s">
        <v>204</v>
      </c>
      <c r="D981" s="201" t="s">
        <v>1473</v>
      </c>
      <c r="E981" s="201" t="s">
        <v>1474</v>
      </c>
      <c r="F981" s="202">
        <v>41690.600532407399</v>
      </c>
      <c r="G981" s="201" t="s">
        <v>1475</v>
      </c>
      <c r="H981" s="201" t="s">
        <v>23</v>
      </c>
      <c r="I981" s="201">
        <v>314148202</v>
      </c>
      <c r="J981" s="201" t="s">
        <v>1389</v>
      </c>
      <c r="K981" s="201">
        <v>121959456</v>
      </c>
      <c r="L981" s="201" t="s">
        <v>1476</v>
      </c>
      <c r="M981" s="203" t="s">
        <v>24</v>
      </c>
      <c r="N981" s="203" t="s">
        <v>208</v>
      </c>
      <c r="O981" s="201">
        <v>163</v>
      </c>
      <c r="P981" s="201">
        <v>209</v>
      </c>
      <c r="Q981" s="201">
        <v>-18000</v>
      </c>
      <c r="R981" s="201" t="s">
        <v>1477</v>
      </c>
      <c r="S981" s="203" t="s">
        <v>1478</v>
      </c>
      <c r="T981" s="199" t="str">
        <f>LEFT(D981,3)</f>
        <v>@sa</v>
      </c>
      <c r="U981" s="198" t="e">
        <f>IF(SEARCH("RT", T981),1,0)</f>
        <v>#VALUE!</v>
      </c>
      <c r="V981" s="199" t="str">
        <f>LEFT(D981,35)</f>
        <v>@saskiastille Poaitive! Currently l</v>
      </c>
      <c r="W981" s="199" t="e">
        <f>IF(SEARCH("http:", D981),1,0)</f>
        <v>#VALUE!</v>
      </c>
    </row>
    <row r="982" spans="1:24" x14ac:dyDescent="0.2">
      <c r="A982" s="199">
        <v>1019</v>
      </c>
      <c r="B982" s="200" t="s">
        <v>1470</v>
      </c>
      <c r="C982" s="201" t="s">
        <v>71</v>
      </c>
      <c r="D982" s="201" t="s">
        <v>1466</v>
      </c>
      <c r="E982" s="201" t="s">
        <v>1467</v>
      </c>
      <c r="F982" s="202">
        <v>41690.601504629602</v>
      </c>
      <c r="G982" s="201"/>
      <c r="H982" s="201" t="s">
        <v>23</v>
      </c>
      <c r="I982" s="201"/>
      <c r="J982" s="201"/>
      <c r="K982" s="201">
        <v>203543496</v>
      </c>
      <c r="L982" s="201"/>
      <c r="M982" s="203" t="s">
        <v>85</v>
      </c>
      <c r="N982" s="203" t="s">
        <v>86</v>
      </c>
      <c r="O982" s="201">
        <v>396</v>
      </c>
      <c r="P982" s="201">
        <v>539</v>
      </c>
      <c r="Q982" s="201">
        <v>-28800</v>
      </c>
      <c r="R982" s="201" t="s">
        <v>1471</v>
      </c>
      <c r="S982" s="203" t="s">
        <v>1469</v>
      </c>
      <c r="T982" s="199" t="str">
        <f>LEFT(D982,3)</f>
        <v xml:space="preserve">RT </v>
      </c>
      <c r="U982" s="198">
        <f>IF(SEARCH("RT", T982),1,0)</f>
        <v>1</v>
      </c>
      <c r="V982" s="199" t="str">
        <f>LEFT(D982,35)</f>
        <v xml:space="preserve">RT @BrendaCourey: Allen Luke &amp;amp; </v>
      </c>
      <c r="W982" s="199" t="e">
        <f>IF(SEARCH("http:", D982),1,0)</f>
        <v>#VALUE!</v>
      </c>
    </row>
    <row r="983" spans="1:24" x14ac:dyDescent="0.2">
      <c r="A983" s="199">
        <v>1020</v>
      </c>
      <c r="B983" s="200" t="s">
        <v>1465</v>
      </c>
      <c r="C983" s="201" t="s">
        <v>260</v>
      </c>
      <c r="D983" s="201" t="s">
        <v>1466</v>
      </c>
      <c r="E983" s="201" t="s">
        <v>1467</v>
      </c>
      <c r="F983" s="202">
        <v>41690.601504629602</v>
      </c>
      <c r="G983" s="201"/>
      <c r="H983" s="201" t="s">
        <v>23</v>
      </c>
      <c r="I983" s="201"/>
      <c r="J983" s="201"/>
      <c r="K983" s="201">
        <v>40576448</v>
      </c>
      <c r="L983" s="201"/>
      <c r="M983" s="203" t="s">
        <v>85</v>
      </c>
      <c r="N983" s="203" t="s">
        <v>263</v>
      </c>
      <c r="O983" s="201">
        <v>815</v>
      </c>
      <c r="P983" s="201">
        <v>1468</v>
      </c>
      <c r="Q983" s="201">
        <v>-18000</v>
      </c>
      <c r="R983" s="201" t="s">
        <v>1468</v>
      </c>
      <c r="S983" s="203" t="s">
        <v>1469</v>
      </c>
      <c r="T983" s="199" t="str">
        <f>LEFT(D983,3)</f>
        <v xml:space="preserve">RT </v>
      </c>
      <c r="U983" s="198">
        <f>IF(SEARCH("RT", T983),1,0)</f>
        <v>1</v>
      </c>
      <c r="V983" s="199" t="str">
        <f>LEFT(D983,35)</f>
        <v xml:space="preserve">RT @BrendaCourey: Allen Luke &amp;amp; </v>
      </c>
      <c r="W983" s="199" t="e">
        <f>IF(SEARCH("http:", D983),1,0)</f>
        <v>#VALUE!</v>
      </c>
    </row>
    <row r="984" spans="1:24" x14ac:dyDescent="0.2">
      <c r="A984" s="199">
        <v>1021</v>
      </c>
      <c r="B984" s="200" t="s">
        <v>1460</v>
      </c>
      <c r="C984" s="201" t="s">
        <v>1461</v>
      </c>
      <c r="D984" s="201" t="s">
        <v>643</v>
      </c>
      <c r="E984" s="201" t="s">
        <v>1462</v>
      </c>
      <c r="F984" s="202">
        <v>41690.6018287037</v>
      </c>
      <c r="G984" s="201"/>
      <c r="H984" s="201" t="s">
        <v>23</v>
      </c>
      <c r="I984" s="201"/>
      <c r="J984" s="201"/>
      <c r="K984" s="201">
        <v>1604709252</v>
      </c>
      <c r="L984" s="201"/>
      <c r="M984" s="203" t="s">
        <v>215</v>
      </c>
      <c r="N984" s="203" t="s">
        <v>1463</v>
      </c>
      <c r="O984" s="201">
        <v>378</v>
      </c>
      <c r="P984" s="201">
        <v>588</v>
      </c>
      <c r="Q984" s="201"/>
      <c r="R984" s="201" t="s">
        <v>1464</v>
      </c>
      <c r="S984" s="203" t="s">
        <v>646</v>
      </c>
      <c r="T984" s="199" t="str">
        <f>LEFT(D984,3)</f>
        <v xml:space="preserve">RT </v>
      </c>
      <c r="U984" s="198">
        <f>IF(SEARCH("RT", T984),1,0)</f>
        <v>1</v>
      </c>
      <c r="V984" s="199" t="str">
        <f>LEFT(D984,35)</f>
        <v>RT @ResearchChat: Last day of #OERS</v>
      </c>
      <c r="W984" s="199" t="e">
        <f>IF(SEARCH("http:", D984),1,0)</f>
        <v>#VALUE!</v>
      </c>
    </row>
    <row r="985" spans="1:24" x14ac:dyDescent="0.2">
      <c r="A985" s="199">
        <v>1022</v>
      </c>
      <c r="B985" s="200" t="s">
        <v>1456</v>
      </c>
      <c r="C985" s="201" t="s">
        <v>260</v>
      </c>
      <c r="D985" s="201" t="s">
        <v>1457</v>
      </c>
      <c r="E985" s="201" t="s">
        <v>1458</v>
      </c>
      <c r="F985" s="202">
        <v>41690.603414351899</v>
      </c>
      <c r="G985" s="201"/>
      <c r="H985" s="201" t="s">
        <v>23</v>
      </c>
      <c r="I985" s="201"/>
      <c r="J985" s="201"/>
      <c r="K985" s="201">
        <v>40576448</v>
      </c>
      <c r="L985" s="201"/>
      <c r="M985" s="203" t="s">
        <v>85</v>
      </c>
      <c r="N985" s="203" t="s">
        <v>263</v>
      </c>
      <c r="O985" s="201">
        <v>815</v>
      </c>
      <c r="P985" s="201">
        <v>1468</v>
      </c>
      <c r="Q985" s="201">
        <v>-18000</v>
      </c>
      <c r="R985" s="201" t="s">
        <v>1459</v>
      </c>
      <c r="S985" s="203" t="s">
        <v>808</v>
      </c>
      <c r="T985" s="199" t="str">
        <f>LEFT(D985,3)</f>
        <v>The</v>
      </c>
      <c r="U985" s="198" t="e">
        <f>IF(SEARCH("RT", T985),1,0)</f>
        <v>#VALUE!</v>
      </c>
      <c r="V985" s="199" t="str">
        <f>LEFT(D985,35)</f>
        <v>The errors on our platform have bee</v>
      </c>
      <c r="W985" s="199" t="e">
        <f>IF(SEARCH("http:", D985),1,0)</f>
        <v>#VALUE!</v>
      </c>
    </row>
    <row r="986" spans="1:24" x14ac:dyDescent="0.2">
      <c r="A986" s="199">
        <v>1023</v>
      </c>
      <c r="B986" s="200" t="s">
        <v>1451</v>
      </c>
      <c r="C986" s="201" t="s">
        <v>363</v>
      </c>
      <c r="D986" s="201" t="s">
        <v>1452</v>
      </c>
      <c r="E986" s="201" t="s">
        <v>1453</v>
      </c>
      <c r="F986" s="202">
        <v>41690.604097222204</v>
      </c>
      <c r="G986" s="201"/>
      <c r="H986" s="201" t="s">
        <v>23</v>
      </c>
      <c r="I986" s="201"/>
      <c r="J986" s="201"/>
      <c r="K986" s="201">
        <v>513860172</v>
      </c>
      <c r="L986" s="201"/>
      <c r="M986" s="203" t="s">
        <v>105</v>
      </c>
      <c r="N986" s="203" t="s">
        <v>366</v>
      </c>
      <c r="O986" s="201">
        <v>21</v>
      </c>
      <c r="P986" s="201">
        <v>1</v>
      </c>
      <c r="Q986" s="201">
        <v>-18000</v>
      </c>
      <c r="R986" s="201" t="s">
        <v>1454</v>
      </c>
      <c r="S986" s="203" t="s">
        <v>1455</v>
      </c>
      <c r="T986" s="199" t="str">
        <f>LEFT(D986,3)</f>
        <v>#OE</v>
      </c>
      <c r="U986" s="198" t="e">
        <f>IF(SEARCH("RT", T986),1,0)</f>
        <v>#VALUE!</v>
      </c>
      <c r="V986" s="199" t="str">
        <f>LEFT(D986,35)</f>
        <v>#OERS14 Luke &amp;amp; Phillips: key is</v>
      </c>
      <c r="W986" s="199">
        <f>IF(SEARCH("http:", D986),1,0)</f>
        <v>1</v>
      </c>
      <c r="X986" s="194" t="str">
        <f>"http:"&amp;MID(D986,FIND("/",D986,8),LEN(D986)+1-FIND("/",D986,8))</f>
        <v>http://t.co/zYhQaYgcJh</v>
      </c>
    </row>
    <row r="987" spans="1:24" x14ac:dyDescent="0.2">
      <c r="A987" s="199">
        <v>1024</v>
      </c>
      <c r="B987" s="200" t="s">
        <v>1446</v>
      </c>
      <c r="C987" s="201" t="s">
        <v>573</v>
      </c>
      <c r="D987" s="201" t="s">
        <v>1447</v>
      </c>
      <c r="E987" s="201" t="s">
        <v>1448</v>
      </c>
      <c r="F987" s="202">
        <v>41690.605393518497</v>
      </c>
      <c r="G987" s="201"/>
      <c r="H987" s="201" t="s">
        <v>23</v>
      </c>
      <c r="I987" s="201"/>
      <c r="J987" s="201"/>
      <c r="K987" s="201">
        <v>14996156</v>
      </c>
      <c r="L987" s="201"/>
      <c r="M987" s="203" t="s">
        <v>85</v>
      </c>
      <c r="N987" s="203" t="s">
        <v>667</v>
      </c>
      <c r="O987" s="201">
        <v>206</v>
      </c>
      <c r="P987" s="201">
        <v>104</v>
      </c>
      <c r="Q987" s="201">
        <v>-18000</v>
      </c>
      <c r="R987" s="201" t="s">
        <v>1449</v>
      </c>
      <c r="S987" s="203" t="s">
        <v>1450</v>
      </c>
      <c r="T987" s="199" t="str">
        <f>LEFT(D987,3)</f>
        <v>att</v>
      </c>
      <c r="U987" s="198" t="e">
        <f>IF(SEARCH("RT", T987),1,0)</f>
        <v>#VALUE!</v>
      </c>
      <c r="V987" s="199" t="str">
        <f>LEFT(D987,35)</f>
        <v>attendance does not necessarily  re</v>
      </c>
      <c r="W987" s="199" t="e">
        <f>IF(SEARCH("http:", D987),1,0)</f>
        <v>#VALUE!</v>
      </c>
    </row>
    <row r="988" spans="1:24" x14ac:dyDescent="0.2">
      <c r="A988" s="199">
        <v>1025</v>
      </c>
      <c r="B988" s="200" t="s">
        <v>1442</v>
      </c>
      <c r="C988" s="201" t="s">
        <v>1001</v>
      </c>
      <c r="D988" s="201" t="s">
        <v>1443</v>
      </c>
      <c r="E988" s="201" t="s">
        <v>1444</v>
      </c>
      <c r="F988" s="202">
        <v>41690.605474536998</v>
      </c>
      <c r="G988" s="201"/>
      <c r="H988" s="201" t="s">
        <v>23</v>
      </c>
      <c r="I988" s="201"/>
      <c r="J988" s="201"/>
      <c r="K988" s="201">
        <v>420403872</v>
      </c>
      <c r="L988" s="201"/>
      <c r="M988" s="203" t="s">
        <v>38</v>
      </c>
      <c r="N988" s="203" t="s">
        <v>1004</v>
      </c>
      <c r="O988" s="201">
        <v>230</v>
      </c>
      <c r="P988" s="201">
        <v>247</v>
      </c>
      <c r="Q988" s="201">
        <v>-18000</v>
      </c>
      <c r="R988" s="201" t="s">
        <v>1445</v>
      </c>
      <c r="S988" s="203" t="s">
        <v>746</v>
      </c>
      <c r="T988" s="199" t="str">
        <f>LEFT(D988,3)</f>
        <v>Fas</v>
      </c>
      <c r="U988" s="198" t="e">
        <f>IF(SEARCH("RT", T988),1,0)</f>
        <v>#VALUE!</v>
      </c>
      <c r="V988" s="199" t="str">
        <f>LEFT(D988,35)</f>
        <v>Fascinating presentation by Allan L</v>
      </c>
      <c r="W988" s="199" t="e">
        <f>IF(SEARCH("http:", D988),1,0)</f>
        <v>#VALUE!</v>
      </c>
    </row>
    <row r="989" spans="1:24" x14ac:dyDescent="0.2">
      <c r="A989" s="199">
        <v>1026</v>
      </c>
      <c r="B989" s="200" t="s">
        <v>1437</v>
      </c>
      <c r="C989" s="201" t="s">
        <v>269</v>
      </c>
      <c r="D989" s="201" t="s">
        <v>1438</v>
      </c>
      <c r="E989" s="201" t="s">
        <v>1439</v>
      </c>
      <c r="F989" s="202">
        <v>41690.605601851799</v>
      </c>
      <c r="G989" s="201"/>
      <c r="H989" s="201" t="s">
        <v>23</v>
      </c>
      <c r="I989" s="201"/>
      <c r="J989" s="201"/>
      <c r="K989" s="201">
        <v>298888460</v>
      </c>
      <c r="L989" s="201"/>
      <c r="M989" s="203" t="s">
        <v>38</v>
      </c>
      <c r="N989" s="203" t="s">
        <v>302</v>
      </c>
      <c r="O989" s="201">
        <v>90</v>
      </c>
      <c r="P989" s="201">
        <v>131</v>
      </c>
      <c r="Q989" s="201">
        <v>-18000</v>
      </c>
      <c r="R989" s="201" t="s">
        <v>1440</v>
      </c>
      <c r="S989" s="203" t="s">
        <v>1441</v>
      </c>
      <c r="T989" s="199" t="str">
        <f>LEFT(D989,3)</f>
        <v>I'm</v>
      </c>
      <c r="U989" s="198" t="e">
        <f>IF(SEARCH("RT", T989),1,0)</f>
        <v>#VALUE!</v>
      </c>
      <c r="V989" s="199" t="str">
        <f>LEFT(D989,35)</f>
        <v>I'm already loving this morning's k</v>
      </c>
      <c r="W989" s="199" t="e">
        <f>IF(SEARCH("http:", D989),1,0)</f>
        <v>#VALUE!</v>
      </c>
    </row>
    <row r="990" spans="1:24" x14ac:dyDescent="0.2">
      <c r="A990" s="199">
        <v>1027</v>
      </c>
      <c r="B990" s="200" t="s">
        <v>1432</v>
      </c>
      <c r="C990" s="201" t="s">
        <v>346</v>
      </c>
      <c r="D990" s="201" t="s">
        <v>1433</v>
      </c>
      <c r="E990" s="201" t="s">
        <v>1434</v>
      </c>
      <c r="F990" s="202">
        <v>41690.605648148201</v>
      </c>
      <c r="G990" s="201"/>
      <c r="H990" s="201" t="s">
        <v>23</v>
      </c>
      <c r="I990" s="201"/>
      <c r="J990" s="201"/>
      <c r="K990" s="201">
        <v>636460073</v>
      </c>
      <c r="L990" s="201"/>
      <c r="M990" s="203" t="s">
        <v>105</v>
      </c>
      <c r="N990" s="203" t="s">
        <v>349</v>
      </c>
      <c r="O990" s="201">
        <v>154</v>
      </c>
      <c r="P990" s="201">
        <v>299</v>
      </c>
      <c r="Q990" s="201">
        <v>-18000</v>
      </c>
      <c r="R990" s="201" t="s">
        <v>1435</v>
      </c>
      <c r="S990" s="203" t="s">
        <v>1436</v>
      </c>
      <c r="T990" s="199" t="str">
        <f>LEFT(D990,3)</f>
        <v>All</v>
      </c>
      <c r="U990" s="198" t="e">
        <f>IF(SEARCH("RT", T990),1,0)</f>
        <v>#VALUE!</v>
      </c>
      <c r="V990" s="199" t="str">
        <f>LEFT(D990,35)</f>
        <v>Allan Luke we need to build cultura</v>
      </c>
      <c r="W990" s="199" t="e">
        <f>IF(SEARCH("http:", D990),1,0)</f>
        <v>#VALUE!</v>
      </c>
    </row>
    <row r="991" spans="1:24" x14ac:dyDescent="0.2">
      <c r="A991" s="199">
        <v>1028</v>
      </c>
      <c r="B991" s="200" t="s">
        <v>1425</v>
      </c>
      <c r="C991" s="201" t="s">
        <v>1426</v>
      </c>
      <c r="D991" s="201" t="s">
        <v>1427</v>
      </c>
      <c r="E991" s="201" t="s">
        <v>1428</v>
      </c>
      <c r="F991" s="202">
        <v>41690.606018518498</v>
      </c>
      <c r="G991" s="201"/>
      <c r="H991" s="201" t="s">
        <v>23</v>
      </c>
      <c r="I991" s="201"/>
      <c r="J991" s="201"/>
      <c r="K991" s="201">
        <v>2190160848</v>
      </c>
      <c r="L991" s="201"/>
      <c r="M991" s="203" t="s">
        <v>105</v>
      </c>
      <c r="N991" s="203" t="s">
        <v>1429</v>
      </c>
      <c r="O991" s="201">
        <v>17</v>
      </c>
      <c r="P991" s="201">
        <v>71</v>
      </c>
      <c r="Q991" s="201"/>
      <c r="R991" s="201" t="s">
        <v>1430</v>
      </c>
      <c r="S991" s="203" t="s">
        <v>1431</v>
      </c>
      <c r="T991" s="199" t="str">
        <f>LEFT(D991,3)</f>
        <v>The</v>
      </c>
      <c r="U991" s="198" t="e">
        <f>IF(SEARCH("RT", T991),1,0)</f>
        <v>#VALUE!</v>
      </c>
      <c r="V991" s="199" t="str">
        <f>LEFT(D991,35)</f>
        <v>The official discourse has changes,</v>
      </c>
      <c r="W991" s="199" t="e">
        <f>IF(SEARCH("http:", D991),1,0)</f>
        <v>#VALUE!</v>
      </c>
    </row>
    <row r="992" spans="1:24" x14ac:dyDescent="0.2">
      <c r="A992" s="199">
        <v>1029</v>
      </c>
      <c r="B992" s="200" t="s">
        <v>1418</v>
      </c>
      <c r="C992" s="201" t="s">
        <v>1419</v>
      </c>
      <c r="D992" s="201" t="s">
        <v>1420</v>
      </c>
      <c r="E992" s="201" t="s">
        <v>1421</v>
      </c>
      <c r="F992" s="202">
        <v>41690.606747685197</v>
      </c>
      <c r="G992" s="201"/>
      <c r="H992" s="201" t="s">
        <v>23</v>
      </c>
      <c r="I992" s="201"/>
      <c r="J992" s="201"/>
      <c r="K992" s="201">
        <v>459792108</v>
      </c>
      <c r="L992" s="201"/>
      <c r="M992" s="203" t="s">
        <v>24</v>
      </c>
      <c r="N992" s="203" t="s">
        <v>1422</v>
      </c>
      <c r="O992" s="201">
        <v>187</v>
      </c>
      <c r="P992" s="201">
        <v>616</v>
      </c>
      <c r="Q992" s="201">
        <v>-21600</v>
      </c>
      <c r="R992" s="201" t="s">
        <v>1423</v>
      </c>
      <c r="S992" s="203" t="s">
        <v>1424</v>
      </c>
      <c r="T992" s="199" t="str">
        <f>LEFT(D992,3)</f>
        <v xml:space="preserve">RT </v>
      </c>
      <c r="U992" s="198">
        <f>IF(SEARCH("RT", T992),1,0)</f>
        <v>1</v>
      </c>
      <c r="V992" s="199" t="str">
        <f>LEFT(D992,35)</f>
        <v>RT @caileycraw: #oers14 "Educationa</v>
      </c>
      <c r="W992" s="199" t="e">
        <f>IF(SEARCH("http:", D992),1,0)</f>
        <v>#VALUE!</v>
      </c>
    </row>
    <row r="993" spans="1:23" x14ac:dyDescent="0.2">
      <c r="A993" s="199">
        <v>1030</v>
      </c>
      <c r="B993" s="200" t="s">
        <v>1414</v>
      </c>
      <c r="C993" s="201" t="s">
        <v>1396</v>
      </c>
      <c r="D993" s="201" t="s">
        <v>1415</v>
      </c>
      <c r="E993" s="201" t="s">
        <v>1416</v>
      </c>
      <c r="F993" s="202">
        <v>41690.606770833299</v>
      </c>
      <c r="G993" s="201"/>
      <c r="H993" s="201" t="s">
        <v>23</v>
      </c>
      <c r="I993" s="201"/>
      <c r="J993" s="201"/>
      <c r="K993" s="201">
        <v>2351826416</v>
      </c>
      <c r="L993" s="201"/>
      <c r="M993" s="203" t="s">
        <v>45</v>
      </c>
      <c r="N993" s="203" t="s">
        <v>1399</v>
      </c>
      <c r="O993" s="201">
        <v>1</v>
      </c>
      <c r="P993" s="201">
        <v>19</v>
      </c>
      <c r="Q993" s="201"/>
      <c r="R993" s="201" t="s">
        <v>1417</v>
      </c>
      <c r="S993" s="203" t="s">
        <v>149</v>
      </c>
      <c r="T993" s="199" t="str">
        <f>LEFT(D993,3)</f>
        <v>#oe</v>
      </c>
      <c r="U993" s="198" t="e">
        <f>IF(SEARCH("RT", T993),1,0)</f>
        <v>#VALUE!</v>
      </c>
      <c r="V993" s="199" t="str">
        <f>LEFT(D993,35)</f>
        <v>#oers14   
Changes in official disc</v>
      </c>
      <c r="W993" s="199" t="e">
        <f>IF(SEARCH("http:", D993),1,0)</f>
        <v>#VALUE!</v>
      </c>
    </row>
    <row r="994" spans="1:23" x14ac:dyDescent="0.2">
      <c r="A994" s="199">
        <v>1031</v>
      </c>
      <c r="B994" s="200" t="s">
        <v>1410</v>
      </c>
      <c r="C994" s="201" t="s">
        <v>573</v>
      </c>
      <c r="D994" s="201" t="s">
        <v>1411</v>
      </c>
      <c r="E994" s="201" t="s">
        <v>1412</v>
      </c>
      <c r="F994" s="202">
        <v>41690.6072569444</v>
      </c>
      <c r="G994" s="201"/>
      <c r="H994" s="201" t="s">
        <v>23</v>
      </c>
      <c r="I994" s="201"/>
      <c r="J994" s="201"/>
      <c r="K994" s="201">
        <v>14996156</v>
      </c>
      <c r="L994" s="201"/>
      <c r="M994" s="203" t="s">
        <v>85</v>
      </c>
      <c r="N994" s="203" t="s">
        <v>667</v>
      </c>
      <c r="O994" s="201">
        <v>206</v>
      </c>
      <c r="P994" s="201">
        <v>104</v>
      </c>
      <c r="Q994" s="201">
        <v>-18000</v>
      </c>
      <c r="R994" s="201" t="s">
        <v>1413</v>
      </c>
      <c r="S994" s="203" t="s">
        <v>1028</v>
      </c>
      <c r="T994" s="199" t="str">
        <f>LEFT(D994,3)</f>
        <v>Lov</v>
      </c>
      <c r="U994" s="198" t="e">
        <f>IF(SEARCH("RT", T994),1,0)</f>
        <v>#VALUE!</v>
      </c>
      <c r="V994" s="199" t="str">
        <f>LEFT(D994,35)</f>
        <v>Love how Luke &amp;amp; Phillips are ad</v>
      </c>
      <c r="W994" s="199" t="e">
        <f>IF(SEARCH("http:", D994),1,0)</f>
        <v>#VALUE!</v>
      </c>
    </row>
    <row r="995" spans="1:23" x14ac:dyDescent="0.2">
      <c r="A995" s="199">
        <v>1032</v>
      </c>
      <c r="B995" s="200" t="s">
        <v>1404</v>
      </c>
      <c r="C995" s="201" t="s">
        <v>269</v>
      </c>
      <c r="D995" s="201" t="s">
        <v>1407</v>
      </c>
      <c r="E995" s="201" t="s">
        <v>1408</v>
      </c>
      <c r="F995" s="202">
        <v>41690.607905092598</v>
      </c>
      <c r="G995" s="201"/>
      <c r="H995" s="201" t="s">
        <v>23</v>
      </c>
      <c r="I995" s="201"/>
      <c r="J995" s="201"/>
      <c r="K995" s="201">
        <v>298888460</v>
      </c>
      <c r="L995" s="201"/>
      <c r="M995" s="203" t="s">
        <v>38</v>
      </c>
      <c r="N995" s="203" t="s">
        <v>302</v>
      </c>
      <c r="O995" s="201">
        <v>90</v>
      </c>
      <c r="P995" s="201">
        <v>131</v>
      </c>
      <c r="Q995" s="201">
        <v>-18000</v>
      </c>
      <c r="R995" s="201" t="s">
        <v>1409</v>
      </c>
      <c r="S995" s="203" t="s">
        <v>1280</v>
      </c>
      <c r="T995" s="199" t="str">
        <f>LEFT(D995,3)</f>
        <v>Key</v>
      </c>
      <c r="U995" s="198" t="e">
        <f>IF(SEARCH("RT", T995),1,0)</f>
        <v>#VALUE!</v>
      </c>
      <c r="V995" s="199" t="str">
        <f>LEFT(D995,35)</f>
        <v>Keynote now inviting questions to s</v>
      </c>
      <c r="W995" s="199" t="e">
        <f>IF(SEARCH("http:", D995),1,0)</f>
        <v>#VALUE!</v>
      </c>
    </row>
    <row r="996" spans="1:23" x14ac:dyDescent="0.2">
      <c r="A996" s="199">
        <v>1033</v>
      </c>
      <c r="B996" s="200" t="s">
        <v>1265</v>
      </c>
      <c r="C996" s="201" t="s">
        <v>71</v>
      </c>
      <c r="D996" s="201" t="s">
        <v>1402</v>
      </c>
      <c r="E996" s="201" t="s">
        <v>1403</v>
      </c>
      <c r="F996" s="202">
        <v>41690.608761574098</v>
      </c>
      <c r="G996" s="201"/>
      <c r="H996" s="201" t="s">
        <v>23</v>
      </c>
      <c r="I996" s="201">
        <v>298888460</v>
      </c>
      <c r="J996" s="201" t="s">
        <v>269</v>
      </c>
      <c r="K996" s="201">
        <v>203543496</v>
      </c>
      <c r="L996" s="201" t="s">
        <v>1404</v>
      </c>
      <c r="M996" s="203" t="s">
        <v>85</v>
      </c>
      <c r="N996" s="203" t="s">
        <v>86</v>
      </c>
      <c r="O996" s="201">
        <v>396</v>
      </c>
      <c r="P996" s="201">
        <v>539</v>
      </c>
      <c r="Q996" s="201">
        <v>-28800</v>
      </c>
      <c r="R996" s="201" t="s">
        <v>1405</v>
      </c>
      <c r="S996" s="203" t="s">
        <v>1406</v>
      </c>
      <c r="T996" s="199" t="str">
        <f>LEFT(D996,3)</f>
        <v>@_D</v>
      </c>
      <c r="U996" s="198" t="e">
        <f>IF(SEARCH("RT", T996),1,0)</f>
        <v>#VALUE!</v>
      </c>
      <c r="V996" s="199" t="str">
        <f>LEFT(D996,35)</f>
        <v>@_DrDi absolutely. make susch a dif</v>
      </c>
      <c r="W996" s="199" t="e">
        <f>IF(SEARCH("http:", D996),1,0)</f>
        <v>#VALUE!</v>
      </c>
    </row>
    <row r="997" spans="1:23" x14ac:dyDescent="0.2">
      <c r="A997" s="199">
        <v>1034</v>
      </c>
      <c r="B997" s="200" t="s">
        <v>1395</v>
      </c>
      <c r="C997" s="201" t="s">
        <v>1396</v>
      </c>
      <c r="D997" s="201" t="s">
        <v>1397</v>
      </c>
      <c r="E997" s="201" t="s">
        <v>1398</v>
      </c>
      <c r="F997" s="202">
        <v>41690.608807870398</v>
      </c>
      <c r="G997" s="201"/>
      <c r="H997" s="201" t="s">
        <v>23</v>
      </c>
      <c r="I997" s="201"/>
      <c r="J997" s="201"/>
      <c r="K997" s="201">
        <v>2351826416</v>
      </c>
      <c r="L997" s="201"/>
      <c r="M997" s="203" t="s">
        <v>45</v>
      </c>
      <c r="N997" s="203" t="s">
        <v>1399</v>
      </c>
      <c r="O997" s="201">
        <v>1</v>
      </c>
      <c r="P997" s="201">
        <v>19</v>
      </c>
      <c r="Q997" s="201"/>
      <c r="R997" s="201" t="s">
        <v>1400</v>
      </c>
      <c r="S997" s="203" t="s">
        <v>1401</v>
      </c>
      <c r="T997" s="199" t="str">
        <f>LEFT(D997,3)</f>
        <v>Don</v>
      </c>
      <c r="U997" s="198" t="e">
        <f>IF(SEARCH("RT", T997),1,0)</f>
        <v>#VALUE!</v>
      </c>
      <c r="V997" s="199" t="str">
        <f>LEFT(D997,35)</f>
        <v>Don't uncritically extrapolate - Al</v>
      </c>
      <c r="W997" s="199" t="e">
        <f>IF(SEARCH("http:", D997),1,0)</f>
        <v>#VALUE!</v>
      </c>
    </row>
    <row r="998" spans="1:23" x14ac:dyDescent="0.2">
      <c r="A998" s="199">
        <v>1035</v>
      </c>
      <c r="B998" s="200" t="s">
        <v>1388</v>
      </c>
      <c r="C998" s="201" t="s">
        <v>1389</v>
      </c>
      <c r="D998" s="201" t="s">
        <v>1390</v>
      </c>
      <c r="E998" s="201" t="s">
        <v>1391</v>
      </c>
      <c r="F998" s="202">
        <v>41690.608912037002</v>
      </c>
      <c r="G998" s="201"/>
      <c r="H998" s="201" t="s">
        <v>23</v>
      </c>
      <c r="I998" s="201"/>
      <c r="J998" s="201"/>
      <c r="K998" s="201">
        <v>314148202</v>
      </c>
      <c r="L998" s="201"/>
      <c r="M998" s="203" t="s">
        <v>105</v>
      </c>
      <c r="N998" s="203" t="s">
        <v>1392</v>
      </c>
      <c r="O998" s="201">
        <v>167</v>
      </c>
      <c r="P998" s="201">
        <v>282</v>
      </c>
      <c r="Q998" s="201">
        <v>-18000</v>
      </c>
      <c r="R998" s="201" t="s">
        <v>1393</v>
      </c>
      <c r="S998" s="203" t="s">
        <v>1394</v>
      </c>
      <c r="T998" s="199" t="str">
        <f>LEFT(D998,3)</f>
        <v>Ala</v>
      </c>
      <c r="U998" s="198" t="e">
        <f>IF(SEARCH("RT", T998),1,0)</f>
        <v>#VALUE!</v>
      </c>
      <c r="V998" s="199" t="str">
        <f>LEFT(D998,35)</f>
        <v>Alan Luke: don't uncritically extra</v>
      </c>
      <c r="W998" s="199" t="e">
        <f>IF(SEARCH("http:", D998),1,0)</f>
        <v>#VALUE!</v>
      </c>
    </row>
    <row r="999" spans="1:23" x14ac:dyDescent="0.2">
      <c r="A999" s="199">
        <v>1036</v>
      </c>
      <c r="B999" s="200" t="s">
        <v>1385</v>
      </c>
      <c r="C999" s="201" t="s">
        <v>71</v>
      </c>
      <c r="D999" s="201" t="s">
        <v>1381</v>
      </c>
      <c r="E999" s="201" t="s">
        <v>1386</v>
      </c>
      <c r="F999" s="202">
        <v>41690.6089699074</v>
      </c>
      <c r="G999" s="201"/>
      <c r="H999" s="201" t="s">
        <v>23</v>
      </c>
      <c r="I999" s="201"/>
      <c r="J999" s="201"/>
      <c r="K999" s="201">
        <v>203543496</v>
      </c>
      <c r="L999" s="201"/>
      <c r="M999" s="203" t="s">
        <v>85</v>
      </c>
      <c r="N999" s="203" t="s">
        <v>86</v>
      </c>
      <c r="O999" s="201">
        <v>396</v>
      </c>
      <c r="P999" s="201">
        <v>539</v>
      </c>
      <c r="Q999" s="201">
        <v>-28800</v>
      </c>
      <c r="R999" s="201" t="s">
        <v>1387</v>
      </c>
      <c r="S999" s="203" t="s">
        <v>1384</v>
      </c>
      <c r="T999" s="199" t="str">
        <f>LEFT(D999,3)</f>
        <v xml:space="preserve">RT </v>
      </c>
      <c r="U999" s="198">
        <f>IF(SEARCH("RT", T999),1,0)</f>
        <v>1</v>
      </c>
      <c r="V999" s="199" t="str">
        <f>LEFT(D999,35)</f>
        <v xml:space="preserve">RT @DrKatinaPollock: Allan Luke we </v>
      </c>
      <c r="W999" s="199" t="e">
        <f>IF(SEARCH("http:", D999),1,0)</f>
        <v>#VALUE!</v>
      </c>
    </row>
    <row r="1000" spans="1:23" x14ac:dyDescent="0.2">
      <c r="A1000" s="199">
        <v>1037</v>
      </c>
      <c r="B1000" s="200" t="s">
        <v>1380</v>
      </c>
      <c r="C1000" s="201" t="s">
        <v>260</v>
      </c>
      <c r="D1000" s="201" t="s">
        <v>1381</v>
      </c>
      <c r="E1000" s="201" t="s">
        <v>1382</v>
      </c>
      <c r="F1000" s="202">
        <v>41690.608981481499</v>
      </c>
      <c r="G1000" s="201"/>
      <c r="H1000" s="201" t="s">
        <v>23</v>
      </c>
      <c r="I1000" s="201"/>
      <c r="J1000" s="201"/>
      <c r="K1000" s="201">
        <v>40576448</v>
      </c>
      <c r="L1000" s="201"/>
      <c r="M1000" s="203" t="s">
        <v>85</v>
      </c>
      <c r="N1000" s="203" t="s">
        <v>263</v>
      </c>
      <c r="O1000" s="201">
        <v>815</v>
      </c>
      <c r="P1000" s="201">
        <v>1468</v>
      </c>
      <c r="Q1000" s="201">
        <v>-18000</v>
      </c>
      <c r="R1000" s="201" t="s">
        <v>1383</v>
      </c>
      <c r="S1000" s="203" t="s">
        <v>1384</v>
      </c>
      <c r="T1000" s="199" t="str">
        <f>LEFT(D1000,3)</f>
        <v xml:space="preserve">RT </v>
      </c>
      <c r="U1000" s="198">
        <f>IF(SEARCH("RT", T1000),1,0)</f>
        <v>1</v>
      </c>
      <c r="V1000" s="199" t="str">
        <f>LEFT(D1000,35)</f>
        <v xml:space="preserve">RT @DrKatinaPollock: Allan Luke we </v>
      </c>
      <c r="W1000" s="199" t="e">
        <f>IF(SEARCH("http:", D1000),1,0)</f>
        <v>#VALUE!</v>
      </c>
    </row>
    <row r="1001" spans="1:23" x14ac:dyDescent="0.2">
      <c r="A1001" s="199">
        <v>1038</v>
      </c>
      <c r="B1001" s="200" t="s">
        <v>1376</v>
      </c>
      <c r="C1001" s="201" t="s">
        <v>363</v>
      </c>
      <c r="D1001" s="201" t="s">
        <v>1377</v>
      </c>
      <c r="E1001" s="201" t="s">
        <v>1378</v>
      </c>
      <c r="F1001" s="202">
        <v>41690.609212962998</v>
      </c>
      <c r="G1001" s="201"/>
      <c r="H1001" s="201" t="s">
        <v>23</v>
      </c>
      <c r="I1001" s="201"/>
      <c r="J1001" s="201"/>
      <c r="K1001" s="201">
        <v>513860172</v>
      </c>
      <c r="L1001" s="201"/>
      <c r="M1001" s="203" t="s">
        <v>105</v>
      </c>
      <c r="N1001" s="203" t="s">
        <v>366</v>
      </c>
      <c r="O1001" s="201">
        <v>21</v>
      </c>
      <c r="P1001" s="201">
        <v>1</v>
      </c>
      <c r="Q1001" s="201">
        <v>-18000</v>
      </c>
      <c r="R1001" s="201" t="s">
        <v>1379</v>
      </c>
      <c r="S1001" s="203" t="s">
        <v>81</v>
      </c>
      <c r="T1001" s="199" t="str">
        <f>LEFT(D1001,3)</f>
        <v>#OE</v>
      </c>
      <c r="U1001" s="198" t="e">
        <f>IF(SEARCH("RT", T1001),1,0)</f>
        <v>#VALUE!</v>
      </c>
      <c r="V1001" s="199" t="str">
        <f>LEFT(D1001,35)</f>
        <v xml:space="preserve">#OERS14 Allan Lyke: attendance for </v>
      </c>
      <c r="W1001" s="199" t="e">
        <f>IF(SEARCH("http:", D1001),1,0)</f>
        <v>#VALUE!</v>
      </c>
    </row>
    <row r="1002" spans="1:23" x14ac:dyDescent="0.2">
      <c r="A1002" s="199">
        <v>1039</v>
      </c>
      <c r="B1002" s="200" t="s">
        <v>1371</v>
      </c>
      <c r="C1002" s="201" t="s">
        <v>573</v>
      </c>
      <c r="D1002" s="201" t="s">
        <v>1372</v>
      </c>
      <c r="E1002" s="201" t="s">
        <v>1373</v>
      </c>
      <c r="F1002" s="202">
        <v>41690.609305555598</v>
      </c>
      <c r="G1002" s="201"/>
      <c r="H1002" s="201" t="s">
        <v>23</v>
      </c>
      <c r="I1002" s="201"/>
      <c r="J1002" s="201"/>
      <c r="K1002" s="201">
        <v>14996156</v>
      </c>
      <c r="L1002" s="201"/>
      <c r="M1002" s="203" t="s">
        <v>85</v>
      </c>
      <c r="N1002" s="203" t="s">
        <v>667</v>
      </c>
      <c r="O1002" s="201">
        <v>206</v>
      </c>
      <c r="P1002" s="201">
        <v>104</v>
      </c>
      <c r="Q1002" s="201">
        <v>-18000</v>
      </c>
      <c r="R1002" s="201" t="s">
        <v>1374</v>
      </c>
      <c r="S1002" s="203" t="s">
        <v>1375</v>
      </c>
      <c r="T1002" s="199" t="str">
        <f>LEFT(D1002,3)</f>
        <v>the</v>
      </c>
      <c r="U1002" s="198" t="e">
        <f>IF(SEARCH("RT", T1002),1,0)</f>
        <v>#VALUE!</v>
      </c>
      <c r="V1002" s="199" t="str">
        <f>LEFT(D1002,35)</f>
        <v>there is no single pedagogical answ</v>
      </c>
      <c r="W1002" s="199" t="e">
        <f>IF(SEARCH("http:", D1002),1,0)</f>
        <v>#VALUE!</v>
      </c>
    </row>
    <row r="1003" spans="1:23" x14ac:dyDescent="0.2">
      <c r="A1003" s="199">
        <v>1040</v>
      </c>
      <c r="B1003" s="200" t="s">
        <v>1367</v>
      </c>
      <c r="C1003" s="201" t="s">
        <v>654</v>
      </c>
      <c r="D1003" s="201" t="s">
        <v>1368</v>
      </c>
      <c r="E1003" s="201" t="s">
        <v>1369</v>
      </c>
      <c r="F1003" s="202">
        <v>41690.6097337963</v>
      </c>
      <c r="G1003" s="201"/>
      <c r="H1003" s="201" t="s">
        <v>23</v>
      </c>
      <c r="I1003" s="201"/>
      <c r="J1003" s="201"/>
      <c r="K1003" s="201">
        <v>30002337</v>
      </c>
      <c r="L1003" s="201"/>
      <c r="M1003" s="203" t="s">
        <v>73</v>
      </c>
      <c r="N1003" s="203" t="s">
        <v>657</v>
      </c>
      <c r="O1003" s="201">
        <v>379</v>
      </c>
      <c r="P1003" s="201">
        <v>173</v>
      </c>
      <c r="Q1003" s="201">
        <v>-18000</v>
      </c>
      <c r="R1003" s="201" t="s">
        <v>1370</v>
      </c>
      <c r="S1003" s="203" t="s">
        <v>1010</v>
      </c>
      <c r="T1003" s="199" t="str">
        <f>LEFT(D1003,3)</f>
        <v>The</v>
      </c>
      <c r="U1003" s="198" t="e">
        <f>IF(SEARCH("RT", T1003),1,0)</f>
        <v>#VALUE!</v>
      </c>
      <c r="V1003" s="199" t="str">
        <f>LEFT(D1003,35)</f>
        <v>The single solution that you can bu</v>
      </c>
      <c r="W1003" s="199" t="e">
        <f>IF(SEARCH("http:", D1003),1,0)</f>
        <v>#VALUE!</v>
      </c>
    </row>
    <row r="1004" spans="1:23" x14ac:dyDescent="0.2">
      <c r="A1004" s="199">
        <v>1041</v>
      </c>
      <c r="B1004" s="200" t="s">
        <v>1362</v>
      </c>
      <c r="C1004" s="201" t="s">
        <v>269</v>
      </c>
      <c r="D1004" s="201" t="s">
        <v>1363</v>
      </c>
      <c r="E1004" s="201" t="s">
        <v>1364</v>
      </c>
      <c r="F1004" s="202">
        <v>41690.609756944403</v>
      </c>
      <c r="G1004" s="201"/>
      <c r="H1004" s="201" t="s">
        <v>23</v>
      </c>
      <c r="I1004" s="201"/>
      <c r="J1004" s="201"/>
      <c r="K1004" s="201">
        <v>298888460</v>
      </c>
      <c r="L1004" s="201"/>
      <c r="M1004" s="203" t="s">
        <v>38</v>
      </c>
      <c r="N1004" s="203" t="s">
        <v>302</v>
      </c>
      <c r="O1004" s="201">
        <v>90</v>
      </c>
      <c r="P1004" s="201">
        <v>131</v>
      </c>
      <c r="Q1004" s="201">
        <v>-18000</v>
      </c>
      <c r="R1004" s="201" t="s">
        <v>1365</v>
      </c>
      <c r="S1004" s="203" t="s">
        <v>1366</v>
      </c>
      <c r="T1004" s="199" t="str">
        <f>LEFT(D1004,3)</f>
        <v>"Th</v>
      </c>
      <c r="U1004" s="198" t="e">
        <f>IF(SEARCH("RT", T1004),1,0)</f>
        <v>#VALUE!</v>
      </c>
      <c r="V1004" s="199" t="str">
        <f>LEFT(D1004,35)</f>
        <v>"There ain't no magic bullet!" Alla</v>
      </c>
      <c r="W1004" s="199" t="e">
        <f>IF(SEARCH("http:", D1004),1,0)</f>
        <v>#VALUE!</v>
      </c>
    </row>
    <row r="1005" spans="1:23" x14ac:dyDescent="0.2">
      <c r="A1005" s="199">
        <v>1042</v>
      </c>
      <c r="B1005" s="200" t="s">
        <v>1359</v>
      </c>
      <c r="C1005" s="201" t="s">
        <v>68</v>
      </c>
      <c r="D1005" s="201" t="s">
        <v>1346</v>
      </c>
      <c r="E1005" s="201" t="s">
        <v>1360</v>
      </c>
      <c r="F1005" s="202">
        <v>41690.609988425902</v>
      </c>
      <c r="G1005" s="201"/>
      <c r="H1005" s="201" t="s">
        <v>23</v>
      </c>
      <c r="I1005" s="201"/>
      <c r="J1005" s="201"/>
      <c r="K1005" s="201">
        <v>17095178</v>
      </c>
      <c r="L1005" s="201"/>
      <c r="M1005" s="203" t="s">
        <v>85</v>
      </c>
      <c r="N1005" s="203" t="s">
        <v>74</v>
      </c>
      <c r="O1005" s="201">
        <v>303</v>
      </c>
      <c r="P1005" s="201">
        <v>413</v>
      </c>
      <c r="Q1005" s="201">
        <v>-18000</v>
      </c>
      <c r="R1005" s="201" t="s">
        <v>1361</v>
      </c>
      <c r="S1005" s="203" t="s">
        <v>985</v>
      </c>
      <c r="T1005" s="199" t="str">
        <f>LEFT(D1005,3)</f>
        <v xml:space="preserve">RT </v>
      </c>
      <c r="U1005" s="198">
        <f>IF(SEARCH("RT", T1005),1,0)</f>
        <v>1</v>
      </c>
      <c r="V1005" s="199" t="str">
        <f>LEFT(D1005,35)</f>
        <v>RT @ResearchChat: The single soluti</v>
      </c>
      <c r="W1005" s="199" t="e">
        <f>IF(SEARCH("http:", D1005),1,0)</f>
        <v>#VALUE!</v>
      </c>
    </row>
    <row r="1006" spans="1:23" x14ac:dyDescent="0.2">
      <c r="A1006" s="199">
        <v>1043</v>
      </c>
      <c r="B1006" s="200" t="s">
        <v>1354</v>
      </c>
      <c r="C1006" s="201" t="s">
        <v>654</v>
      </c>
      <c r="D1006" s="201" t="s">
        <v>1355</v>
      </c>
      <c r="E1006" s="201" t="s">
        <v>1356</v>
      </c>
      <c r="F1006" s="202">
        <v>41690.6100925926</v>
      </c>
      <c r="G1006" s="201"/>
      <c r="H1006" s="201" t="s">
        <v>23</v>
      </c>
      <c r="I1006" s="201"/>
      <c r="J1006" s="201"/>
      <c r="K1006" s="201">
        <v>30002337</v>
      </c>
      <c r="L1006" s="201"/>
      <c r="M1006" s="203" t="s">
        <v>73</v>
      </c>
      <c r="N1006" s="203" t="s">
        <v>657</v>
      </c>
      <c r="O1006" s="201">
        <v>379</v>
      </c>
      <c r="P1006" s="201">
        <v>173</v>
      </c>
      <c r="Q1006" s="201">
        <v>-18000</v>
      </c>
      <c r="R1006" s="201" t="s">
        <v>1357</v>
      </c>
      <c r="S1006" s="203" t="s">
        <v>1358</v>
      </c>
      <c r="T1006" s="199" t="str">
        <f>LEFT(D1006,3)</f>
        <v>Pro</v>
      </c>
      <c r="U1006" s="198" t="e">
        <f>IF(SEARCH("RT", T1006),1,0)</f>
        <v>#VALUE!</v>
      </c>
      <c r="V1006" s="199" t="str">
        <f>LEFT(D1006,35)</f>
        <v>Professionals working together at a</v>
      </c>
      <c r="W1006" s="199" t="e">
        <f>IF(SEARCH("http:", D1006),1,0)</f>
        <v>#VALUE!</v>
      </c>
    </row>
    <row r="1007" spans="1:23" x14ac:dyDescent="0.2">
      <c r="A1007" s="199">
        <v>1044</v>
      </c>
      <c r="B1007" s="200" t="s">
        <v>1349</v>
      </c>
      <c r="C1007" s="201" t="s">
        <v>518</v>
      </c>
      <c r="D1007" s="201" t="s">
        <v>1350</v>
      </c>
      <c r="E1007" s="201" t="s">
        <v>1351</v>
      </c>
      <c r="F1007" s="202">
        <v>41690.610127314802</v>
      </c>
      <c r="G1007" s="201"/>
      <c r="H1007" s="201" t="s">
        <v>23</v>
      </c>
      <c r="I1007" s="201"/>
      <c r="J1007" s="201"/>
      <c r="K1007" s="201">
        <v>236515608</v>
      </c>
      <c r="L1007" s="201"/>
      <c r="M1007" s="203" t="s">
        <v>105</v>
      </c>
      <c r="N1007" s="203" t="s">
        <v>575</v>
      </c>
      <c r="O1007" s="201">
        <v>890</v>
      </c>
      <c r="P1007" s="201">
        <v>830</v>
      </c>
      <c r="Q1007" s="201">
        <v>-18000</v>
      </c>
      <c r="R1007" s="201" t="s">
        <v>1352</v>
      </c>
      <c r="S1007" s="203" t="s">
        <v>1353</v>
      </c>
      <c r="T1007" s="199" t="str">
        <f>LEFT(D1007,3)</f>
        <v>Hap</v>
      </c>
      <c r="U1007" s="198" t="e">
        <f>IF(SEARCH("RT", T1007),1,0)</f>
        <v>#VALUE!</v>
      </c>
      <c r="V1007" s="199" t="str">
        <f>LEFT(D1007,35)</f>
        <v>Happy to be at #oers14 - profession</v>
      </c>
      <c r="W1007" s="199" t="e">
        <f>IF(SEARCH("http:", D1007),1,0)</f>
        <v>#VALUE!</v>
      </c>
    </row>
    <row r="1008" spans="1:23" x14ac:dyDescent="0.2">
      <c r="A1008" s="199">
        <v>1045</v>
      </c>
      <c r="B1008" s="200" t="s">
        <v>1345</v>
      </c>
      <c r="C1008" s="201" t="s">
        <v>573</v>
      </c>
      <c r="D1008" s="201" t="s">
        <v>1346</v>
      </c>
      <c r="E1008" s="201" t="s">
        <v>1347</v>
      </c>
      <c r="F1008" s="202">
        <v>41690.611157407402</v>
      </c>
      <c r="G1008" s="201"/>
      <c r="H1008" s="201" t="s">
        <v>23</v>
      </c>
      <c r="I1008" s="201"/>
      <c r="J1008" s="201"/>
      <c r="K1008" s="201">
        <v>14996156</v>
      </c>
      <c r="L1008" s="201"/>
      <c r="M1008" s="203" t="s">
        <v>85</v>
      </c>
      <c r="N1008" s="203" t="s">
        <v>667</v>
      </c>
      <c r="O1008" s="201">
        <v>206</v>
      </c>
      <c r="P1008" s="201">
        <v>104</v>
      </c>
      <c r="Q1008" s="201">
        <v>-18000</v>
      </c>
      <c r="R1008" s="201" t="s">
        <v>1348</v>
      </c>
      <c r="S1008" s="203" t="s">
        <v>985</v>
      </c>
      <c r="T1008" s="199" t="str">
        <f>LEFT(D1008,3)</f>
        <v xml:space="preserve">RT </v>
      </c>
      <c r="U1008" s="198">
        <f>IF(SEARCH("RT", T1008),1,0)</f>
        <v>1</v>
      </c>
      <c r="V1008" s="199" t="str">
        <f>LEFT(D1008,35)</f>
        <v>RT @ResearchChat: The single soluti</v>
      </c>
      <c r="W1008" s="199" t="e">
        <f>IF(SEARCH("http:", D1008),1,0)</f>
        <v>#VALUE!</v>
      </c>
    </row>
    <row r="1009" spans="1:24" x14ac:dyDescent="0.2">
      <c r="A1009" s="199">
        <v>1046</v>
      </c>
      <c r="B1009" s="200" t="s">
        <v>1338</v>
      </c>
      <c r="C1009" s="201" t="s">
        <v>1339</v>
      </c>
      <c r="D1009" s="201" t="s">
        <v>1340</v>
      </c>
      <c r="E1009" s="201" t="s">
        <v>1341</v>
      </c>
      <c r="F1009" s="202">
        <v>41690.612372685202</v>
      </c>
      <c r="G1009" s="201"/>
      <c r="H1009" s="201" t="s">
        <v>23</v>
      </c>
      <c r="I1009" s="201"/>
      <c r="J1009" s="201"/>
      <c r="K1009" s="201">
        <v>14052105</v>
      </c>
      <c r="L1009" s="201"/>
      <c r="M1009" s="203" t="s">
        <v>215</v>
      </c>
      <c r="N1009" s="203" t="s">
        <v>1342</v>
      </c>
      <c r="O1009" s="201">
        <v>213</v>
      </c>
      <c r="P1009" s="201">
        <v>299</v>
      </c>
      <c r="Q1009" s="201">
        <v>-18000</v>
      </c>
      <c r="R1009" s="201" t="s">
        <v>1343</v>
      </c>
      <c r="S1009" s="203" t="s">
        <v>1344</v>
      </c>
      <c r="T1009" s="199" t="str">
        <f>LEFT(D1009,3)</f>
        <v xml:space="preserve">RT </v>
      </c>
      <c r="U1009" s="198">
        <f>IF(SEARCH("RT", T1009),1,0)</f>
        <v>1</v>
      </c>
      <c r="V1009" s="199" t="str">
        <f>LEFT(D1009,35)</f>
        <v>RT @NWalterRowan: Don't uncriticall</v>
      </c>
      <c r="W1009" s="199" t="e">
        <f>IF(SEARCH("http:", D1009),1,0)</f>
        <v>#VALUE!</v>
      </c>
    </row>
    <row r="1010" spans="1:24" x14ac:dyDescent="0.2">
      <c r="A1010" s="199">
        <v>1047</v>
      </c>
      <c r="B1010" s="200" t="s">
        <v>1338</v>
      </c>
      <c r="C1010" s="201" t="s">
        <v>1339</v>
      </c>
      <c r="D1010" s="201" t="s">
        <v>1340</v>
      </c>
      <c r="E1010" s="201" t="s">
        <v>1341</v>
      </c>
      <c r="F1010" s="202">
        <v>41690.612372685202</v>
      </c>
      <c r="G1010" s="201"/>
      <c r="H1010" s="201" t="s">
        <v>23</v>
      </c>
      <c r="I1010" s="201"/>
      <c r="J1010" s="201"/>
      <c r="K1010" s="201">
        <v>14052105</v>
      </c>
      <c r="L1010" s="201"/>
      <c r="M1010" s="203" t="s">
        <v>215</v>
      </c>
      <c r="N1010" s="203" t="s">
        <v>1342</v>
      </c>
      <c r="O1010" s="201">
        <v>213</v>
      </c>
      <c r="P1010" s="201">
        <v>299</v>
      </c>
      <c r="Q1010" s="201">
        <v>-18000</v>
      </c>
      <c r="R1010" s="201" t="s">
        <v>1343</v>
      </c>
      <c r="S1010" s="203" t="s">
        <v>1344</v>
      </c>
      <c r="T1010" s="199" t="str">
        <f>LEFT(D1010,3)</f>
        <v xml:space="preserve">RT </v>
      </c>
      <c r="U1010" s="198">
        <f>IF(SEARCH("RT", T1010),1,0)</f>
        <v>1</v>
      </c>
      <c r="V1010" s="199" t="str">
        <f>LEFT(D1010,35)</f>
        <v>RT @NWalterRowan: Don't uncriticall</v>
      </c>
      <c r="W1010" s="199" t="e">
        <f>IF(SEARCH("http:", D1010),1,0)</f>
        <v>#VALUE!</v>
      </c>
    </row>
    <row r="1011" spans="1:24" x14ac:dyDescent="0.2">
      <c r="A1011" s="199">
        <v>1048</v>
      </c>
      <c r="B1011" s="200" t="s">
        <v>1334</v>
      </c>
      <c r="C1011" s="201" t="s">
        <v>573</v>
      </c>
      <c r="D1011" s="201" t="s">
        <v>1335</v>
      </c>
      <c r="E1011" s="201" t="s">
        <v>1336</v>
      </c>
      <c r="F1011" s="202">
        <v>41690.612719907404</v>
      </c>
      <c r="G1011" s="201"/>
      <c r="H1011" s="201" t="s">
        <v>23</v>
      </c>
      <c r="I1011" s="201"/>
      <c r="J1011" s="201"/>
      <c r="K1011" s="201">
        <v>14996156</v>
      </c>
      <c r="L1011" s="201"/>
      <c r="M1011" s="203" t="s">
        <v>85</v>
      </c>
      <c r="N1011" s="203" t="s">
        <v>667</v>
      </c>
      <c r="O1011" s="201">
        <v>206</v>
      </c>
      <c r="P1011" s="201">
        <v>104</v>
      </c>
      <c r="Q1011" s="201">
        <v>-18000</v>
      </c>
      <c r="R1011" s="201" t="s">
        <v>1337</v>
      </c>
      <c r="S1011" s="203" t="s">
        <v>930</v>
      </c>
      <c r="T1011" s="199" t="str">
        <f>LEFT(D1011,3)</f>
        <v>wha</v>
      </c>
      <c r="U1011" s="198" t="e">
        <f>IF(SEARCH("RT", T1011),1,0)</f>
        <v>#VALUE!</v>
      </c>
      <c r="V1011" s="199" t="str">
        <f>LEFT(D1011,35)</f>
        <v>what works: high expectations, comm</v>
      </c>
      <c r="W1011" s="199" t="e">
        <f>IF(SEARCH("http:", D1011),1,0)</f>
        <v>#VALUE!</v>
      </c>
    </row>
    <row r="1012" spans="1:24" x14ac:dyDescent="0.2">
      <c r="A1012" s="199">
        <v>1049</v>
      </c>
      <c r="B1012" s="200" t="s">
        <v>1330</v>
      </c>
      <c r="C1012" s="201" t="s">
        <v>204</v>
      </c>
      <c r="D1012" s="201" t="s">
        <v>1331</v>
      </c>
      <c r="E1012" s="201" t="s">
        <v>1332</v>
      </c>
      <c r="F1012" s="202">
        <v>41690.612800925897</v>
      </c>
      <c r="G1012" s="201"/>
      <c r="H1012" s="201" t="s">
        <v>23</v>
      </c>
      <c r="I1012" s="201"/>
      <c r="J1012" s="201"/>
      <c r="K1012" s="201">
        <v>121959456</v>
      </c>
      <c r="L1012" s="201"/>
      <c r="M1012" s="203" t="s">
        <v>146</v>
      </c>
      <c r="N1012" s="203" t="s">
        <v>208</v>
      </c>
      <c r="O1012" s="201">
        <v>163</v>
      </c>
      <c r="P1012" s="201">
        <v>209</v>
      </c>
      <c r="Q1012" s="201">
        <v>-18000</v>
      </c>
      <c r="R1012" s="201" t="s">
        <v>1333</v>
      </c>
      <c r="S1012" s="203" t="s">
        <v>722</v>
      </c>
      <c r="T1012" s="199" t="str">
        <f>LEFT(D1012,3)</f>
        <v>Rec</v>
      </c>
      <c r="U1012" s="198" t="e">
        <f>IF(SEARCH("RT", T1012),1,0)</f>
        <v>#VALUE!</v>
      </c>
      <c r="V1012" s="199" t="str">
        <f>LEFT(D1012,35)</f>
        <v>Recognition justice advocates cultu</v>
      </c>
      <c r="W1012" s="199" t="e">
        <f>IF(SEARCH("http:", D1012),1,0)</f>
        <v>#VALUE!</v>
      </c>
    </row>
    <row r="1013" spans="1:24" x14ac:dyDescent="0.2">
      <c r="A1013" s="199">
        <v>1050</v>
      </c>
      <c r="B1013" s="200" t="s">
        <v>1325</v>
      </c>
      <c r="C1013" s="201" t="s">
        <v>654</v>
      </c>
      <c r="D1013" s="201" t="s">
        <v>1326</v>
      </c>
      <c r="E1013" s="201" t="s">
        <v>1327</v>
      </c>
      <c r="F1013" s="202">
        <v>41690.613113425898</v>
      </c>
      <c r="G1013" s="201"/>
      <c r="H1013" s="201" t="s">
        <v>23</v>
      </c>
      <c r="I1013" s="201"/>
      <c r="J1013" s="201"/>
      <c r="K1013" s="201">
        <v>30002337</v>
      </c>
      <c r="L1013" s="201"/>
      <c r="M1013" s="203" t="s">
        <v>73</v>
      </c>
      <c r="N1013" s="203" t="s">
        <v>657</v>
      </c>
      <c r="O1013" s="201">
        <v>379</v>
      </c>
      <c r="P1013" s="201">
        <v>173</v>
      </c>
      <c r="Q1013" s="201">
        <v>-18000</v>
      </c>
      <c r="R1013" s="201" t="s">
        <v>1328</v>
      </c>
      <c r="S1013" s="203" t="s">
        <v>1329</v>
      </c>
      <c r="T1013" s="199" t="str">
        <f>LEFT(D1013,3)</f>
        <v xml:space="preserve">Is </v>
      </c>
      <c r="U1013" s="198" t="e">
        <f>IF(SEARCH("RT", T1013),1,0)</f>
        <v>#VALUE!</v>
      </c>
      <c r="V1013" s="199" t="str">
        <f>LEFT(D1013,35)</f>
        <v>Is there a prize for the 1000'th tw</v>
      </c>
      <c r="W1013" s="199" t="e">
        <f>IF(SEARCH("http:", D1013),1,0)</f>
        <v>#VALUE!</v>
      </c>
    </row>
    <row r="1014" spans="1:24" x14ac:dyDescent="0.2">
      <c r="A1014" s="199">
        <v>1051</v>
      </c>
      <c r="B1014" s="200" t="s">
        <v>1320</v>
      </c>
      <c r="C1014" s="201" t="s">
        <v>68</v>
      </c>
      <c r="D1014" s="201" t="s">
        <v>1321</v>
      </c>
      <c r="E1014" s="201" t="s">
        <v>1322</v>
      </c>
      <c r="F1014" s="202">
        <v>41690.613796296297</v>
      </c>
      <c r="G1014" s="201"/>
      <c r="H1014" s="201" t="s">
        <v>23</v>
      </c>
      <c r="I1014" s="201"/>
      <c r="J1014" s="201"/>
      <c r="K1014" s="201">
        <v>17095178</v>
      </c>
      <c r="L1014" s="201"/>
      <c r="M1014" s="203" t="s">
        <v>85</v>
      </c>
      <c r="N1014" s="203" t="s">
        <v>74</v>
      </c>
      <c r="O1014" s="201">
        <v>303</v>
      </c>
      <c r="P1014" s="201">
        <v>413</v>
      </c>
      <c r="Q1014" s="201">
        <v>-18000</v>
      </c>
      <c r="R1014" s="201" t="s">
        <v>1323</v>
      </c>
      <c r="S1014" s="203" t="s">
        <v>1324</v>
      </c>
      <c r="T1014" s="199" t="str">
        <f>LEFT(D1014,3)</f>
        <v>Nee</v>
      </c>
      <c r="U1014" s="198" t="e">
        <f>IF(SEARCH("RT", T1014),1,0)</f>
        <v>#VALUE!</v>
      </c>
      <c r="V1014" s="199" t="str">
        <f>LEFT(D1014,35)</f>
        <v>Need to deal with what goes on in t</v>
      </c>
      <c r="W1014" s="199" t="e">
        <f>IF(SEARCH("http:", D1014),1,0)</f>
        <v>#VALUE!</v>
      </c>
    </row>
    <row r="1015" spans="1:24" x14ac:dyDescent="0.2">
      <c r="A1015" s="199">
        <v>1052</v>
      </c>
      <c r="B1015" s="200" t="s">
        <v>1315</v>
      </c>
      <c r="C1015" s="201" t="s">
        <v>424</v>
      </c>
      <c r="D1015" s="201" t="s">
        <v>1316</v>
      </c>
      <c r="E1015" s="201" t="s">
        <v>1317</v>
      </c>
      <c r="F1015" s="202">
        <v>41690.614456018498</v>
      </c>
      <c r="G1015" s="201"/>
      <c r="H1015" s="201" t="s">
        <v>23</v>
      </c>
      <c r="I1015" s="201"/>
      <c r="J1015" s="201"/>
      <c r="K1015" s="201">
        <v>129585627</v>
      </c>
      <c r="L1015" s="201"/>
      <c r="M1015" s="203" t="s">
        <v>105</v>
      </c>
      <c r="N1015" s="203" t="s">
        <v>426</v>
      </c>
      <c r="O1015" s="201">
        <v>160</v>
      </c>
      <c r="P1015" s="201">
        <v>94</v>
      </c>
      <c r="Q1015" s="201">
        <v>-21600</v>
      </c>
      <c r="R1015" s="201" t="s">
        <v>1318</v>
      </c>
      <c r="S1015" s="203" t="s">
        <v>1319</v>
      </c>
      <c r="T1015" s="199" t="str">
        <f>LEFT(D1015,3)</f>
        <v xml:space="preserve">RT </v>
      </c>
      <c r="U1015" s="198">
        <f>IF(SEARCH("RT", T1015),1,0)</f>
        <v>1</v>
      </c>
      <c r="V1015" s="199" t="str">
        <f>LEFT(D1015,35)</f>
        <v>RT @adrossis: Need to deal with wha</v>
      </c>
      <c r="W1015" s="199" t="e">
        <f>IF(SEARCH("http:", D1015),1,0)</f>
        <v>#VALUE!</v>
      </c>
    </row>
    <row r="1016" spans="1:24" x14ac:dyDescent="0.2">
      <c r="A1016" s="199">
        <v>1053</v>
      </c>
      <c r="B1016" s="200" t="s">
        <v>1310</v>
      </c>
      <c r="C1016" s="201" t="s">
        <v>136</v>
      </c>
      <c r="D1016" s="201" t="s">
        <v>1311</v>
      </c>
      <c r="E1016" s="201" t="s">
        <v>1312</v>
      </c>
      <c r="F1016" s="202">
        <v>41690.614479166703</v>
      </c>
      <c r="G1016" s="201"/>
      <c r="H1016" s="201" t="s">
        <v>23</v>
      </c>
      <c r="I1016" s="201"/>
      <c r="J1016" s="201"/>
      <c r="K1016" s="201">
        <v>317175652</v>
      </c>
      <c r="L1016" s="201"/>
      <c r="M1016" s="203" t="s">
        <v>45</v>
      </c>
      <c r="N1016" s="203" t="s">
        <v>139</v>
      </c>
      <c r="O1016" s="201">
        <v>132</v>
      </c>
      <c r="P1016" s="201">
        <v>256</v>
      </c>
      <c r="Q1016" s="201">
        <v>-18000</v>
      </c>
      <c r="R1016" s="201" t="s">
        <v>1313</v>
      </c>
      <c r="S1016" s="203" t="s">
        <v>1314</v>
      </c>
      <c r="T1016" s="199" t="str">
        <f>LEFT(D1016,3)</f>
        <v>Str</v>
      </c>
      <c r="U1016" s="198" t="e">
        <f>IF(SEARCH("RT", T1016),1,0)</f>
        <v>#VALUE!</v>
      </c>
      <c r="V1016" s="199" t="str">
        <f>LEFT(D1016,35)</f>
        <v>Strong and Smart - Towards a Pedago</v>
      </c>
      <c r="W1016" s="199">
        <f>IF(SEARCH("http:", D1016),1,0)</f>
        <v>1</v>
      </c>
      <c r="X1016" s="194" t="str">
        <f>"http:"&amp;MID(D1016,FIND("/",D1016,8),LEN(D1016)+1-FIND("/",D1016,8))</f>
        <v>http://t.co/TlCkJxLr1E #OERS14</v>
      </c>
    </row>
    <row r="1017" spans="1:24" x14ac:dyDescent="0.2">
      <c r="A1017" s="199">
        <v>1054</v>
      </c>
      <c r="B1017" s="200" t="s">
        <v>1306</v>
      </c>
      <c r="C1017" s="201" t="s">
        <v>424</v>
      </c>
      <c r="D1017" s="201" t="s">
        <v>1307</v>
      </c>
      <c r="E1017" s="201" t="s">
        <v>1308</v>
      </c>
      <c r="F1017" s="202">
        <v>41690.614675925899</v>
      </c>
      <c r="G1017" s="201"/>
      <c r="H1017" s="201" t="s">
        <v>23</v>
      </c>
      <c r="I1017" s="201"/>
      <c r="J1017" s="201"/>
      <c r="K1017" s="201">
        <v>129585627</v>
      </c>
      <c r="L1017" s="201"/>
      <c r="M1017" s="203" t="s">
        <v>105</v>
      </c>
      <c r="N1017" s="203" t="s">
        <v>426</v>
      </c>
      <c r="O1017" s="201">
        <v>160</v>
      </c>
      <c r="P1017" s="201">
        <v>94</v>
      </c>
      <c r="Q1017" s="201">
        <v>-21600</v>
      </c>
      <c r="R1017" s="201" t="s">
        <v>1309</v>
      </c>
      <c r="S1017" s="203" t="s">
        <v>356</v>
      </c>
      <c r="T1017" s="199" t="str">
        <f>LEFT(D1017,3)</f>
        <v xml:space="preserve">RT </v>
      </c>
      <c r="U1017" s="198">
        <f>IF(SEARCH("RT", T1017),1,0)</f>
        <v>1</v>
      </c>
      <c r="V1017" s="199" t="str">
        <f>LEFT(D1017,35)</f>
        <v>RT @dberrill: #OERS14 Allan Lyke: a</v>
      </c>
      <c r="W1017" s="199" t="e">
        <f>IF(SEARCH("http:", D1017),1,0)</f>
        <v>#VALUE!</v>
      </c>
    </row>
    <row r="1018" spans="1:24" x14ac:dyDescent="0.2">
      <c r="A1018" s="199">
        <v>1055</v>
      </c>
      <c r="B1018" s="200" t="s">
        <v>1301</v>
      </c>
      <c r="C1018" s="201" t="s">
        <v>424</v>
      </c>
      <c r="D1018" s="201" t="s">
        <v>1302</v>
      </c>
      <c r="E1018" s="201" t="s">
        <v>1303</v>
      </c>
      <c r="F1018" s="202">
        <v>41690.6151157407</v>
      </c>
      <c r="G1018" s="201"/>
      <c r="H1018" s="201" t="s">
        <v>23</v>
      </c>
      <c r="I1018" s="201"/>
      <c r="J1018" s="201"/>
      <c r="K1018" s="201">
        <v>129585627</v>
      </c>
      <c r="L1018" s="201"/>
      <c r="M1018" s="203" t="s">
        <v>105</v>
      </c>
      <c r="N1018" s="203" t="s">
        <v>426</v>
      </c>
      <c r="O1018" s="201">
        <v>160</v>
      </c>
      <c r="P1018" s="201">
        <v>94</v>
      </c>
      <c r="Q1018" s="201">
        <v>-21600</v>
      </c>
      <c r="R1018" s="201" t="s">
        <v>1304</v>
      </c>
      <c r="S1018" s="203" t="s">
        <v>1305</v>
      </c>
      <c r="T1018" s="199" t="str">
        <f>LEFT(D1018,3)</f>
        <v xml:space="preserve">RT </v>
      </c>
      <c r="U1018" s="198">
        <f>IF(SEARCH("RT", T1018),1,0)</f>
        <v>1</v>
      </c>
      <c r="V1018" s="199" t="str">
        <f>LEFT(D1018,35)</f>
        <v>RT @BrendaCourey: Love how Luke &amp;am</v>
      </c>
      <c r="W1018" s="199" t="e">
        <f>IF(SEARCH("http:", D1018),1,0)</f>
        <v>#VALUE!</v>
      </c>
    </row>
    <row r="1019" spans="1:24" x14ac:dyDescent="0.2">
      <c r="A1019" s="199">
        <v>1056</v>
      </c>
      <c r="B1019" s="200" t="s">
        <v>1297</v>
      </c>
      <c r="C1019" s="201" t="s">
        <v>363</v>
      </c>
      <c r="D1019" s="201" t="s">
        <v>1298</v>
      </c>
      <c r="E1019" s="201" t="s">
        <v>1299</v>
      </c>
      <c r="F1019" s="202">
        <v>41690.615173611099</v>
      </c>
      <c r="G1019" s="201"/>
      <c r="H1019" s="201" t="s">
        <v>23</v>
      </c>
      <c r="I1019" s="201"/>
      <c r="J1019" s="201"/>
      <c r="K1019" s="201">
        <v>513860172</v>
      </c>
      <c r="L1019" s="201"/>
      <c r="M1019" s="203" t="s">
        <v>105</v>
      </c>
      <c r="N1019" s="203" t="s">
        <v>366</v>
      </c>
      <c r="O1019" s="201">
        <v>21</v>
      </c>
      <c r="P1019" s="201">
        <v>1</v>
      </c>
      <c r="Q1019" s="201">
        <v>-18000</v>
      </c>
      <c r="R1019" s="201" t="s">
        <v>1300</v>
      </c>
      <c r="S1019" s="203" t="s">
        <v>81</v>
      </c>
      <c r="T1019" s="199" t="str">
        <f>LEFT(D1019,3)</f>
        <v>#OE</v>
      </c>
      <c r="U1019" s="198" t="e">
        <f>IF(SEARCH("RT", T1019),1,0)</f>
        <v>#VALUE!</v>
      </c>
      <c r="V1019" s="199" t="str">
        <f>LEFT(D1019,35)</f>
        <v>#OERS14  Jean Phillips: In Australi</v>
      </c>
      <c r="W1019" s="199" t="e">
        <f>IF(SEARCH("http:", D1019),1,0)</f>
        <v>#VALUE!</v>
      </c>
    </row>
    <row r="1020" spans="1:24" x14ac:dyDescent="0.2">
      <c r="A1020" s="199">
        <v>1057</v>
      </c>
      <c r="B1020" s="200" t="s">
        <v>1295</v>
      </c>
      <c r="C1020" s="201" t="s">
        <v>260</v>
      </c>
      <c r="D1020" s="201" t="s">
        <v>1291</v>
      </c>
      <c r="E1020" s="201" t="s">
        <v>1292</v>
      </c>
      <c r="F1020" s="202">
        <v>41690.615243055603</v>
      </c>
      <c r="G1020" s="201"/>
      <c r="H1020" s="201" t="s">
        <v>23</v>
      </c>
      <c r="I1020" s="201"/>
      <c r="J1020" s="201"/>
      <c r="K1020" s="201">
        <v>40576448</v>
      </c>
      <c r="L1020" s="201"/>
      <c r="M1020" s="203" t="s">
        <v>85</v>
      </c>
      <c r="N1020" s="203" t="s">
        <v>263</v>
      </c>
      <c r="O1020" s="201">
        <v>815</v>
      </c>
      <c r="P1020" s="201">
        <v>1468</v>
      </c>
      <c r="Q1020" s="201">
        <v>-18000</v>
      </c>
      <c r="R1020" s="201" t="s">
        <v>1296</v>
      </c>
      <c r="S1020" s="203" t="s">
        <v>1294</v>
      </c>
      <c r="T1020" s="199" t="str">
        <f>LEFT(D1020,3)</f>
        <v xml:space="preserve">RT </v>
      </c>
      <c r="U1020" s="198">
        <f>IF(SEARCH("RT", T1020),1,0)</f>
        <v>1</v>
      </c>
      <c r="V1020" s="199" t="str">
        <f>LEFT(D1020,35)</f>
        <v xml:space="preserve">RT @OhMissAcosta: Strong and Smart </v>
      </c>
      <c r="W1020" s="199">
        <f>IF(SEARCH("http:", D1020),1,0)</f>
        <v>1</v>
      </c>
      <c r="X1020" s="194" t="str">
        <f>"http:"&amp;MID(D1020,FIND("/",D1020,8),LEN(D1020)+1-FIND("/",D1020,8))</f>
        <v>http://t.co/TlCkJxLr1E #OERS14</v>
      </c>
    </row>
    <row r="1021" spans="1:24" x14ac:dyDescent="0.2">
      <c r="A1021" s="199">
        <v>1058</v>
      </c>
      <c r="B1021" s="200" t="s">
        <v>1290</v>
      </c>
      <c r="C1021" s="201" t="s">
        <v>71</v>
      </c>
      <c r="D1021" s="201" t="s">
        <v>1291</v>
      </c>
      <c r="E1021" s="201" t="s">
        <v>1292</v>
      </c>
      <c r="F1021" s="202">
        <v>41690.615243055603</v>
      </c>
      <c r="G1021" s="201"/>
      <c r="H1021" s="201" t="s">
        <v>23</v>
      </c>
      <c r="I1021" s="201"/>
      <c r="J1021" s="201"/>
      <c r="K1021" s="201">
        <v>203543496</v>
      </c>
      <c r="L1021" s="201"/>
      <c r="M1021" s="203" t="s">
        <v>85</v>
      </c>
      <c r="N1021" s="203" t="s">
        <v>86</v>
      </c>
      <c r="O1021" s="201">
        <v>397</v>
      </c>
      <c r="P1021" s="201">
        <v>539</v>
      </c>
      <c r="Q1021" s="201">
        <v>-28800</v>
      </c>
      <c r="R1021" s="201" t="s">
        <v>1293</v>
      </c>
      <c r="S1021" s="203" t="s">
        <v>1294</v>
      </c>
      <c r="T1021" s="199" t="str">
        <f>LEFT(D1021,3)</f>
        <v xml:space="preserve">RT </v>
      </c>
      <c r="U1021" s="198">
        <f>IF(SEARCH("RT", T1021),1,0)</f>
        <v>1</v>
      </c>
      <c r="V1021" s="199" t="str">
        <f>LEFT(D1021,35)</f>
        <v xml:space="preserve">RT @OhMissAcosta: Strong and Smart </v>
      </c>
      <c r="W1021" s="199">
        <f>IF(SEARCH("http:", D1021),1,0)</f>
        <v>1</v>
      </c>
      <c r="X1021" s="194" t="str">
        <f>"http:"&amp;MID(D1021,FIND("/",D1021,8),LEN(D1021)+1-FIND("/",D1021,8))</f>
        <v>http://t.co/TlCkJxLr1E #OERS14</v>
      </c>
    </row>
    <row r="1022" spans="1:24" x14ac:dyDescent="0.2">
      <c r="A1022" s="199">
        <v>1059</v>
      </c>
      <c r="B1022" s="200" t="s">
        <v>1285</v>
      </c>
      <c r="C1022" s="201" t="s">
        <v>424</v>
      </c>
      <c r="D1022" s="201" t="s">
        <v>1286</v>
      </c>
      <c r="E1022" s="201" t="s">
        <v>1287</v>
      </c>
      <c r="F1022" s="202">
        <v>41690.615266203698</v>
      </c>
      <c r="G1022" s="201"/>
      <c r="H1022" s="201" t="s">
        <v>23</v>
      </c>
      <c r="I1022" s="201"/>
      <c r="J1022" s="201"/>
      <c r="K1022" s="201">
        <v>129585627</v>
      </c>
      <c r="L1022" s="201"/>
      <c r="M1022" s="203" t="s">
        <v>105</v>
      </c>
      <c r="N1022" s="203" t="s">
        <v>426</v>
      </c>
      <c r="O1022" s="201">
        <v>160</v>
      </c>
      <c r="P1022" s="201">
        <v>94</v>
      </c>
      <c r="Q1022" s="201">
        <v>-21600</v>
      </c>
      <c r="R1022" s="201" t="s">
        <v>1288</v>
      </c>
      <c r="S1022" s="203" t="s">
        <v>1289</v>
      </c>
      <c r="T1022" s="199" t="str">
        <f>LEFT(D1022,3)</f>
        <v xml:space="preserve">RT </v>
      </c>
      <c r="U1022" s="198">
        <f>IF(SEARCH("RT", T1022),1,0)</f>
        <v>1</v>
      </c>
      <c r="V1022" s="199" t="str">
        <f>LEFT(D1022,35)</f>
        <v>RT @RogerKClarke: Fascinating prese</v>
      </c>
      <c r="W1022" s="199" t="e">
        <f>IF(SEARCH("http:", D1022),1,0)</f>
        <v>#VALUE!</v>
      </c>
    </row>
    <row r="1023" spans="1:24" x14ac:dyDescent="0.2">
      <c r="A1023" s="199">
        <v>1060</v>
      </c>
      <c r="B1023" s="200" t="s">
        <v>1281</v>
      </c>
      <c r="C1023" s="201" t="s">
        <v>573</v>
      </c>
      <c r="D1023" s="201" t="s">
        <v>1282</v>
      </c>
      <c r="E1023" s="201" t="s">
        <v>1283</v>
      </c>
      <c r="F1023" s="202">
        <v>41690.616226851802</v>
      </c>
      <c r="G1023" s="201"/>
      <c r="H1023" s="201" t="s">
        <v>23</v>
      </c>
      <c r="I1023" s="201"/>
      <c r="J1023" s="201"/>
      <c r="K1023" s="201">
        <v>14996156</v>
      </c>
      <c r="L1023" s="201"/>
      <c r="M1023" s="203" t="s">
        <v>85</v>
      </c>
      <c r="N1023" s="203" t="s">
        <v>667</v>
      </c>
      <c r="O1023" s="201">
        <v>206</v>
      </c>
      <c r="P1023" s="201">
        <v>104</v>
      </c>
      <c r="Q1023" s="201">
        <v>-18000</v>
      </c>
      <c r="R1023" s="201" t="s">
        <v>1284</v>
      </c>
      <c r="S1023" s="203" t="s">
        <v>772</v>
      </c>
      <c r="T1023" s="199" t="str">
        <f>LEFT(D1023,3)</f>
        <v>how</v>
      </c>
      <c r="U1023" s="198" t="e">
        <f>IF(SEARCH("RT", T1023),1,0)</f>
        <v>#VALUE!</v>
      </c>
      <c r="V1023" s="199" t="str">
        <f>LEFT(D1023,35)</f>
        <v xml:space="preserve">how much aboriginal education  for </v>
      </c>
      <c r="W1023" s="199" t="e">
        <f>IF(SEARCH("http:", D1023),1,0)</f>
        <v>#VALUE!</v>
      </c>
    </row>
    <row r="1024" spans="1:24" x14ac:dyDescent="0.2">
      <c r="A1024" s="199">
        <v>1061</v>
      </c>
      <c r="B1024" s="200" t="s">
        <v>1276</v>
      </c>
      <c r="C1024" s="201" t="s">
        <v>654</v>
      </c>
      <c r="D1024" s="201" t="s">
        <v>1277</v>
      </c>
      <c r="E1024" s="201" t="s">
        <v>1278</v>
      </c>
      <c r="F1024" s="202">
        <v>41690.616458333301</v>
      </c>
      <c r="G1024" s="201"/>
      <c r="H1024" s="201" t="s">
        <v>23</v>
      </c>
      <c r="I1024" s="201"/>
      <c r="J1024" s="201"/>
      <c r="K1024" s="201">
        <v>30002337</v>
      </c>
      <c r="L1024" s="201"/>
      <c r="M1024" s="203" t="s">
        <v>73</v>
      </c>
      <c r="N1024" s="203" t="s">
        <v>657</v>
      </c>
      <c r="O1024" s="201">
        <v>379</v>
      </c>
      <c r="P1024" s="201">
        <v>173</v>
      </c>
      <c r="Q1024" s="201">
        <v>-18000</v>
      </c>
      <c r="R1024" s="201" t="s">
        <v>1279</v>
      </c>
      <c r="S1024" s="203" t="s">
        <v>1280</v>
      </c>
      <c r="T1024" s="199" t="str">
        <f>LEFT(D1024,3)</f>
        <v>Peo</v>
      </c>
      <c r="U1024" s="198" t="e">
        <f>IF(SEARCH("RT", T1024),1,0)</f>
        <v>#VALUE!</v>
      </c>
      <c r="V1024" s="199" t="str">
        <f>LEFT(D1024,35)</f>
        <v xml:space="preserve">People can be sympathetic but have </v>
      </c>
      <c r="W1024" s="199" t="e">
        <f>IF(SEARCH("http:", D1024),1,0)</f>
        <v>#VALUE!</v>
      </c>
    </row>
    <row r="1025" spans="1:23" x14ac:dyDescent="0.2">
      <c r="A1025" s="199">
        <v>1062</v>
      </c>
      <c r="B1025" s="200" t="s">
        <v>1271</v>
      </c>
      <c r="C1025" s="201" t="s">
        <v>573</v>
      </c>
      <c r="D1025" s="201" t="s">
        <v>1272</v>
      </c>
      <c r="E1025" s="201" t="s">
        <v>1273</v>
      </c>
      <c r="F1025" s="202">
        <v>41690.616585648102</v>
      </c>
      <c r="G1025" s="201"/>
      <c r="H1025" s="201" t="s">
        <v>23</v>
      </c>
      <c r="I1025" s="201"/>
      <c r="J1025" s="201"/>
      <c r="K1025" s="201">
        <v>14996156</v>
      </c>
      <c r="L1025" s="201"/>
      <c r="M1025" s="203" t="s">
        <v>85</v>
      </c>
      <c r="N1025" s="203" t="s">
        <v>667</v>
      </c>
      <c r="O1025" s="201">
        <v>206</v>
      </c>
      <c r="P1025" s="201">
        <v>104</v>
      </c>
      <c r="Q1025" s="201">
        <v>-18000</v>
      </c>
      <c r="R1025" s="201" t="s">
        <v>1274</v>
      </c>
      <c r="S1025" s="203" t="s">
        <v>1275</v>
      </c>
      <c r="T1025" s="199" t="str">
        <f>LEFT(D1025,3)</f>
        <v xml:space="preserve">RT </v>
      </c>
      <c r="U1025" s="198">
        <f>IF(SEARCH("RT", T1025),1,0)</f>
        <v>1</v>
      </c>
      <c r="V1025" s="199" t="str">
        <f>LEFT(D1025,35)</f>
        <v>RT @ResearchChat: People can be sym</v>
      </c>
      <c r="W1025" s="199" t="e">
        <f>IF(SEARCH("http:", D1025),1,0)</f>
        <v>#VALUE!</v>
      </c>
    </row>
    <row r="1026" spans="1:23" x14ac:dyDescent="0.2">
      <c r="A1026" s="199">
        <v>1063</v>
      </c>
      <c r="B1026" s="200" t="s">
        <v>1268</v>
      </c>
      <c r="C1026" s="201" t="s">
        <v>71</v>
      </c>
      <c r="D1026" s="201" t="s">
        <v>1217</v>
      </c>
      <c r="E1026" s="201" t="s">
        <v>1269</v>
      </c>
      <c r="F1026" s="202">
        <v>41690.616990740702</v>
      </c>
      <c r="G1026" s="201"/>
      <c r="H1026" s="201" t="s">
        <v>23</v>
      </c>
      <c r="I1026" s="201"/>
      <c r="J1026" s="201"/>
      <c r="K1026" s="201">
        <v>203543496</v>
      </c>
      <c r="L1026" s="201"/>
      <c r="M1026" s="203" t="s">
        <v>85</v>
      </c>
      <c r="N1026" s="203" t="s">
        <v>86</v>
      </c>
      <c r="O1026" s="201">
        <v>397</v>
      </c>
      <c r="P1026" s="201">
        <v>539</v>
      </c>
      <c r="Q1026" s="201">
        <v>-28800</v>
      </c>
      <c r="R1026" s="201" t="s">
        <v>1270</v>
      </c>
      <c r="S1026" s="203" t="s">
        <v>356</v>
      </c>
      <c r="T1026" s="199" t="str">
        <f>LEFT(D1026,3)</f>
        <v xml:space="preserve">RT </v>
      </c>
      <c r="U1026" s="198">
        <f>IF(SEARCH("RT", T1026),1,0)</f>
        <v>1</v>
      </c>
      <c r="V1026" s="199" t="str">
        <f>LEFT(D1026,35)</f>
        <v>RT @dberrill: #OERS14  Jean Phillip</v>
      </c>
      <c r="W1026" s="199" t="e">
        <f>IF(SEARCH("http:", D1026),1,0)</f>
        <v>#VALUE!</v>
      </c>
    </row>
    <row r="1027" spans="1:23" x14ac:dyDescent="0.2">
      <c r="A1027" s="199">
        <v>1064</v>
      </c>
      <c r="B1027" s="200" t="s">
        <v>1223</v>
      </c>
      <c r="C1027" s="201" t="s">
        <v>269</v>
      </c>
      <c r="D1027" s="201" t="s">
        <v>1263</v>
      </c>
      <c r="E1027" s="201" t="s">
        <v>1264</v>
      </c>
      <c r="F1027" s="202">
        <v>41690.617361111101</v>
      </c>
      <c r="G1027" s="201"/>
      <c r="H1027" s="201" t="s">
        <v>23</v>
      </c>
      <c r="I1027" s="201">
        <v>203543496</v>
      </c>
      <c r="J1027" s="201" t="s">
        <v>71</v>
      </c>
      <c r="K1027" s="201">
        <v>298888460</v>
      </c>
      <c r="L1027" s="201" t="s">
        <v>1265</v>
      </c>
      <c r="M1027" s="203" t="s">
        <v>38</v>
      </c>
      <c r="N1027" s="203" t="s">
        <v>302</v>
      </c>
      <c r="O1027" s="201">
        <v>90</v>
      </c>
      <c r="P1027" s="201">
        <v>132</v>
      </c>
      <c r="Q1027" s="201">
        <v>-18000</v>
      </c>
      <c r="R1027" s="201" t="s">
        <v>1266</v>
      </c>
      <c r="S1027" s="203" t="s">
        <v>1267</v>
      </c>
      <c r="T1027" s="199" t="str">
        <f>LEFT(D1027,3)</f>
        <v>@ab</v>
      </c>
      <c r="U1027" s="198" t="e">
        <f>IF(SEARCH("RT", T1027),1,0)</f>
        <v>#VALUE!</v>
      </c>
      <c r="V1027" s="199" t="str">
        <f>LEFT(D1027,35)</f>
        <v>@abbaspeaks exactly! And tough to d</v>
      </c>
      <c r="W1027" s="199" t="e">
        <f>IF(SEARCH("http:", D1027),1,0)</f>
        <v>#VALUE!</v>
      </c>
    </row>
    <row r="1028" spans="1:23" x14ac:dyDescent="0.2">
      <c r="A1028" s="199">
        <v>1065</v>
      </c>
      <c r="B1028" s="200" t="s">
        <v>1259</v>
      </c>
      <c r="C1028" s="201" t="s">
        <v>363</v>
      </c>
      <c r="D1028" s="201" t="s">
        <v>1260</v>
      </c>
      <c r="E1028" s="201" t="s">
        <v>1261</v>
      </c>
      <c r="F1028" s="202">
        <v>41690.617488425902</v>
      </c>
      <c r="G1028" s="201"/>
      <c r="H1028" s="201" t="s">
        <v>23</v>
      </c>
      <c r="I1028" s="201"/>
      <c r="J1028" s="201"/>
      <c r="K1028" s="201">
        <v>513860172</v>
      </c>
      <c r="L1028" s="201"/>
      <c r="M1028" s="203" t="s">
        <v>105</v>
      </c>
      <c r="N1028" s="203" t="s">
        <v>366</v>
      </c>
      <c r="O1028" s="201">
        <v>21</v>
      </c>
      <c r="P1028" s="201">
        <v>1</v>
      </c>
      <c r="Q1028" s="201">
        <v>-18000</v>
      </c>
      <c r="R1028" s="201" t="s">
        <v>1262</v>
      </c>
      <c r="S1028" s="203" t="s">
        <v>81</v>
      </c>
      <c r="T1028" s="199" t="str">
        <f>LEFT(D1028,3)</f>
        <v>#OE</v>
      </c>
      <c r="U1028" s="198" t="e">
        <f>IF(SEARCH("RT", T1028),1,0)</f>
        <v>#VALUE!</v>
      </c>
      <c r="V1028" s="199" t="str">
        <f>LEFT(D1028,35)</f>
        <v>#OERS14 Phillips: Deficit models pr</v>
      </c>
      <c r="W1028" s="199" t="e">
        <f>IF(SEARCH("http:", D1028),1,0)</f>
        <v>#VALUE!</v>
      </c>
    </row>
    <row r="1029" spans="1:23" x14ac:dyDescent="0.2">
      <c r="A1029" s="199">
        <v>1066</v>
      </c>
      <c r="B1029" s="200" t="s">
        <v>1252</v>
      </c>
      <c r="C1029" s="201" t="s">
        <v>42</v>
      </c>
      <c r="D1029" s="201" t="s">
        <v>1253</v>
      </c>
      <c r="E1029" s="201" t="s">
        <v>1254</v>
      </c>
      <c r="F1029" s="202">
        <v>41690.618287037003</v>
      </c>
      <c r="G1029" s="201"/>
      <c r="H1029" s="201" t="s">
        <v>23</v>
      </c>
      <c r="I1029" s="201">
        <v>120129298</v>
      </c>
      <c r="J1029" s="201" t="s">
        <v>1255</v>
      </c>
      <c r="K1029" s="201">
        <v>300645437</v>
      </c>
      <c r="L1029" s="201" t="s">
        <v>1256</v>
      </c>
      <c r="M1029" s="203" t="s">
        <v>215</v>
      </c>
      <c r="N1029" s="203" t="s">
        <v>46</v>
      </c>
      <c r="O1029" s="201">
        <v>752</v>
      </c>
      <c r="P1029" s="201">
        <v>318</v>
      </c>
      <c r="Q1029" s="201">
        <v>-18000</v>
      </c>
      <c r="R1029" s="201" t="s">
        <v>1257</v>
      </c>
      <c r="S1029" s="203" t="s">
        <v>1258</v>
      </c>
      <c r="T1029" s="199" t="str">
        <f>LEFT(D1029,3)</f>
        <v>Tha</v>
      </c>
      <c r="U1029" s="198" t="e">
        <f>IF(SEARCH("RT", T1029),1,0)</f>
        <v>#VALUE!</v>
      </c>
      <c r="V1029" s="199" t="str">
        <f>LEFT(D1029,35)</f>
        <v>Thanks @ResearchChat RT@OISENews: C</v>
      </c>
      <c r="W1029" s="199" t="e">
        <f>IF(SEARCH("http:", D1029),1,0)</f>
        <v>#VALUE!</v>
      </c>
    </row>
    <row r="1030" spans="1:23" x14ac:dyDescent="0.2">
      <c r="A1030" s="199">
        <v>1067</v>
      </c>
      <c r="B1030" s="200" t="s">
        <v>1247</v>
      </c>
      <c r="C1030" s="201" t="s">
        <v>573</v>
      </c>
      <c r="D1030" s="201" t="s">
        <v>1248</v>
      </c>
      <c r="E1030" s="201" t="s">
        <v>1249</v>
      </c>
      <c r="F1030" s="202">
        <v>41690.6184953704</v>
      </c>
      <c r="G1030" s="201"/>
      <c r="H1030" s="201" t="s">
        <v>23</v>
      </c>
      <c r="I1030" s="201"/>
      <c r="J1030" s="201"/>
      <c r="K1030" s="201">
        <v>14996156</v>
      </c>
      <c r="L1030" s="201"/>
      <c r="M1030" s="203" t="s">
        <v>85</v>
      </c>
      <c r="N1030" s="203" t="s">
        <v>667</v>
      </c>
      <c r="O1030" s="201">
        <v>206</v>
      </c>
      <c r="P1030" s="201">
        <v>104</v>
      </c>
      <c r="Q1030" s="201">
        <v>-18000</v>
      </c>
      <c r="R1030" s="201" t="s">
        <v>1250</v>
      </c>
      <c r="S1030" s="203" t="s">
        <v>1251</v>
      </c>
      <c r="T1030" s="199" t="str">
        <f>LEFT(D1030,3)</f>
        <v>How</v>
      </c>
      <c r="U1030" s="198" t="e">
        <f>IF(SEARCH("RT", T1030),1,0)</f>
        <v>#VALUE!</v>
      </c>
      <c r="V1030" s="199" t="str">
        <f>LEFT(D1030,35)</f>
        <v>How often do we use deficit discour</v>
      </c>
      <c r="W1030" s="199" t="e">
        <f>IF(SEARCH("http:", D1030),1,0)</f>
        <v>#VALUE!</v>
      </c>
    </row>
    <row r="1031" spans="1:23" x14ac:dyDescent="0.2">
      <c r="A1031" s="199">
        <v>1068</v>
      </c>
      <c r="B1031" s="200" t="s">
        <v>1243</v>
      </c>
      <c r="C1031" s="201" t="s">
        <v>654</v>
      </c>
      <c r="D1031" s="201" t="s">
        <v>1244</v>
      </c>
      <c r="E1031" s="201" t="s">
        <v>1245</v>
      </c>
      <c r="F1031" s="202">
        <v>41690.619085648199</v>
      </c>
      <c r="G1031" s="201"/>
      <c r="H1031" s="201" t="s">
        <v>23</v>
      </c>
      <c r="I1031" s="201"/>
      <c r="J1031" s="201"/>
      <c r="K1031" s="201">
        <v>30002337</v>
      </c>
      <c r="L1031" s="201"/>
      <c r="M1031" s="203" t="s">
        <v>73</v>
      </c>
      <c r="N1031" s="203" t="s">
        <v>657</v>
      </c>
      <c r="O1031" s="201">
        <v>379</v>
      </c>
      <c r="P1031" s="201">
        <v>173</v>
      </c>
      <c r="Q1031" s="201">
        <v>-18000</v>
      </c>
      <c r="R1031" s="201" t="s">
        <v>1246</v>
      </c>
      <c r="S1031" s="203" t="s">
        <v>1033</v>
      </c>
      <c r="T1031" s="199" t="str">
        <f>LEFT(D1031,3)</f>
        <v>Pre</v>
      </c>
      <c r="U1031" s="198" t="e">
        <f>IF(SEARCH("RT", T1031),1,0)</f>
        <v>#VALUE!</v>
      </c>
      <c r="V1031" s="199" t="str">
        <f>LEFT(D1031,35)</f>
        <v xml:space="preserve">Pre-service teachers tend to blame </v>
      </c>
      <c r="W1031" s="199" t="e">
        <f>IF(SEARCH("http:", D1031),1,0)</f>
        <v>#VALUE!</v>
      </c>
    </row>
    <row r="1032" spans="1:23" x14ac:dyDescent="0.2">
      <c r="A1032" s="199">
        <v>1069</v>
      </c>
      <c r="B1032" s="200" t="s">
        <v>1236</v>
      </c>
      <c r="C1032" s="201" t="s">
        <v>1237</v>
      </c>
      <c r="D1032" s="201" t="s">
        <v>1238</v>
      </c>
      <c r="E1032" s="201" t="s">
        <v>1239</v>
      </c>
      <c r="F1032" s="202">
        <v>41690.619409722203</v>
      </c>
      <c r="G1032" s="201"/>
      <c r="H1032" s="201" t="s">
        <v>23</v>
      </c>
      <c r="I1032" s="201">
        <v>129585627</v>
      </c>
      <c r="J1032" s="201" t="s">
        <v>424</v>
      </c>
      <c r="K1032" s="201">
        <v>23057694</v>
      </c>
      <c r="L1032" s="201"/>
      <c r="M1032" s="203" t="s">
        <v>73</v>
      </c>
      <c r="N1032" s="203" t="s">
        <v>1240</v>
      </c>
      <c r="O1032" s="201">
        <v>2987</v>
      </c>
      <c r="P1032" s="201">
        <v>2792</v>
      </c>
      <c r="Q1032" s="201">
        <v>-18000</v>
      </c>
      <c r="R1032" s="201" t="s">
        <v>1241</v>
      </c>
      <c r="S1032" s="203" t="s">
        <v>1242</v>
      </c>
      <c r="T1032" s="199" t="str">
        <f>LEFT(D1032,3)</f>
        <v>@Sh</v>
      </c>
      <c r="U1032" s="198" t="e">
        <f>IF(SEARCH("RT", T1032),1,0)</f>
        <v>#VALUE!</v>
      </c>
      <c r="V1032" s="199" t="str">
        <f>LEFT(D1032,35)</f>
        <v>@ShastaCH wish I were there #oers14</v>
      </c>
      <c r="W1032" s="199" t="e">
        <f>IF(SEARCH("http:", D1032),1,0)</f>
        <v>#VALUE!</v>
      </c>
    </row>
    <row r="1033" spans="1:23" x14ac:dyDescent="0.2">
      <c r="A1033" s="199">
        <v>1070</v>
      </c>
      <c r="B1033" s="200" t="s">
        <v>1231</v>
      </c>
      <c r="C1033" s="201" t="s">
        <v>29</v>
      </c>
      <c r="D1033" s="201" t="s">
        <v>1232</v>
      </c>
      <c r="E1033" s="201" t="s">
        <v>1233</v>
      </c>
      <c r="F1033" s="202">
        <v>41690.619722222204</v>
      </c>
      <c r="G1033" s="201"/>
      <c r="H1033" s="201" t="s">
        <v>23</v>
      </c>
      <c r="I1033" s="201"/>
      <c r="J1033" s="201"/>
      <c r="K1033" s="201">
        <v>1020257364</v>
      </c>
      <c r="L1033" s="201"/>
      <c r="M1033" s="203" t="s">
        <v>45</v>
      </c>
      <c r="N1033" s="203" t="s">
        <v>32</v>
      </c>
      <c r="O1033" s="201">
        <v>221</v>
      </c>
      <c r="P1033" s="201">
        <v>288</v>
      </c>
      <c r="Q1033" s="201">
        <v>-18000</v>
      </c>
      <c r="R1033" s="201" t="s">
        <v>1234</v>
      </c>
      <c r="S1033" s="203" t="s">
        <v>1235</v>
      </c>
      <c r="T1033" s="199" t="str">
        <f>LEFT(D1033,3)</f>
        <v xml:space="preserve">RT </v>
      </c>
      <c r="U1033" s="198">
        <f>IF(SEARCH("RT", T1033),1,0)</f>
        <v>1</v>
      </c>
      <c r="V1033" s="199" t="str">
        <f>LEFT(D1033,35)</f>
        <v>RT @CarolCampbell4: Thanks @Researc</v>
      </c>
      <c r="W1033" s="199" t="e">
        <f>IF(SEARCH("http:", D1033),1,0)</f>
        <v>#VALUE!</v>
      </c>
    </row>
    <row r="1034" spans="1:23" x14ac:dyDescent="0.2">
      <c r="A1034" s="199">
        <v>1071</v>
      </c>
      <c r="B1034" s="200" t="s">
        <v>1226</v>
      </c>
      <c r="C1034" s="201" t="s">
        <v>573</v>
      </c>
      <c r="D1034" s="201" t="s">
        <v>1227</v>
      </c>
      <c r="E1034" s="201" t="s">
        <v>1228</v>
      </c>
      <c r="F1034" s="202">
        <v>41690.619814814803</v>
      </c>
      <c r="G1034" s="201"/>
      <c r="H1034" s="201" t="s">
        <v>23</v>
      </c>
      <c r="I1034" s="201"/>
      <c r="J1034" s="201"/>
      <c r="K1034" s="201">
        <v>14996156</v>
      </c>
      <c r="L1034" s="201"/>
      <c r="M1034" s="203" t="s">
        <v>85</v>
      </c>
      <c r="N1034" s="203" t="s">
        <v>667</v>
      </c>
      <c r="O1034" s="201">
        <v>206</v>
      </c>
      <c r="P1034" s="201">
        <v>104</v>
      </c>
      <c r="Q1034" s="201">
        <v>-18000</v>
      </c>
      <c r="R1034" s="201" t="s">
        <v>1229</v>
      </c>
      <c r="S1034" s="203" t="s">
        <v>1230</v>
      </c>
      <c r="T1034" s="199" t="str">
        <f>LEFT(D1034,3)</f>
        <v>pre</v>
      </c>
      <c r="U1034" s="198" t="e">
        <f>IF(SEARCH("RT", T1034),1,0)</f>
        <v>#VALUE!</v>
      </c>
      <c r="V1034" s="199" t="str">
        <f>LEFT(D1034,35)</f>
        <v>pre-service teachers say "my fault"</v>
      </c>
      <c r="W1034" s="199" t="e">
        <f>IF(SEARCH("http:", D1034),1,0)</f>
        <v>#VALUE!</v>
      </c>
    </row>
    <row r="1035" spans="1:23" x14ac:dyDescent="0.2">
      <c r="A1035" s="199">
        <v>1072</v>
      </c>
      <c r="B1035" s="200" t="s">
        <v>1220</v>
      </c>
      <c r="C1035" s="201" t="s">
        <v>71</v>
      </c>
      <c r="D1035" s="201" t="s">
        <v>1221</v>
      </c>
      <c r="E1035" s="201" t="s">
        <v>1222</v>
      </c>
      <c r="F1035" s="202">
        <v>41690.620011574101</v>
      </c>
      <c r="G1035" s="201"/>
      <c r="H1035" s="201" t="s">
        <v>23</v>
      </c>
      <c r="I1035" s="201">
        <v>298888460</v>
      </c>
      <c r="J1035" s="201" t="s">
        <v>269</v>
      </c>
      <c r="K1035" s="201">
        <v>203543496</v>
      </c>
      <c r="L1035" s="201" t="s">
        <v>1223</v>
      </c>
      <c r="M1035" s="203" t="s">
        <v>45</v>
      </c>
      <c r="N1035" s="203" t="s">
        <v>86</v>
      </c>
      <c r="O1035" s="201">
        <v>397</v>
      </c>
      <c r="P1035" s="201">
        <v>539</v>
      </c>
      <c r="Q1035" s="201">
        <v>-28800</v>
      </c>
      <c r="R1035" s="201" t="s">
        <v>1224</v>
      </c>
      <c r="S1035" s="203" t="s">
        <v>1225</v>
      </c>
      <c r="T1035" s="199" t="str">
        <f>LEFT(D1035,3)</f>
        <v>@_D</v>
      </c>
      <c r="U1035" s="198" t="e">
        <f>IF(SEARCH("RT", T1035),1,0)</f>
        <v>#VALUE!</v>
      </c>
      <c r="V1035" s="199" t="str">
        <f>LEFT(D1035,35)</f>
        <v>@_DrDi absolutely...i'd say this co</v>
      </c>
      <c r="W1035" s="199" t="e">
        <f>IF(SEARCH("http:", D1035),1,0)</f>
        <v>#VALUE!</v>
      </c>
    </row>
    <row r="1036" spans="1:23" x14ac:dyDescent="0.2">
      <c r="A1036" s="199">
        <v>1073</v>
      </c>
      <c r="B1036" s="200" t="s">
        <v>1216</v>
      </c>
      <c r="C1036" s="201" t="s">
        <v>29</v>
      </c>
      <c r="D1036" s="201" t="s">
        <v>1217</v>
      </c>
      <c r="E1036" s="201" t="s">
        <v>1218</v>
      </c>
      <c r="F1036" s="202">
        <v>41690.6200231482</v>
      </c>
      <c r="G1036" s="201"/>
      <c r="H1036" s="201" t="s">
        <v>23</v>
      </c>
      <c r="I1036" s="201"/>
      <c r="J1036" s="201"/>
      <c r="K1036" s="201">
        <v>1020257364</v>
      </c>
      <c r="L1036" s="201"/>
      <c r="M1036" s="203" t="s">
        <v>45</v>
      </c>
      <c r="N1036" s="203" t="s">
        <v>32</v>
      </c>
      <c r="O1036" s="201">
        <v>221</v>
      </c>
      <c r="P1036" s="201">
        <v>288</v>
      </c>
      <c r="Q1036" s="201">
        <v>-18000</v>
      </c>
      <c r="R1036" s="201" t="s">
        <v>1219</v>
      </c>
      <c r="S1036" s="203" t="s">
        <v>356</v>
      </c>
      <c r="T1036" s="199" t="str">
        <f>LEFT(D1036,3)</f>
        <v xml:space="preserve">RT </v>
      </c>
      <c r="U1036" s="198">
        <f>IF(SEARCH("RT", T1036),1,0)</f>
        <v>1</v>
      </c>
      <c r="V1036" s="199" t="str">
        <f>LEFT(D1036,35)</f>
        <v>RT @dberrill: #OERS14  Jean Phillip</v>
      </c>
      <c r="W1036" s="199" t="e">
        <f>IF(SEARCH("http:", D1036),1,0)</f>
        <v>#VALUE!</v>
      </c>
    </row>
    <row r="1037" spans="1:23" x14ac:dyDescent="0.2">
      <c r="A1037" s="199">
        <v>1074</v>
      </c>
      <c r="B1037" s="200" t="s">
        <v>1212</v>
      </c>
      <c r="C1037" s="201" t="s">
        <v>654</v>
      </c>
      <c r="D1037" s="201" t="s">
        <v>1213</v>
      </c>
      <c r="E1037" s="201" t="s">
        <v>1214</v>
      </c>
      <c r="F1037" s="202">
        <v>41690.620081018496</v>
      </c>
      <c r="G1037" s="201"/>
      <c r="H1037" s="201" t="s">
        <v>23</v>
      </c>
      <c r="I1037" s="201"/>
      <c r="J1037" s="201"/>
      <c r="K1037" s="201">
        <v>30002337</v>
      </c>
      <c r="L1037" s="201"/>
      <c r="M1037" s="203" t="s">
        <v>73</v>
      </c>
      <c r="N1037" s="203" t="s">
        <v>657</v>
      </c>
      <c r="O1037" s="201">
        <v>379</v>
      </c>
      <c r="P1037" s="201">
        <v>173</v>
      </c>
      <c r="Q1037" s="201">
        <v>-18000</v>
      </c>
      <c r="R1037" s="201" t="s">
        <v>1215</v>
      </c>
      <c r="S1037" s="203" t="s">
        <v>494</v>
      </c>
      <c r="T1037" s="199" t="str">
        <f>LEFT(D1037,3)</f>
        <v>Any</v>
      </c>
      <c r="U1037" s="198" t="e">
        <f>IF(SEARCH("RT", T1037),1,0)</f>
        <v>#VALUE!</v>
      </c>
      <c r="V1037" s="199" t="str">
        <f>LEFT(D1037,35)</f>
        <v>Anyone have the citation for the pr</v>
      </c>
      <c r="W1037" s="199" t="e">
        <f>IF(SEARCH("http:", D1037),1,0)</f>
        <v>#VALUE!</v>
      </c>
    </row>
    <row r="1038" spans="1:23" x14ac:dyDescent="0.2">
      <c r="A1038" s="199">
        <v>1075</v>
      </c>
      <c r="B1038" s="200" t="s">
        <v>1208</v>
      </c>
      <c r="C1038" s="201" t="s">
        <v>136</v>
      </c>
      <c r="D1038" s="201" t="s">
        <v>1209</v>
      </c>
      <c r="E1038" s="201" t="s">
        <v>1210</v>
      </c>
      <c r="F1038" s="202">
        <v>41690.621493055602</v>
      </c>
      <c r="G1038" s="201"/>
      <c r="H1038" s="201" t="s">
        <v>23</v>
      </c>
      <c r="I1038" s="201"/>
      <c r="J1038" s="201"/>
      <c r="K1038" s="201">
        <v>317175652</v>
      </c>
      <c r="L1038" s="201"/>
      <c r="M1038" s="203" t="s">
        <v>45</v>
      </c>
      <c r="N1038" s="203" t="s">
        <v>139</v>
      </c>
      <c r="O1038" s="201">
        <v>132</v>
      </c>
      <c r="P1038" s="201">
        <v>256</v>
      </c>
      <c r="Q1038" s="201">
        <v>-18000</v>
      </c>
      <c r="R1038" s="201" t="s">
        <v>1211</v>
      </c>
      <c r="S1038" s="203" t="s">
        <v>1105</v>
      </c>
      <c r="T1038" s="199" t="str">
        <f>LEFT(D1038,3)</f>
        <v>'De</v>
      </c>
      <c r="U1038" s="198" t="e">
        <f>IF(SEARCH("RT", T1038),1,0)</f>
        <v>#VALUE!</v>
      </c>
      <c r="V1038" s="199" t="str">
        <f>LEFT(D1038,35)</f>
        <v>'Deficit discourse' is default (“bl</v>
      </c>
      <c r="W1038" s="199" t="e">
        <f>IF(SEARCH("http:", D1038),1,0)</f>
        <v>#VALUE!</v>
      </c>
    </row>
    <row r="1039" spans="1:23" x14ac:dyDescent="0.2">
      <c r="A1039" s="199">
        <v>1076</v>
      </c>
      <c r="B1039" s="200" t="s">
        <v>1177</v>
      </c>
      <c r="C1039" s="201" t="s">
        <v>1176</v>
      </c>
      <c r="D1039" s="201" t="s">
        <v>1203</v>
      </c>
      <c r="E1039" s="201" t="s">
        <v>1204</v>
      </c>
      <c r="F1039" s="202">
        <v>41690.621793981503</v>
      </c>
      <c r="G1039" s="201"/>
      <c r="H1039" s="201" t="s">
        <v>23</v>
      </c>
      <c r="I1039" s="201"/>
      <c r="J1039" s="201"/>
      <c r="K1039" s="201">
        <v>84337876</v>
      </c>
      <c r="L1039" s="201"/>
      <c r="M1039" s="203" t="s">
        <v>215</v>
      </c>
      <c r="N1039" s="203" t="s">
        <v>1205</v>
      </c>
      <c r="O1039" s="201">
        <v>185</v>
      </c>
      <c r="P1039" s="201">
        <v>334</v>
      </c>
      <c r="Q1039" s="201">
        <v>-18000</v>
      </c>
      <c r="R1039" s="201" t="s">
        <v>1206</v>
      </c>
      <c r="S1039" s="203" t="s">
        <v>1207</v>
      </c>
      <c r="T1039" s="199" t="str">
        <f>LEFT(D1039,3)</f>
        <v>Hea</v>
      </c>
      <c r="U1039" s="198" t="e">
        <f>IF(SEARCH("RT", T1039),1,0)</f>
        <v>#VALUE!</v>
      </c>
      <c r="V1039" s="199" t="str">
        <f>LEFT(D1039,35)</f>
        <v>Hearing from Allan Luke, Jean Phill</v>
      </c>
      <c r="W1039" s="199" t="e">
        <f>IF(SEARCH("http:", D1039),1,0)</f>
        <v>#VALUE!</v>
      </c>
    </row>
    <row r="1040" spans="1:23" x14ac:dyDescent="0.2">
      <c r="A1040" s="199">
        <v>1077</v>
      </c>
      <c r="B1040" s="200" t="s">
        <v>1200</v>
      </c>
      <c r="C1040" s="201" t="s">
        <v>29</v>
      </c>
      <c r="D1040" s="201" t="s">
        <v>1196</v>
      </c>
      <c r="E1040" s="201" t="s">
        <v>1201</v>
      </c>
      <c r="F1040" s="202">
        <v>41690.622349537</v>
      </c>
      <c r="G1040" s="201"/>
      <c r="H1040" s="201" t="s">
        <v>23</v>
      </c>
      <c r="I1040" s="201"/>
      <c r="J1040" s="201"/>
      <c r="K1040" s="201">
        <v>1020257364</v>
      </c>
      <c r="L1040" s="201"/>
      <c r="M1040" s="203" t="s">
        <v>45</v>
      </c>
      <c r="N1040" s="203" t="s">
        <v>32</v>
      </c>
      <c r="O1040" s="201">
        <v>221</v>
      </c>
      <c r="P1040" s="201">
        <v>288</v>
      </c>
      <c r="Q1040" s="201">
        <v>-18000</v>
      </c>
      <c r="R1040" s="201" t="s">
        <v>1202</v>
      </c>
      <c r="S1040" s="203" t="s">
        <v>1199</v>
      </c>
      <c r="T1040" s="199" t="str">
        <f>LEFT(D1040,3)</f>
        <v xml:space="preserve">RT </v>
      </c>
      <c r="U1040" s="198">
        <f>IF(SEARCH("RT", T1040),1,0)</f>
        <v>1</v>
      </c>
      <c r="V1040" s="199" t="str">
        <f>LEFT(D1040,35)</f>
        <v>RT @candymcewan: Hearing from Allan</v>
      </c>
      <c r="W1040" s="199" t="e">
        <f>IF(SEARCH("http:", D1040),1,0)</f>
        <v>#VALUE!</v>
      </c>
    </row>
    <row r="1041" spans="1:24" x14ac:dyDescent="0.2">
      <c r="A1041" s="199">
        <v>1078</v>
      </c>
      <c r="B1041" s="200" t="s">
        <v>1195</v>
      </c>
      <c r="C1041" s="201" t="s">
        <v>717</v>
      </c>
      <c r="D1041" s="201" t="s">
        <v>1196</v>
      </c>
      <c r="E1041" s="201" t="s">
        <v>1197</v>
      </c>
      <c r="F1041" s="202">
        <v>41690.622453703698</v>
      </c>
      <c r="G1041" s="201"/>
      <c r="H1041" s="201" t="s">
        <v>23</v>
      </c>
      <c r="I1041" s="201"/>
      <c r="J1041" s="201"/>
      <c r="K1041" s="201">
        <v>2180447343</v>
      </c>
      <c r="L1041" s="201"/>
      <c r="M1041" s="203" t="s">
        <v>45</v>
      </c>
      <c r="N1041" s="203" t="s">
        <v>720</v>
      </c>
      <c r="O1041" s="201">
        <v>226</v>
      </c>
      <c r="P1041" s="201">
        <v>392</v>
      </c>
      <c r="Q1041" s="201">
        <v>-18000</v>
      </c>
      <c r="R1041" s="201" t="s">
        <v>1198</v>
      </c>
      <c r="S1041" s="203" t="s">
        <v>1199</v>
      </c>
      <c r="T1041" s="199" t="str">
        <f>LEFT(D1041,3)</f>
        <v xml:space="preserve">RT </v>
      </c>
      <c r="U1041" s="198">
        <f>IF(SEARCH("RT", T1041),1,0)</f>
        <v>1</v>
      </c>
      <c r="V1041" s="199" t="str">
        <f>LEFT(D1041,35)</f>
        <v>RT @candymcewan: Hearing from Allan</v>
      </c>
      <c r="W1041" s="199" t="e">
        <f>IF(SEARCH("http:", D1041),1,0)</f>
        <v>#VALUE!</v>
      </c>
    </row>
    <row r="1042" spans="1:24" x14ac:dyDescent="0.2">
      <c r="A1042" s="199">
        <v>1079</v>
      </c>
      <c r="B1042" s="200" t="s">
        <v>1189</v>
      </c>
      <c r="C1042" s="201" t="s">
        <v>1190</v>
      </c>
      <c r="D1042" s="201" t="s">
        <v>1191</v>
      </c>
      <c r="E1042" s="201" t="s">
        <v>1192</v>
      </c>
      <c r="F1042" s="202">
        <v>41690.622499999998</v>
      </c>
      <c r="G1042" s="201"/>
      <c r="H1042" s="201" t="s">
        <v>23</v>
      </c>
      <c r="I1042" s="201"/>
      <c r="J1042" s="201"/>
      <c r="K1042" s="201">
        <v>143266075</v>
      </c>
      <c r="L1042" s="201"/>
      <c r="M1042" s="203" t="s">
        <v>45</v>
      </c>
      <c r="N1042" s="203" t="s">
        <v>1193</v>
      </c>
      <c r="O1042" s="201">
        <v>42</v>
      </c>
      <c r="P1042" s="201">
        <v>194</v>
      </c>
      <c r="Q1042" s="201">
        <v>-18000</v>
      </c>
      <c r="R1042" s="201" t="s">
        <v>1194</v>
      </c>
      <c r="S1042" s="203" t="s">
        <v>100</v>
      </c>
      <c r="T1042" s="199" t="str">
        <f>LEFT(D1042,3)</f>
        <v xml:space="preserve">RT </v>
      </c>
      <c r="U1042" s="198">
        <f>IF(SEARCH("RT", T1042),1,0)</f>
        <v>1</v>
      </c>
      <c r="V1042" s="199" t="str">
        <f>LEFT(D1042,35)</f>
        <v>RT @OhMissAcosta: 'Deficit discours</v>
      </c>
      <c r="W1042" s="199" t="e">
        <f>IF(SEARCH("http:", D1042),1,0)</f>
        <v>#VALUE!</v>
      </c>
    </row>
    <row r="1043" spans="1:24" x14ac:dyDescent="0.2">
      <c r="A1043" s="199">
        <v>1080</v>
      </c>
      <c r="B1043" s="200" t="s">
        <v>1184</v>
      </c>
      <c r="C1043" s="201" t="s">
        <v>363</v>
      </c>
      <c r="D1043" s="201" t="s">
        <v>1185</v>
      </c>
      <c r="E1043" s="201" t="s">
        <v>1186</v>
      </c>
      <c r="F1043" s="202">
        <v>41690.622511574104</v>
      </c>
      <c r="G1043" s="201"/>
      <c r="H1043" s="201" t="s">
        <v>23</v>
      </c>
      <c r="I1043" s="201"/>
      <c r="J1043" s="201"/>
      <c r="K1043" s="201">
        <v>513860172</v>
      </c>
      <c r="L1043" s="201"/>
      <c r="M1043" s="203" t="s">
        <v>105</v>
      </c>
      <c r="N1043" s="203" t="s">
        <v>366</v>
      </c>
      <c r="O1043" s="201">
        <v>21</v>
      </c>
      <c r="P1043" s="201">
        <v>1</v>
      </c>
      <c r="Q1043" s="201">
        <v>-18000</v>
      </c>
      <c r="R1043" s="201" t="s">
        <v>1187</v>
      </c>
      <c r="S1043" s="203" t="s">
        <v>1188</v>
      </c>
      <c r="T1043" s="199" t="str">
        <f>LEFT(D1043,3)</f>
        <v>#OE</v>
      </c>
      <c r="U1043" s="198" t="e">
        <f>IF(SEARCH("RT", T1043),1,0)</f>
        <v>#VALUE!</v>
      </c>
      <c r="V1043" s="199" t="str">
        <f>LEFT(D1043,35)</f>
        <v>#OERS14 Untrained white teachers ca</v>
      </c>
      <c r="W1043" s="199">
        <f>IF(SEARCH("http:", D1043),1,0)</f>
        <v>1</v>
      </c>
      <c r="X1043" s="194" t="str">
        <f>"http:"&amp;MID(D1043,FIND("/",D1043,8),LEN(D1043)+1-FIND("/",D1043,8))</f>
        <v>http://t.co/yqhhB5WhB3</v>
      </c>
    </row>
    <row r="1044" spans="1:24" x14ac:dyDescent="0.2">
      <c r="A1044" s="199">
        <v>1081</v>
      </c>
      <c r="B1044" s="200" t="s">
        <v>1160</v>
      </c>
      <c r="C1044" s="201" t="s">
        <v>845</v>
      </c>
      <c r="D1044" s="201" t="s">
        <v>1180</v>
      </c>
      <c r="E1044" s="201" t="s">
        <v>1181</v>
      </c>
      <c r="F1044" s="202">
        <v>41690.622673611098</v>
      </c>
      <c r="G1044" s="201"/>
      <c r="H1044" s="201" t="s">
        <v>23</v>
      </c>
      <c r="I1044" s="201"/>
      <c r="J1044" s="201"/>
      <c r="K1044" s="201">
        <v>40351425</v>
      </c>
      <c r="L1044" s="201"/>
      <c r="M1044" s="203" t="s">
        <v>105</v>
      </c>
      <c r="N1044" s="203" t="s">
        <v>850</v>
      </c>
      <c r="O1044" s="201">
        <v>251</v>
      </c>
      <c r="P1044" s="201">
        <v>368</v>
      </c>
      <c r="Q1044" s="201">
        <v>-18000</v>
      </c>
      <c r="R1044" s="201" t="s">
        <v>1182</v>
      </c>
      <c r="S1044" s="203" t="s">
        <v>1183</v>
      </c>
      <c r="T1044" s="199" t="str">
        <f>LEFT(D1044,3)</f>
        <v>All</v>
      </c>
      <c r="U1044" s="198" t="e">
        <f>IF(SEARCH("RT", T1044),1,0)</f>
        <v>#VALUE!</v>
      </c>
      <c r="V1044" s="199" t="str">
        <f>LEFT(D1044,35)</f>
        <v>Allan Luke: "there is difference be</v>
      </c>
      <c r="W1044" s="199" t="e">
        <f>IF(SEARCH("http:", D1044),1,0)</f>
        <v>#VALUE!</v>
      </c>
    </row>
    <row r="1045" spans="1:24" x14ac:dyDescent="0.2">
      <c r="A1045" s="199">
        <v>1082</v>
      </c>
      <c r="B1045" s="200" t="s">
        <v>1173</v>
      </c>
      <c r="C1045" s="201" t="s">
        <v>71</v>
      </c>
      <c r="D1045" s="201" t="s">
        <v>1174</v>
      </c>
      <c r="E1045" s="201" t="s">
        <v>1175</v>
      </c>
      <c r="F1045" s="202">
        <v>41690.622870370396</v>
      </c>
      <c r="G1045" s="201"/>
      <c r="H1045" s="201" t="s">
        <v>23</v>
      </c>
      <c r="I1045" s="201">
        <v>84337876</v>
      </c>
      <c r="J1045" s="201" t="s">
        <v>1176</v>
      </c>
      <c r="K1045" s="201">
        <v>203543496</v>
      </c>
      <c r="L1045" s="201" t="s">
        <v>1177</v>
      </c>
      <c r="M1045" s="203" t="s">
        <v>85</v>
      </c>
      <c r="N1045" s="203" t="s">
        <v>86</v>
      </c>
      <c r="O1045" s="201">
        <v>397</v>
      </c>
      <c r="P1045" s="201">
        <v>539</v>
      </c>
      <c r="Q1045" s="201">
        <v>-28800</v>
      </c>
      <c r="R1045" s="201" t="s">
        <v>1178</v>
      </c>
      <c r="S1045" s="203" t="s">
        <v>1179</v>
      </c>
      <c r="T1045" s="199" t="str">
        <f>LEFT(D1045,3)</f>
        <v>@ca</v>
      </c>
      <c r="U1045" s="198" t="e">
        <f>IF(SEARCH("RT", T1045),1,0)</f>
        <v>#VALUE!</v>
      </c>
      <c r="V1045" s="199" t="str">
        <f>LEFT(D1045,35)</f>
        <v>@candymcewan absolutely! and within</v>
      </c>
      <c r="W1045" s="199" t="e">
        <f>IF(SEARCH("http:", D1045),1,0)</f>
        <v>#VALUE!</v>
      </c>
    </row>
    <row r="1046" spans="1:24" x14ac:dyDescent="0.2">
      <c r="A1046" s="199">
        <v>1083</v>
      </c>
      <c r="B1046" s="200" t="s">
        <v>1168</v>
      </c>
      <c r="C1046" s="201" t="s">
        <v>42</v>
      </c>
      <c r="D1046" s="201" t="s">
        <v>1169</v>
      </c>
      <c r="E1046" s="201" t="s">
        <v>1170</v>
      </c>
      <c r="F1046" s="202">
        <v>41690.623101851801</v>
      </c>
      <c r="G1046" s="201"/>
      <c r="H1046" s="201" t="s">
        <v>23</v>
      </c>
      <c r="I1046" s="201"/>
      <c r="J1046" s="201"/>
      <c r="K1046" s="201">
        <v>300645437</v>
      </c>
      <c r="L1046" s="201"/>
      <c r="M1046" s="203" t="s">
        <v>215</v>
      </c>
      <c r="N1046" s="203" t="s">
        <v>46</v>
      </c>
      <c r="O1046" s="201">
        <v>752</v>
      </c>
      <c r="P1046" s="201">
        <v>318</v>
      </c>
      <c r="Q1046" s="201">
        <v>-18000</v>
      </c>
      <c r="R1046" s="201" t="s">
        <v>1171</v>
      </c>
      <c r="S1046" s="203" t="s">
        <v>1172</v>
      </c>
      <c r="T1046" s="199" t="str">
        <f>LEFT(D1046,3)</f>
        <v xml:space="preserve">RT </v>
      </c>
      <c r="U1046" s="198">
        <f>IF(SEARCH("RT", T1046),1,0)</f>
        <v>1</v>
      </c>
      <c r="V1046" s="199" t="str">
        <f>LEFT(D1046,35)</f>
        <v>RT @ResearchChat: Anyone have the c</v>
      </c>
      <c r="W1046" s="199" t="e">
        <f>IF(SEARCH("http:", D1046),1,0)</f>
        <v>#VALUE!</v>
      </c>
    </row>
    <row r="1047" spans="1:24" x14ac:dyDescent="0.2">
      <c r="A1047" s="199">
        <v>1084</v>
      </c>
      <c r="B1047" s="200" t="s">
        <v>1163</v>
      </c>
      <c r="C1047" s="201" t="s">
        <v>654</v>
      </c>
      <c r="D1047" s="201" t="s">
        <v>1164</v>
      </c>
      <c r="E1047" s="201" t="s">
        <v>1165</v>
      </c>
      <c r="F1047" s="202">
        <v>41690.6234259259</v>
      </c>
      <c r="G1047" s="201"/>
      <c r="H1047" s="201" t="s">
        <v>23</v>
      </c>
      <c r="I1047" s="201"/>
      <c r="J1047" s="201"/>
      <c r="K1047" s="201">
        <v>30002337</v>
      </c>
      <c r="L1047" s="201"/>
      <c r="M1047" s="203" t="s">
        <v>73</v>
      </c>
      <c r="N1047" s="203" t="s">
        <v>657</v>
      </c>
      <c r="O1047" s="201">
        <v>379</v>
      </c>
      <c r="P1047" s="201">
        <v>173</v>
      </c>
      <c r="Q1047" s="201">
        <v>-18000</v>
      </c>
      <c r="R1047" s="201" t="s">
        <v>1166</v>
      </c>
      <c r="S1047" s="203" t="s">
        <v>1167</v>
      </c>
      <c r="T1047" s="199" t="str">
        <f>LEFT(D1047,3)</f>
        <v xml:space="preserve">In </v>
      </c>
      <c r="U1047" s="198" t="e">
        <f>IF(SEARCH("RT", T1047),1,0)</f>
        <v>#VALUE!</v>
      </c>
      <c r="V1047" s="199" t="str">
        <f>LEFT(D1047,35)</f>
        <v>In Dr Luke's study the experience o</v>
      </c>
      <c r="W1047" s="199" t="e">
        <f>IF(SEARCH("http:", D1047),1,0)</f>
        <v>#VALUE!</v>
      </c>
    </row>
    <row r="1048" spans="1:24" x14ac:dyDescent="0.2">
      <c r="A1048" s="199">
        <v>1085</v>
      </c>
      <c r="B1048" s="200" t="s">
        <v>1129</v>
      </c>
      <c r="C1048" s="201" t="s">
        <v>71</v>
      </c>
      <c r="D1048" s="201" t="s">
        <v>1158</v>
      </c>
      <c r="E1048" s="201" t="s">
        <v>1159</v>
      </c>
      <c r="F1048" s="202">
        <v>41690.623773148101</v>
      </c>
      <c r="G1048" s="201"/>
      <c r="H1048" s="201" t="s">
        <v>23</v>
      </c>
      <c r="I1048" s="201">
        <v>40351425</v>
      </c>
      <c r="J1048" s="201" t="s">
        <v>845</v>
      </c>
      <c r="K1048" s="201">
        <v>203543496</v>
      </c>
      <c r="L1048" s="201" t="s">
        <v>1160</v>
      </c>
      <c r="M1048" s="203" t="s">
        <v>85</v>
      </c>
      <c r="N1048" s="203" t="s">
        <v>86</v>
      </c>
      <c r="O1048" s="201">
        <v>397</v>
      </c>
      <c r="P1048" s="201">
        <v>539</v>
      </c>
      <c r="Q1048" s="201">
        <v>-28800</v>
      </c>
      <c r="R1048" s="201" t="s">
        <v>1161</v>
      </c>
      <c r="S1048" s="203" t="s">
        <v>1162</v>
      </c>
      <c r="T1048" s="199" t="str">
        <f>LEFT(D1048,3)</f>
        <v>@jm</v>
      </c>
      <c r="U1048" s="198" t="e">
        <f>IF(SEARCH("RT", T1048),1,0)</f>
        <v>#VALUE!</v>
      </c>
      <c r="V1048" s="199" t="str">
        <f>LEFT(D1048,35)</f>
        <v xml:space="preserve">@jmuellertate GREAT point! #OERS14 </v>
      </c>
      <c r="W1048" s="199" t="e">
        <f>IF(SEARCH("http:", D1048),1,0)</f>
        <v>#VALUE!</v>
      </c>
    </row>
    <row r="1049" spans="1:24" x14ac:dyDescent="0.2">
      <c r="A1049" s="199">
        <v>1086</v>
      </c>
      <c r="B1049" s="200" t="s">
        <v>1154</v>
      </c>
      <c r="C1049" s="201" t="s">
        <v>68</v>
      </c>
      <c r="D1049" s="201" t="s">
        <v>1155</v>
      </c>
      <c r="E1049" s="201" t="s">
        <v>1156</v>
      </c>
      <c r="F1049" s="202">
        <v>41690.624918981499</v>
      </c>
      <c r="G1049" s="201"/>
      <c r="H1049" s="201" t="s">
        <v>23</v>
      </c>
      <c r="I1049" s="201"/>
      <c r="J1049" s="201"/>
      <c r="K1049" s="201">
        <v>17095178</v>
      </c>
      <c r="L1049" s="201"/>
      <c r="M1049" s="203" t="s">
        <v>85</v>
      </c>
      <c r="N1049" s="203" t="s">
        <v>74</v>
      </c>
      <c r="O1049" s="201">
        <v>303</v>
      </c>
      <c r="P1049" s="201">
        <v>413</v>
      </c>
      <c r="Q1049" s="201">
        <v>-18000</v>
      </c>
      <c r="R1049" s="201" t="s">
        <v>1157</v>
      </c>
      <c r="S1049" s="203" t="s">
        <v>696</v>
      </c>
      <c r="T1049" s="199" t="str">
        <f>LEFT(D1049,3)</f>
        <v>Ind</v>
      </c>
      <c r="U1049" s="198" t="e">
        <f>IF(SEARCH("RT", T1049),1,0)</f>
        <v>#VALUE!</v>
      </c>
      <c r="V1049" s="199" t="str">
        <f>LEFT(D1049,35)</f>
        <v xml:space="preserve">Indigenous studies-must be careful </v>
      </c>
      <c r="W1049" s="199" t="e">
        <f>IF(SEARCH("http:", D1049),1,0)</f>
        <v>#VALUE!</v>
      </c>
    </row>
    <row r="1050" spans="1:24" x14ac:dyDescent="0.2">
      <c r="A1050" s="199">
        <v>1087</v>
      </c>
      <c r="B1050" s="200" t="s">
        <v>1149</v>
      </c>
      <c r="C1050" s="201" t="s">
        <v>204</v>
      </c>
      <c r="D1050" s="201" t="s">
        <v>1150</v>
      </c>
      <c r="E1050" s="201" t="s">
        <v>1151</v>
      </c>
      <c r="F1050" s="202">
        <v>41690.6250925926</v>
      </c>
      <c r="G1050" s="201"/>
      <c r="H1050" s="201" t="s">
        <v>23</v>
      </c>
      <c r="I1050" s="201"/>
      <c r="J1050" s="201"/>
      <c r="K1050" s="201">
        <v>121959456</v>
      </c>
      <c r="L1050" s="201"/>
      <c r="M1050" s="203" t="s">
        <v>146</v>
      </c>
      <c r="N1050" s="203" t="s">
        <v>208</v>
      </c>
      <c r="O1050" s="201">
        <v>163</v>
      </c>
      <c r="P1050" s="201">
        <v>209</v>
      </c>
      <c r="Q1050" s="201">
        <v>-18000</v>
      </c>
      <c r="R1050" s="201" t="s">
        <v>1152</v>
      </c>
      <c r="S1050" s="203" t="s">
        <v>1153</v>
      </c>
      <c r="T1050" s="199" t="str">
        <f>LEFT(D1050,3)</f>
        <v xml:space="preserve">Dr </v>
      </c>
      <c r="U1050" s="198" t="e">
        <f>IF(SEARCH("RT", T1050),1,0)</f>
        <v>#VALUE!</v>
      </c>
      <c r="V1050" s="199" t="str">
        <f>LEFT(D1050,35)</f>
        <v>Dr Luke: In systems that talk socia</v>
      </c>
      <c r="W1050" s="199" t="e">
        <f>IF(SEARCH("http:", D1050),1,0)</f>
        <v>#VALUE!</v>
      </c>
    </row>
    <row r="1051" spans="1:24" x14ac:dyDescent="0.2">
      <c r="A1051" s="199">
        <v>1088</v>
      </c>
      <c r="B1051" s="200" t="s">
        <v>1144</v>
      </c>
      <c r="C1051" s="201" t="s">
        <v>654</v>
      </c>
      <c r="D1051" s="201" t="s">
        <v>1145</v>
      </c>
      <c r="E1051" s="201" t="s">
        <v>1146</v>
      </c>
      <c r="F1051" s="202">
        <v>41690.625416666699</v>
      </c>
      <c r="G1051" s="201"/>
      <c r="H1051" s="201" t="s">
        <v>23</v>
      </c>
      <c r="I1051" s="201"/>
      <c r="J1051" s="201"/>
      <c r="K1051" s="201">
        <v>30002337</v>
      </c>
      <c r="L1051" s="201"/>
      <c r="M1051" s="203" t="s">
        <v>73</v>
      </c>
      <c r="N1051" s="203" t="s">
        <v>657</v>
      </c>
      <c r="O1051" s="201">
        <v>379</v>
      </c>
      <c r="P1051" s="201">
        <v>173</v>
      </c>
      <c r="Q1051" s="201">
        <v>-18000</v>
      </c>
      <c r="R1051" s="201" t="s">
        <v>1147</v>
      </c>
      <c r="S1051" s="203" t="s">
        <v>1148</v>
      </c>
      <c r="T1051" s="199" t="str">
        <f>LEFT(D1051,3)</f>
        <v>Ind</v>
      </c>
      <c r="U1051" s="198" t="e">
        <f>IF(SEARCH("RT", T1051),1,0)</f>
        <v>#VALUE!</v>
      </c>
      <c r="V1051" s="199" t="str">
        <f>LEFT(D1051,35)</f>
        <v>Indigenous knowledge should be brou</v>
      </c>
      <c r="W1051" s="199" t="e">
        <f>IF(SEARCH("http:", D1051),1,0)</f>
        <v>#VALUE!</v>
      </c>
    </row>
    <row r="1052" spans="1:24" x14ac:dyDescent="0.2">
      <c r="A1052" s="199">
        <v>1089</v>
      </c>
      <c r="B1052" s="200" t="s">
        <v>1140</v>
      </c>
      <c r="C1052" s="201" t="s">
        <v>269</v>
      </c>
      <c r="D1052" s="201" t="s">
        <v>1141</v>
      </c>
      <c r="E1052" s="201" t="s">
        <v>1142</v>
      </c>
      <c r="F1052" s="202">
        <v>41690.625474537002</v>
      </c>
      <c r="G1052" s="201"/>
      <c r="H1052" s="201" t="s">
        <v>23</v>
      </c>
      <c r="I1052" s="201"/>
      <c r="J1052" s="201"/>
      <c r="K1052" s="201">
        <v>298888460</v>
      </c>
      <c r="L1052" s="201"/>
      <c r="M1052" s="203" t="s">
        <v>38</v>
      </c>
      <c r="N1052" s="203" t="s">
        <v>302</v>
      </c>
      <c r="O1052" s="201">
        <v>90</v>
      </c>
      <c r="P1052" s="201">
        <v>132</v>
      </c>
      <c r="Q1052" s="201">
        <v>-18000</v>
      </c>
      <c r="R1052" s="201" t="s">
        <v>1143</v>
      </c>
      <c r="S1052" s="203" t="s">
        <v>248</v>
      </c>
      <c r="T1052" s="199" t="str">
        <f>LEFT(D1052,3)</f>
        <v>Aga</v>
      </c>
      <c r="U1052" s="198" t="e">
        <f>IF(SEARCH("RT", T1052),1,0)</f>
        <v>#VALUE!</v>
      </c>
      <c r="V1052" s="199" t="str">
        <f>LEFT(D1052,35)</f>
        <v>Again - theme of relationships surf</v>
      </c>
      <c r="W1052" s="199" t="e">
        <f>IF(SEARCH("http:", D1052),1,0)</f>
        <v>#VALUE!</v>
      </c>
    </row>
    <row r="1053" spans="1:24" x14ac:dyDescent="0.2">
      <c r="A1053" s="199">
        <v>1090</v>
      </c>
      <c r="B1053" s="200" t="s">
        <v>1137</v>
      </c>
      <c r="C1053" s="201" t="s">
        <v>29</v>
      </c>
      <c r="D1053" s="201" t="s">
        <v>960</v>
      </c>
      <c r="E1053" s="201" t="s">
        <v>1138</v>
      </c>
      <c r="F1053" s="202">
        <v>41690.6256712963</v>
      </c>
      <c r="G1053" s="201"/>
      <c r="H1053" s="201" t="s">
        <v>23</v>
      </c>
      <c r="I1053" s="201"/>
      <c r="J1053" s="201"/>
      <c r="K1053" s="201">
        <v>1020257364</v>
      </c>
      <c r="L1053" s="201"/>
      <c r="M1053" s="203" t="s">
        <v>45</v>
      </c>
      <c r="N1053" s="203" t="s">
        <v>32</v>
      </c>
      <c r="O1053" s="201">
        <v>221</v>
      </c>
      <c r="P1053" s="201">
        <v>288</v>
      </c>
      <c r="Q1053" s="201">
        <v>-18000</v>
      </c>
      <c r="R1053" s="201" t="s">
        <v>1139</v>
      </c>
      <c r="S1053" s="203" t="s">
        <v>962</v>
      </c>
      <c r="T1053" s="199" t="str">
        <f>LEFT(D1053,3)</f>
        <v xml:space="preserve">RT </v>
      </c>
      <c r="U1053" s="198">
        <f>IF(SEARCH("RT", T1053),1,0)</f>
        <v>1</v>
      </c>
      <c r="V1053" s="199" t="str">
        <f>LEFT(D1053,35)</f>
        <v>RT @jmuellertate: Allan Luke: "ther</v>
      </c>
      <c r="W1053" s="199" t="e">
        <f>IF(SEARCH("http:", D1053),1,0)</f>
        <v>#VALUE!</v>
      </c>
    </row>
    <row r="1054" spans="1:24" x14ac:dyDescent="0.2">
      <c r="A1054" s="199">
        <v>1091</v>
      </c>
      <c r="B1054" s="200" t="s">
        <v>1132</v>
      </c>
      <c r="C1054" s="201" t="s">
        <v>573</v>
      </c>
      <c r="D1054" s="201" t="s">
        <v>1133</v>
      </c>
      <c r="E1054" s="201" t="s">
        <v>1134</v>
      </c>
      <c r="F1054" s="202">
        <v>41690.625775462999</v>
      </c>
      <c r="G1054" s="201"/>
      <c r="H1054" s="201" t="s">
        <v>23</v>
      </c>
      <c r="I1054" s="201"/>
      <c r="J1054" s="201"/>
      <c r="K1054" s="201">
        <v>14996156</v>
      </c>
      <c r="L1054" s="201"/>
      <c r="M1054" s="203" t="s">
        <v>85</v>
      </c>
      <c r="N1054" s="203" t="s">
        <v>667</v>
      </c>
      <c r="O1054" s="201">
        <v>206</v>
      </c>
      <c r="P1054" s="201">
        <v>104</v>
      </c>
      <c r="Q1054" s="201">
        <v>-18000</v>
      </c>
      <c r="R1054" s="201" t="s">
        <v>1135</v>
      </c>
      <c r="S1054" s="203" t="s">
        <v>1136</v>
      </c>
      <c r="T1054" s="199" t="str">
        <f>LEFT(D1054,3)</f>
        <v xml:space="preserve">RT </v>
      </c>
      <c r="U1054" s="198">
        <f>IF(SEARCH("RT", T1054),1,0)</f>
        <v>1</v>
      </c>
      <c r="V1054" s="199" t="str">
        <f>LEFT(D1054,35)</f>
        <v>RT @AmaniElrofaie: Dr Luke: In syst</v>
      </c>
      <c r="W1054" s="199" t="e">
        <f>IF(SEARCH("http:", D1054),1,0)</f>
        <v>#VALUE!</v>
      </c>
    </row>
    <row r="1055" spans="1:24" x14ac:dyDescent="0.2">
      <c r="A1055" s="199">
        <v>1092</v>
      </c>
      <c r="B1055" s="200" t="s">
        <v>1126</v>
      </c>
      <c r="C1055" s="201" t="s">
        <v>68</v>
      </c>
      <c r="D1055" s="201" t="s">
        <v>1127</v>
      </c>
      <c r="E1055" s="201" t="s">
        <v>1128</v>
      </c>
      <c r="F1055" s="202">
        <v>41690.625983796301</v>
      </c>
      <c r="G1055" s="201"/>
      <c r="H1055" s="201" t="s">
        <v>23</v>
      </c>
      <c r="I1055" s="201">
        <v>203543496</v>
      </c>
      <c r="J1055" s="201" t="s">
        <v>71</v>
      </c>
      <c r="K1055" s="201">
        <v>17095178</v>
      </c>
      <c r="L1055" s="201" t="s">
        <v>1129</v>
      </c>
      <c r="M1055" s="203" t="s">
        <v>85</v>
      </c>
      <c r="N1055" s="203" t="s">
        <v>74</v>
      </c>
      <c r="O1055" s="201">
        <v>303</v>
      </c>
      <c r="P1055" s="201">
        <v>413</v>
      </c>
      <c r="Q1055" s="201">
        <v>-18000</v>
      </c>
      <c r="R1055" s="201" t="s">
        <v>1130</v>
      </c>
      <c r="S1055" s="203" t="s">
        <v>1131</v>
      </c>
      <c r="T1055" s="199" t="str">
        <f>LEFT(D1055,3)</f>
        <v>@ab</v>
      </c>
      <c r="U1055" s="198" t="e">
        <f>IF(SEARCH("RT", T1055),1,0)</f>
        <v>#VALUE!</v>
      </c>
      <c r="V1055" s="199" t="str">
        <f>LEFT(D1055,35)</f>
        <v>@abbaspeaks @jmuellertate All boils</v>
      </c>
      <c r="W1055" s="199" t="e">
        <f>IF(SEARCH("http:", D1055),1,0)</f>
        <v>#VALUE!</v>
      </c>
    </row>
    <row r="1056" spans="1:24" x14ac:dyDescent="0.2">
      <c r="A1056" s="199">
        <v>1093</v>
      </c>
      <c r="B1056" s="200" t="s">
        <v>1121</v>
      </c>
      <c r="C1056" s="201" t="s">
        <v>71</v>
      </c>
      <c r="D1056" s="201" t="s">
        <v>1122</v>
      </c>
      <c r="E1056" s="201" t="s">
        <v>1123</v>
      </c>
      <c r="F1056" s="202">
        <v>41690.627002314803</v>
      </c>
      <c r="G1056" s="201"/>
      <c r="H1056" s="201" t="s">
        <v>23</v>
      </c>
      <c r="I1056" s="201"/>
      <c r="J1056" s="201"/>
      <c r="K1056" s="201">
        <v>203543496</v>
      </c>
      <c r="L1056" s="201"/>
      <c r="M1056" s="203" t="s">
        <v>45</v>
      </c>
      <c r="N1056" s="203" t="s">
        <v>86</v>
      </c>
      <c r="O1056" s="201">
        <v>397</v>
      </c>
      <c r="P1056" s="201">
        <v>539</v>
      </c>
      <c r="Q1056" s="201">
        <v>-28800</v>
      </c>
      <c r="R1056" s="201" t="s">
        <v>1124</v>
      </c>
      <c r="S1056" s="203" t="s">
        <v>1125</v>
      </c>
      <c r="T1056" s="199" t="str">
        <f>LEFT(D1056,3)</f>
        <v xml:space="preserve">RT </v>
      </c>
      <c r="U1056" s="198">
        <f>IF(SEARCH("RT", T1056),1,0)</f>
        <v>1</v>
      </c>
      <c r="V1056" s="199" t="str">
        <f>LEFT(D1056,35)</f>
        <v>RT @adrossis: @abbaspeaks @jmueller</v>
      </c>
      <c r="W1056" s="199" t="e">
        <f>IF(SEARCH("http:", D1056),1,0)</f>
        <v>#VALUE!</v>
      </c>
    </row>
    <row r="1057" spans="1:24" x14ac:dyDescent="0.2">
      <c r="A1057" s="199">
        <v>1094</v>
      </c>
      <c r="B1057" s="200" t="s">
        <v>1116</v>
      </c>
      <c r="C1057" s="201" t="s">
        <v>573</v>
      </c>
      <c r="D1057" s="201" t="s">
        <v>1117</v>
      </c>
      <c r="E1057" s="201" t="s">
        <v>1118</v>
      </c>
      <c r="F1057" s="202">
        <v>41690.6271180556</v>
      </c>
      <c r="G1057" s="201"/>
      <c r="H1057" s="201" t="s">
        <v>23</v>
      </c>
      <c r="I1057" s="201"/>
      <c r="J1057" s="201"/>
      <c r="K1057" s="201">
        <v>14996156</v>
      </c>
      <c r="L1057" s="201"/>
      <c r="M1057" s="203" t="s">
        <v>85</v>
      </c>
      <c r="N1057" s="203" t="s">
        <v>667</v>
      </c>
      <c r="O1057" s="201">
        <v>206</v>
      </c>
      <c r="P1057" s="201">
        <v>104</v>
      </c>
      <c r="Q1057" s="201">
        <v>-18000</v>
      </c>
      <c r="R1057" s="201" t="s">
        <v>1119</v>
      </c>
      <c r="S1057" s="203" t="s">
        <v>1120</v>
      </c>
      <c r="T1057" s="199" t="str">
        <f>LEFT(D1057,3)</f>
        <v>kno</v>
      </c>
      <c r="U1057" s="198" t="e">
        <f>IF(SEARCH("RT", T1057),1,0)</f>
        <v>#VALUE!</v>
      </c>
      <c r="V1057" s="199" t="str">
        <f>LEFT(D1057,35)</f>
        <v>knowledge is a gift, not a commodit</v>
      </c>
      <c r="W1057" s="199" t="e">
        <f>IF(SEARCH("http:", D1057),1,0)</f>
        <v>#VALUE!</v>
      </c>
    </row>
    <row r="1058" spans="1:24" x14ac:dyDescent="0.2">
      <c r="A1058" s="199">
        <v>1095</v>
      </c>
      <c r="B1058" s="200" t="s">
        <v>1111</v>
      </c>
      <c r="C1058" s="201" t="s">
        <v>920</v>
      </c>
      <c r="D1058" s="201" t="s">
        <v>1112</v>
      </c>
      <c r="E1058" s="201" t="s">
        <v>1113</v>
      </c>
      <c r="F1058" s="202">
        <v>41690.627800925897</v>
      </c>
      <c r="G1058" s="201"/>
      <c r="H1058" s="201" t="s">
        <v>23</v>
      </c>
      <c r="I1058" s="201"/>
      <c r="J1058" s="201"/>
      <c r="K1058" s="201">
        <v>572956795</v>
      </c>
      <c r="L1058" s="201"/>
      <c r="M1058" s="203" t="s">
        <v>215</v>
      </c>
      <c r="N1058" s="203" t="s">
        <v>923</v>
      </c>
      <c r="O1058" s="201">
        <v>133</v>
      </c>
      <c r="P1058" s="201">
        <v>146</v>
      </c>
      <c r="Q1058" s="201">
        <v>-14400</v>
      </c>
      <c r="R1058" s="201" t="s">
        <v>1114</v>
      </c>
      <c r="S1058" s="203" t="s">
        <v>1115</v>
      </c>
      <c r="T1058" s="199" t="str">
        <f>LEFT(D1058,3)</f>
        <v>Aus</v>
      </c>
      <c r="U1058" s="198" t="e">
        <f>IF(SEARCH("RT", T1058),1,0)</f>
        <v>#VALUE!</v>
      </c>
      <c r="V1058" s="199" t="str">
        <f>LEFT(D1058,35)</f>
        <v>Australian indigenous study at #oer</v>
      </c>
      <c r="W1058" s="199" t="e">
        <f>IF(SEARCH("http:", D1058),1,0)</f>
        <v>#VALUE!</v>
      </c>
    </row>
    <row r="1059" spans="1:24" x14ac:dyDescent="0.2">
      <c r="A1059" s="199">
        <v>1096</v>
      </c>
      <c r="B1059" s="200" t="s">
        <v>1106</v>
      </c>
      <c r="C1059" s="201" t="s">
        <v>71</v>
      </c>
      <c r="D1059" s="201" t="s">
        <v>1107</v>
      </c>
      <c r="E1059" s="201" t="s">
        <v>1108</v>
      </c>
      <c r="F1059" s="202">
        <v>41690.627939814804</v>
      </c>
      <c r="G1059" s="201"/>
      <c r="H1059" s="201" t="s">
        <v>23</v>
      </c>
      <c r="I1059" s="201"/>
      <c r="J1059" s="201"/>
      <c r="K1059" s="201">
        <v>203543496</v>
      </c>
      <c r="L1059" s="201"/>
      <c r="M1059" s="203" t="s">
        <v>85</v>
      </c>
      <c r="N1059" s="203" t="s">
        <v>86</v>
      </c>
      <c r="O1059" s="201">
        <v>397</v>
      </c>
      <c r="P1059" s="201">
        <v>539</v>
      </c>
      <c r="Q1059" s="201">
        <v>-28800</v>
      </c>
      <c r="R1059" s="201" t="s">
        <v>1109</v>
      </c>
      <c r="S1059" s="203" t="s">
        <v>1110</v>
      </c>
      <c r="T1059" s="199" t="str">
        <f>LEFT(D1059,3)</f>
        <v xml:space="preserve">RT </v>
      </c>
      <c r="U1059" s="198">
        <f>IF(SEARCH("RT", T1059),1,0)</f>
        <v>1</v>
      </c>
      <c r="V1059" s="199" t="str">
        <f>LEFT(D1059,35)</f>
        <v>RT @BrendaCourey: knowledge is a gi</v>
      </c>
      <c r="W1059" s="199" t="e">
        <f>IF(SEARCH("http:", D1059),1,0)</f>
        <v>#VALUE!</v>
      </c>
    </row>
    <row r="1060" spans="1:24" x14ac:dyDescent="0.2">
      <c r="A1060" s="199">
        <v>1097</v>
      </c>
      <c r="B1060" s="200" t="s">
        <v>1101</v>
      </c>
      <c r="C1060" s="201" t="s">
        <v>654</v>
      </c>
      <c r="D1060" s="201" t="s">
        <v>1102</v>
      </c>
      <c r="E1060" s="201" t="s">
        <v>1103</v>
      </c>
      <c r="F1060" s="202">
        <v>41690.627951388902</v>
      </c>
      <c r="G1060" s="201"/>
      <c r="H1060" s="201" t="s">
        <v>23</v>
      </c>
      <c r="I1060" s="201"/>
      <c r="J1060" s="201"/>
      <c r="K1060" s="201">
        <v>30002337</v>
      </c>
      <c r="L1060" s="201"/>
      <c r="M1060" s="203" t="s">
        <v>73</v>
      </c>
      <c r="N1060" s="203" t="s">
        <v>657</v>
      </c>
      <c r="O1060" s="201">
        <v>379</v>
      </c>
      <c r="P1060" s="201">
        <v>173</v>
      </c>
      <c r="Q1060" s="201">
        <v>-18000</v>
      </c>
      <c r="R1060" s="201" t="s">
        <v>1104</v>
      </c>
      <c r="S1060" s="203" t="s">
        <v>1105</v>
      </c>
      <c r="T1060" s="199" t="str">
        <f>LEFT(D1060,3)</f>
        <v>How</v>
      </c>
      <c r="U1060" s="198" t="e">
        <f>IF(SEARCH("RT", T1060),1,0)</f>
        <v>#VALUE!</v>
      </c>
      <c r="V1060" s="199" t="str">
        <f>LEFT(D1060,35)</f>
        <v>How often in the last month have yo</v>
      </c>
      <c r="W1060" s="199" t="e">
        <f>IF(SEARCH("http:", D1060),1,0)</f>
        <v>#VALUE!</v>
      </c>
    </row>
    <row r="1061" spans="1:24" x14ac:dyDescent="0.2">
      <c r="A1061" s="199">
        <v>1098</v>
      </c>
      <c r="B1061" s="200" t="s">
        <v>1097</v>
      </c>
      <c r="C1061" s="201" t="s">
        <v>845</v>
      </c>
      <c r="D1061" s="201" t="s">
        <v>1098</v>
      </c>
      <c r="E1061" s="201" t="s">
        <v>1099</v>
      </c>
      <c r="F1061" s="202">
        <v>41690.627997685202</v>
      </c>
      <c r="G1061" s="201"/>
      <c r="H1061" s="201" t="s">
        <v>23</v>
      </c>
      <c r="I1061" s="201"/>
      <c r="J1061" s="201"/>
      <c r="K1061" s="201">
        <v>40351425</v>
      </c>
      <c r="L1061" s="201"/>
      <c r="M1061" s="203" t="s">
        <v>105</v>
      </c>
      <c r="N1061" s="203" t="s">
        <v>850</v>
      </c>
      <c r="O1061" s="201">
        <v>251</v>
      </c>
      <c r="P1061" s="201">
        <v>368</v>
      </c>
      <c r="Q1061" s="201">
        <v>-18000</v>
      </c>
      <c r="R1061" s="201" t="s">
        <v>1100</v>
      </c>
      <c r="S1061" s="203" t="s">
        <v>149</v>
      </c>
      <c r="T1061" s="199" t="str">
        <f>LEFT(D1061,3)</f>
        <v>#oe</v>
      </c>
      <c r="U1061" s="198" t="e">
        <f>IF(SEARCH("RT", T1061),1,0)</f>
        <v>#VALUE!</v>
      </c>
      <c r="V1061" s="199" t="str">
        <f>LEFT(D1061,35)</f>
        <v>#oers14 knowledge is a gift not a c</v>
      </c>
      <c r="W1061" s="199" t="e">
        <f>IF(SEARCH("http:", D1061),1,0)</f>
        <v>#VALUE!</v>
      </c>
    </row>
    <row r="1062" spans="1:24" x14ac:dyDescent="0.2">
      <c r="A1062" s="199">
        <v>1099</v>
      </c>
      <c r="B1062" s="200" t="s">
        <v>1092</v>
      </c>
      <c r="C1062" s="201" t="s">
        <v>136</v>
      </c>
      <c r="D1062" s="201" t="s">
        <v>1093</v>
      </c>
      <c r="E1062" s="201" t="s">
        <v>1094</v>
      </c>
      <c r="F1062" s="202">
        <v>41690.628310185202</v>
      </c>
      <c r="G1062" s="201"/>
      <c r="H1062" s="201" t="s">
        <v>23</v>
      </c>
      <c r="I1062" s="201"/>
      <c r="J1062" s="201"/>
      <c r="K1062" s="201">
        <v>317175652</v>
      </c>
      <c r="L1062" s="201"/>
      <c r="M1062" s="203" t="s">
        <v>45</v>
      </c>
      <c r="N1062" s="203" t="s">
        <v>139</v>
      </c>
      <c r="O1062" s="201">
        <v>132</v>
      </c>
      <c r="P1062" s="201">
        <v>256</v>
      </c>
      <c r="Q1062" s="201">
        <v>-18000</v>
      </c>
      <c r="R1062" s="201" t="s">
        <v>1095</v>
      </c>
      <c r="S1062" s="203" t="s">
        <v>1096</v>
      </c>
      <c r="T1062" s="199" t="str">
        <f>LEFT(D1062,3)</f>
        <v>"We</v>
      </c>
      <c r="U1062" s="198" t="e">
        <f>IF(SEARCH("RT", T1062),1,0)</f>
        <v>#VALUE!</v>
      </c>
      <c r="V1062" s="199" t="str">
        <f>LEFT(D1062,35)</f>
        <v>"We have a ‘politically correct’ cu</v>
      </c>
      <c r="W1062" s="199" t="e">
        <f>IF(SEARCH("http:", D1062),1,0)</f>
        <v>#VALUE!</v>
      </c>
    </row>
    <row r="1063" spans="1:24" x14ac:dyDescent="0.2">
      <c r="A1063" s="199">
        <v>1100</v>
      </c>
      <c r="B1063" s="200" t="s">
        <v>1088</v>
      </c>
      <c r="C1063" s="201" t="s">
        <v>573</v>
      </c>
      <c r="D1063" s="201" t="s">
        <v>1089</v>
      </c>
      <c r="E1063" s="201" t="s">
        <v>1090</v>
      </c>
      <c r="F1063" s="202">
        <v>41690.628958333298</v>
      </c>
      <c r="G1063" s="201"/>
      <c r="H1063" s="201" t="s">
        <v>23</v>
      </c>
      <c r="I1063" s="201"/>
      <c r="J1063" s="201"/>
      <c r="K1063" s="201">
        <v>14996156</v>
      </c>
      <c r="L1063" s="201"/>
      <c r="M1063" s="203" t="s">
        <v>85</v>
      </c>
      <c r="N1063" s="203" t="s">
        <v>667</v>
      </c>
      <c r="O1063" s="201">
        <v>206</v>
      </c>
      <c r="P1063" s="201">
        <v>104</v>
      </c>
      <c r="Q1063" s="201">
        <v>-18000</v>
      </c>
      <c r="R1063" s="201" t="s">
        <v>1091</v>
      </c>
      <c r="S1063" s="203" t="s">
        <v>930</v>
      </c>
      <c r="T1063" s="199" t="str">
        <f>LEFT(D1063,3)</f>
        <v>Are</v>
      </c>
      <c r="U1063" s="198" t="e">
        <f>IF(SEARCH("RT", T1063),1,0)</f>
        <v>#VALUE!</v>
      </c>
      <c r="V1063" s="199" t="str">
        <f>LEFT(D1063,35)</f>
        <v>Are we talking politically correctl</v>
      </c>
      <c r="W1063" s="199" t="e">
        <f>IF(SEARCH("http:", D1063),1,0)</f>
        <v>#VALUE!</v>
      </c>
    </row>
    <row r="1064" spans="1:24" x14ac:dyDescent="0.2">
      <c r="A1064" s="199">
        <v>1101</v>
      </c>
      <c r="B1064" s="200" t="s">
        <v>1084</v>
      </c>
      <c r="C1064" s="201" t="s">
        <v>363</v>
      </c>
      <c r="D1064" s="201" t="s">
        <v>1085</v>
      </c>
      <c r="E1064" s="201" t="s">
        <v>1086</v>
      </c>
      <c r="F1064" s="202">
        <v>41690.629340277803</v>
      </c>
      <c r="G1064" s="201"/>
      <c r="H1064" s="201" t="s">
        <v>23</v>
      </c>
      <c r="I1064" s="201"/>
      <c r="J1064" s="201"/>
      <c r="K1064" s="201">
        <v>513860172</v>
      </c>
      <c r="L1064" s="201"/>
      <c r="M1064" s="203" t="s">
        <v>105</v>
      </c>
      <c r="N1064" s="203" t="s">
        <v>366</v>
      </c>
      <c r="O1064" s="201">
        <v>21</v>
      </c>
      <c r="P1064" s="201">
        <v>1</v>
      </c>
      <c r="Q1064" s="201">
        <v>-18000</v>
      </c>
      <c r="R1064" s="201" t="s">
        <v>1087</v>
      </c>
      <c r="S1064" s="203" t="s">
        <v>81</v>
      </c>
      <c r="T1064" s="199" t="str">
        <f>LEFT(D1064,3)</f>
        <v>#OE</v>
      </c>
      <c r="U1064" s="198" t="e">
        <f>IF(SEARCH("RT", T1064),1,0)</f>
        <v>#VALUE!</v>
      </c>
      <c r="V1064" s="199" t="str">
        <f>LEFT(D1064,35)</f>
        <v>#OERS14 Luke: apartheid in Australi</v>
      </c>
      <c r="W1064" s="199" t="e">
        <f>IF(SEARCH("http:", D1064),1,0)</f>
        <v>#VALUE!</v>
      </c>
    </row>
    <row r="1065" spans="1:24" x14ac:dyDescent="0.2">
      <c r="A1065" s="199">
        <v>1102</v>
      </c>
      <c r="B1065" s="200" t="s">
        <v>1079</v>
      </c>
      <c r="C1065" s="201" t="s">
        <v>269</v>
      </c>
      <c r="D1065" s="201" t="s">
        <v>1080</v>
      </c>
      <c r="E1065" s="201" t="s">
        <v>1081</v>
      </c>
      <c r="F1065" s="202">
        <v>41690.629479166702</v>
      </c>
      <c r="G1065" s="201"/>
      <c r="H1065" s="201" t="s">
        <v>23</v>
      </c>
      <c r="I1065" s="201"/>
      <c r="J1065" s="201"/>
      <c r="K1065" s="201">
        <v>298888460</v>
      </c>
      <c r="L1065" s="201"/>
      <c r="M1065" s="203" t="s">
        <v>38</v>
      </c>
      <c r="N1065" s="203" t="s">
        <v>302</v>
      </c>
      <c r="O1065" s="201">
        <v>90</v>
      </c>
      <c r="P1065" s="201">
        <v>132</v>
      </c>
      <c r="Q1065" s="201">
        <v>-18000</v>
      </c>
      <c r="R1065" s="201" t="s">
        <v>1082</v>
      </c>
      <c r="S1065" s="203" t="s">
        <v>1083</v>
      </c>
      <c r="T1065" s="199" t="str">
        <f>LEFT(D1065,3)</f>
        <v>The</v>
      </c>
      <c r="U1065" s="198" t="e">
        <f>IF(SEARCH("RT", T1065),1,0)</f>
        <v>#VALUE!</v>
      </c>
      <c r="V1065" s="199" t="str">
        <f>LEFT(D1065,35)</f>
        <v xml:space="preserve">The "gifting" vs "commodification" </v>
      </c>
      <c r="W1065" s="199" t="e">
        <f>IF(SEARCH("http:", D1065),1,0)</f>
        <v>#VALUE!</v>
      </c>
    </row>
    <row r="1066" spans="1:24" x14ac:dyDescent="0.2">
      <c r="A1066" s="199">
        <v>1103</v>
      </c>
      <c r="B1066" s="200" t="s">
        <v>1070</v>
      </c>
      <c r="C1066" s="201" t="s">
        <v>1071</v>
      </c>
      <c r="D1066" s="201" t="s">
        <v>1072</v>
      </c>
      <c r="E1066" s="201" t="s">
        <v>1073</v>
      </c>
      <c r="F1066" s="202">
        <v>41690.629861111098</v>
      </c>
      <c r="G1066" s="201"/>
      <c r="H1066" s="201" t="s">
        <v>23</v>
      </c>
      <c r="I1066" s="201">
        <v>97134757</v>
      </c>
      <c r="J1066" s="201" t="s">
        <v>1074</v>
      </c>
      <c r="K1066" s="201">
        <v>18130631</v>
      </c>
      <c r="L1066" s="201" t="s">
        <v>1075</v>
      </c>
      <c r="M1066" s="203" t="s">
        <v>105</v>
      </c>
      <c r="N1066" s="203" t="s">
        <v>1076</v>
      </c>
      <c r="O1066" s="201">
        <v>3575</v>
      </c>
      <c r="P1066" s="201">
        <v>3531</v>
      </c>
      <c r="Q1066" s="201">
        <v>-18000</v>
      </c>
      <c r="R1066" s="201" t="s">
        <v>1077</v>
      </c>
      <c r="S1066" s="203" t="s">
        <v>1078</v>
      </c>
      <c r="T1066" s="199" t="str">
        <f>LEFT(D1066,3)</f>
        <v>Tha</v>
      </c>
      <c r="U1066" s="198" t="e">
        <f>IF(SEARCH("RT", T1066),1,0)</f>
        <v>#VALUE!</v>
      </c>
      <c r="V1066" s="199" t="str">
        <f>LEFT(D1066,35)</f>
        <v>Thanks for sharing! @taniasterling:</v>
      </c>
      <c r="W1066" s="199">
        <f>IF(SEARCH("http:", D1066),1,0)</f>
        <v>1</v>
      </c>
      <c r="X1066" s="194" t="str">
        <f>"http:"&amp;MID(D1066,FIND("/",D1066,8),LEN(D1066)+1-FIND("/",D1066,8))</f>
        <v>http://t.co/7SsEOxwSNC</v>
      </c>
    </row>
    <row r="1067" spans="1:24" x14ac:dyDescent="0.2">
      <c r="A1067" s="199">
        <v>1104</v>
      </c>
      <c r="B1067" s="200" t="s">
        <v>1068</v>
      </c>
      <c r="C1067" s="201" t="s">
        <v>71</v>
      </c>
      <c r="D1067" s="201" t="s">
        <v>1064</v>
      </c>
      <c r="E1067" s="201" t="s">
        <v>1065</v>
      </c>
      <c r="F1067" s="202">
        <v>41690.630370370403</v>
      </c>
      <c r="G1067" s="201"/>
      <c r="H1067" s="201" t="s">
        <v>23</v>
      </c>
      <c r="I1067" s="201"/>
      <c r="J1067" s="201"/>
      <c r="K1067" s="201">
        <v>203543496</v>
      </c>
      <c r="L1067" s="201"/>
      <c r="M1067" s="203" t="s">
        <v>85</v>
      </c>
      <c r="N1067" s="203" t="s">
        <v>86</v>
      </c>
      <c r="O1067" s="201">
        <v>397</v>
      </c>
      <c r="P1067" s="201">
        <v>539</v>
      </c>
      <c r="Q1067" s="201">
        <v>-28800</v>
      </c>
      <c r="R1067" s="201" t="s">
        <v>1069</v>
      </c>
      <c r="S1067" s="203" t="s">
        <v>1067</v>
      </c>
      <c r="T1067" s="199" t="str">
        <f>LEFT(D1067,3)</f>
        <v xml:space="preserve">RT </v>
      </c>
      <c r="U1067" s="198">
        <f>IF(SEARCH("RT", T1067),1,0)</f>
        <v>1</v>
      </c>
      <c r="V1067" s="199" t="str">
        <f>LEFT(D1067,35)</f>
        <v>RT @_DrDi: The "gifting" vs "commod</v>
      </c>
      <c r="W1067" s="199" t="e">
        <f>IF(SEARCH("http:", D1067),1,0)</f>
        <v>#VALUE!</v>
      </c>
    </row>
    <row r="1068" spans="1:24" x14ac:dyDescent="0.2">
      <c r="A1068" s="199">
        <v>1105</v>
      </c>
      <c r="B1068" s="200" t="s">
        <v>1063</v>
      </c>
      <c r="C1068" s="201" t="s">
        <v>260</v>
      </c>
      <c r="D1068" s="201" t="s">
        <v>1064</v>
      </c>
      <c r="E1068" s="201" t="s">
        <v>1065</v>
      </c>
      <c r="F1068" s="202">
        <v>41690.630370370403</v>
      </c>
      <c r="G1068" s="201"/>
      <c r="H1068" s="201" t="s">
        <v>23</v>
      </c>
      <c r="I1068" s="201"/>
      <c r="J1068" s="201"/>
      <c r="K1068" s="201">
        <v>40576448</v>
      </c>
      <c r="L1068" s="201"/>
      <c r="M1068" s="203" t="s">
        <v>85</v>
      </c>
      <c r="N1068" s="203" t="s">
        <v>263</v>
      </c>
      <c r="O1068" s="201">
        <v>815</v>
      </c>
      <c r="P1068" s="201">
        <v>1468</v>
      </c>
      <c r="Q1068" s="201">
        <v>-18000</v>
      </c>
      <c r="R1068" s="201" t="s">
        <v>1066</v>
      </c>
      <c r="S1068" s="203" t="s">
        <v>1067</v>
      </c>
      <c r="T1068" s="199" t="str">
        <f>LEFT(D1068,3)</f>
        <v xml:space="preserve">RT </v>
      </c>
      <c r="U1068" s="198">
        <f>IF(SEARCH("RT", T1068),1,0)</f>
        <v>1</v>
      </c>
      <c r="V1068" s="199" t="str">
        <f>LEFT(D1068,35)</f>
        <v>RT @_DrDi: The "gifting" vs "commod</v>
      </c>
      <c r="W1068" s="199" t="e">
        <f>IF(SEARCH("http:", D1068),1,0)</f>
        <v>#VALUE!</v>
      </c>
    </row>
    <row r="1069" spans="1:24" x14ac:dyDescent="0.2">
      <c r="A1069" s="199">
        <v>1106</v>
      </c>
      <c r="B1069" s="200" t="s">
        <v>1060</v>
      </c>
      <c r="C1069" s="201" t="s">
        <v>29</v>
      </c>
      <c r="D1069" s="201" t="s">
        <v>615</v>
      </c>
      <c r="E1069" s="201" t="s">
        <v>1061</v>
      </c>
      <c r="F1069" s="202">
        <v>41690.630439814799</v>
      </c>
      <c r="G1069" s="201"/>
      <c r="H1069" s="201" t="s">
        <v>23</v>
      </c>
      <c r="I1069" s="201"/>
      <c r="J1069" s="201"/>
      <c r="K1069" s="201">
        <v>1020257364</v>
      </c>
      <c r="L1069" s="201"/>
      <c r="M1069" s="203" t="s">
        <v>45</v>
      </c>
      <c r="N1069" s="203" t="s">
        <v>32</v>
      </c>
      <c r="O1069" s="201">
        <v>221</v>
      </c>
      <c r="P1069" s="201">
        <v>288</v>
      </c>
      <c r="Q1069" s="201">
        <v>-18000</v>
      </c>
      <c r="R1069" s="201" t="s">
        <v>1062</v>
      </c>
      <c r="S1069" s="203" t="s">
        <v>618</v>
      </c>
      <c r="T1069" s="199" t="str">
        <f>LEFT(D1069,3)</f>
        <v xml:space="preserve">RT </v>
      </c>
      <c r="U1069" s="198">
        <f>IF(SEARCH("RT", T1069),1,0)</f>
        <v>1</v>
      </c>
      <c r="V1069" s="199" t="str">
        <f>LEFT(D1069,35)</f>
        <v>RT @MindShareLearn: Thanks for shar</v>
      </c>
      <c r="W1069" s="199">
        <f>IF(SEARCH("http:", D1069),1,0)</f>
        <v>1</v>
      </c>
      <c r="X1069" s="194" t="str">
        <f>"http:"&amp;MID(D1069,FIND("/",D1069,8),LEN(D1069)+1-FIND("/",D1069,8))</f>
        <v>http://t.co/7…</v>
      </c>
    </row>
    <row r="1070" spans="1:24" x14ac:dyDescent="0.2">
      <c r="A1070" s="199">
        <v>1107</v>
      </c>
      <c r="B1070" s="200" t="s">
        <v>1055</v>
      </c>
      <c r="C1070" s="201" t="s">
        <v>204</v>
      </c>
      <c r="D1070" s="201" t="s">
        <v>1056</v>
      </c>
      <c r="E1070" s="201" t="s">
        <v>1057</v>
      </c>
      <c r="F1070" s="202">
        <v>41690.6320486111</v>
      </c>
      <c r="G1070" s="201"/>
      <c r="H1070" s="201" t="s">
        <v>23</v>
      </c>
      <c r="I1070" s="201"/>
      <c r="J1070" s="201"/>
      <c r="K1070" s="201">
        <v>121959456</v>
      </c>
      <c r="L1070" s="201"/>
      <c r="M1070" s="203" t="s">
        <v>146</v>
      </c>
      <c r="N1070" s="203" t="s">
        <v>208</v>
      </c>
      <c r="O1070" s="201">
        <v>163</v>
      </c>
      <c r="P1070" s="201">
        <v>209</v>
      </c>
      <c r="Q1070" s="201">
        <v>-18000</v>
      </c>
      <c r="R1070" s="201" t="s">
        <v>1058</v>
      </c>
      <c r="S1070" s="203" t="s">
        <v>1059</v>
      </c>
      <c r="T1070" s="199" t="str">
        <f>LEFT(D1070,3)</f>
        <v xml:space="preserve">Dr </v>
      </c>
      <c r="U1070" s="198" t="e">
        <f>IF(SEARCH("RT", T1070),1,0)</f>
        <v>#VALUE!</v>
      </c>
      <c r="V1070" s="199" t="str">
        <f>LEFT(D1070,35)</f>
        <v>Dr Luke, Indigenous pedagogy is far</v>
      </c>
      <c r="W1070" s="199" t="e">
        <f>IF(SEARCH("http:", D1070),1,0)</f>
        <v>#VALUE!</v>
      </c>
    </row>
    <row r="1071" spans="1:24" x14ac:dyDescent="0.2">
      <c r="A1071" s="199">
        <v>1108</v>
      </c>
      <c r="B1071" s="200" t="s">
        <v>1051</v>
      </c>
      <c r="C1071" s="201" t="s">
        <v>654</v>
      </c>
      <c r="D1071" s="201" t="s">
        <v>1052</v>
      </c>
      <c r="E1071" s="201" t="s">
        <v>1053</v>
      </c>
      <c r="F1071" s="202">
        <v>41690.632187499999</v>
      </c>
      <c r="G1071" s="201"/>
      <c r="H1071" s="201" t="s">
        <v>23</v>
      </c>
      <c r="I1071" s="201"/>
      <c r="J1071" s="201"/>
      <c r="K1071" s="201">
        <v>30002337</v>
      </c>
      <c r="L1071" s="201"/>
      <c r="M1071" s="203" t="s">
        <v>73</v>
      </c>
      <c r="N1071" s="203" t="s">
        <v>657</v>
      </c>
      <c r="O1071" s="201">
        <v>379</v>
      </c>
      <c r="P1071" s="201">
        <v>173</v>
      </c>
      <c r="Q1071" s="201">
        <v>-18000</v>
      </c>
      <c r="R1071" s="201" t="s">
        <v>1054</v>
      </c>
      <c r="S1071" s="203" t="s">
        <v>746</v>
      </c>
      <c r="T1071" s="199" t="str">
        <f>LEFT(D1071,3)</f>
        <v>red</v>
      </c>
      <c r="U1071" s="198" t="e">
        <f>IF(SEARCH("RT", T1071),1,0)</f>
        <v>#VALUE!</v>
      </c>
      <c r="V1071" s="199" t="str">
        <f>LEFT(D1071,35)</f>
        <v>redistributed social justice -let's</v>
      </c>
      <c r="W1071" s="199" t="e">
        <f>IF(SEARCH("http:", D1071),1,0)</f>
        <v>#VALUE!</v>
      </c>
    </row>
    <row r="1072" spans="1:24" x14ac:dyDescent="0.2">
      <c r="A1072" s="199">
        <v>1109</v>
      </c>
      <c r="B1072" s="200" t="s">
        <v>1047</v>
      </c>
      <c r="C1072" s="201" t="s">
        <v>654</v>
      </c>
      <c r="D1072" s="201" t="s">
        <v>1048</v>
      </c>
      <c r="E1072" s="201" t="s">
        <v>1049</v>
      </c>
      <c r="F1072" s="202">
        <v>41690.633425925902</v>
      </c>
      <c r="G1072" s="201"/>
      <c r="H1072" s="201" t="s">
        <v>23</v>
      </c>
      <c r="I1072" s="201"/>
      <c r="J1072" s="201"/>
      <c r="K1072" s="201">
        <v>30002337</v>
      </c>
      <c r="L1072" s="201"/>
      <c r="M1072" s="203" t="s">
        <v>73</v>
      </c>
      <c r="N1072" s="203" t="s">
        <v>657</v>
      </c>
      <c r="O1072" s="201">
        <v>379</v>
      </c>
      <c r="P1072" s="201">
        <v>173</v>
      </c>
      <c r="Q1072" s="201">
        <v>-18000</v>
      </c>
      <c r="R1072" s="201" t="s">
        <v>1050</v>
      </c>
      <c r="S1072" s="203" t="s">
        <v>818</v>
      </c>
      <c r="T1072" s="199" t="str">
        <f>LEFT(D1072,3)</f>
        <v>You</v>
      </c>
      <c r="U1072" s="198" t="e">
        <f>IF(SEARCH("RT", T1072),1,0)</f>
        <v>#VALUE!</v>
      </c>
      <c r="V1072" s="199" t="str">
        <f>LEFT(D1072,35)</f>
        <v xml:space="preserve">You can't go back to the basics if </v>
      </c>
      <c r="W1072" s="199" t="e">
        <f>IF(SEARCH("http:", D1072),1,0)</f>
        <v>#VALUE!</v>
      </c>
    </row>
    <row r="1073" spans="1:23" x14ac:dyDescent="0.2">
      <c r="A1073" s="199">
        <v>1110</v>
      </c>
      <c r="B1073" s="200" t="s">
        <v>1047</v>
      </c>
      <c r="C1073" s="201" t="s">
        <v>654</v>
      </c>
      <c r="D1073" s="201" t="s">
        <v>1048</v>
      </c>
      <c r="E1073" s="201" t="s">
        <v>1049</v>
      </c>
      <c r="F1073" s="202">
        <v>41690.633425925902</v>
      </c>
      <c r="G1073" s="201"/>
      <c r="H1073" s="201" t="s">
        <v>23</v>
      </c>
      <c r="I1073" s="201"/>
      <c r="J1073" s="201"/>
      <c r="K1073" s="201">
        <v>30002337</v>
      </c>
      <c r="L1073" s="201"/>
      <c r="M1073" s="203" t="s">
        <v>73</v>
      </c>
      <c r="N1073" s="203" t="s">
        <v>657</v>
      </c>
      <c r="O1073" s="201">
        <v>379</v>
      </c>
      <c r="P1073" s="201">
        <v>173</v>
      </c>
      <c r="Q1073" s="201">
        <v>-18000</v>
      </c>
      <c r="R1073" s="201" t="s">
        <v>1050</v>
      </c>
      <c r="S1073" s="203" t="s">
        <v>818</v>
      </c>
      <c r="T1073" s="199" t="str">
        <f>LEFT(D1073,3)</f>
        <v>You</v>
      </c>
      <c r="U1073" s="198" t="e">
        <f>IF(SEARCH("RT", T1073),1,0)</f>
        <v>#VALUE!</v>
      </c>
      <c r="V1073" s="199" t="str">
        <f>LEFT(D1073,35)</f>
        <v xml:space="preserve">You can't go back to the basics if </v>
      </c>
      <c r="W1073" s="199" t="e">
        <f>IF(SEARCH("http:", D1073),1,0)</f>
        <v>#VALUE!</v>
      </c>
    </row>
    <row r="1074" spans="1:23" x14ac:dyDescent="0.2">
      <c r="A1074" s="199">
        <v>1111</v>
      </c>
      <c r="B1074" s="200" t="s">
        <v>1042</v>
      </c>
      <c r="C1074" s="201" t="s">
        <v>573</v>
      </c>
      <c r="D1074" s="201" t="s">
        <v>1043</v>
      </c>
      <c r="E1074" s="201" t="s">
        <v>1044</v>
      </c>
      <c r="F1074" s="202">
        <v>41690.633750000001</v>
      </c>
      <c r="G1074" s="201"/>
      <c r="H1074" s="201" t="s">
        <v>23</v>
      </c>
      <c r="I1074" s="201"/>
      <c r="J1074" s="201"/>
      <c r="K1074" s="201">
        <v>14996156</v>
      </c>
      <c r="L1074" s="201"/>
      <c r="M1074" s="203" t="s">
        <v>85</v>
      </c>
      <c r="N1074" s="203" t="s">
        <v>667</v>
      </c>
      <c r="O1074" s="201">
        <v>206</v>
      </c>
      <c r="P1074" s="201">
        <v>104</v>
      </c>
      <c r="Q1074" s="201">
        <v>-18000</v>
      </c>
      <c r="R1074" s="201" t="s">
        <v>1045</v>
      </c>
      <c r="S1074" s="203" t="s">
        <v>1046</v>
      </c>
      <c r="T1074" s="199" t="str">
        <f>LEFT(D1074,3)</f>
        <v>Def</v>
      </c>
      <c r="U1074" s="198" t="e">
        <f>IF(SEARCH("RT", T1074),1,0)</f>
        <v>#VALUE!</v>
      </c>
      <c r="V1074" s="199" t="str">
        <f>LEFT(D1074,35)</f>
        <v>Deficit thinking = dumbed down basi</v>
      </c>
      <c r="W1074" s="199" t="e">
        <f>IF(SEARCH("http:", D1074),1,0)</f>
        <v>#VALUE!</v>
      </c>
    </row>
    <row r="1075" spans="1:23" x14ac:dyDescent="0.2">
      <c r="A1075" s="199">
        <v>1112</v>
      </c>
      <c r="B1075" s="200" t="s">
        <v>1039</v>
      </c>
      <c r="C1075" s="201" t="s">
        <v>68</v>
      </c>
      <c r="D1075" s="201" t="s">
        <v>1035</v>
      </c>
      <c r="E1075" s="201" t="s">
        <v>1040</v>
      </c>
      <c r="F1075" s="202">
        <v>41690.634872685201</v>
      </c>
      <c r="G1075" s="201"/>
      <c r="H1075" s="201" t="s">
        <v>23</v>
      </c>
      <c r="I1075" s="201"/>
      <c r="J1075" s="201"/>
      <c r="K1075" s="201">
        <v>17095178</v>
      </c>
      <c r="L1075" s="201"/>
      <c r="M1075" s="203" t="s">
        <v>85</v>
      </c>
      <c r="N1075" s="203" t="s">
        <v>74</v>
      </c>
      <c r="O1075" s="201">
        <v>303</v>
      </c>
      <c r="P1075" s="201">
        <v>413</v>
      </c>
      <c r="Q1075" s="201">
        <v>-18000</v>
      </c>
      <c r="R1075" s="201" t="s">
        <v>1041</v>
      </c>
      <c r="S1075" s="203" t="s">
        <v>1038</v>
      </c>
      <c r="T1075" s="199" t="str">
        <f>LEFT(D1075,3)</f>
        <v xml:space="preserve">RT </v>
      </c>
      <c r="U1075" s="198">
        <f>IF(SEARCH("RT", T1075),1,0)</f>
        <v>1</v>
      </c>
      <c r="V1075" s="199" t="str">
        <f>LEFT(D1075,35)</f>
        <v>RT @ResearchChat: You can't go back</v>
      </c>
      <c r="W1075" s="199" t="e">
        <f>IF(SEARCH("http:", D1075),1,0)</f>
        <v>#VALUE!</v>
      </c>
    </row>
    <row r="1076" spans="1:23" x14ac:dyDescent="0.2">
      <c r="A1076" s="199">
        <v>1113</v>
      </c>
      <c r="B1076" s="200" t="s">
        <v>1039</v>
      </c>
      <c r="C1076" s="201" t="s">
        <v>68</v>
      </c>
      <c r="D1076" s="201" t="s">
        <v>1035</v>
      </c>
      <c r="E1076" s="201" t="s">
        <v>1040</v>
      </c>
      <c r="F1076" s="202">
        <v>41690.634872685201</v>
      </c>
      <c r="G1076" s="201"/>
      <c r="H1076" s="201" t="s">
        <v>23</v>
      </c>
      <c r="I1076" s="201"/>
      <c r="J1076" s="201"/>
      <c r="K1076" s="201">
        <v>17095178</v>
      </c>
      <c r="L1076" s="201"/>
      <c r="M1076" s="203" t="s">
        <v>85</v>
      </c>
      <c r="N1076" s="203" t="s">
        <v>74</v>
      </c>
      <c r="O1076" s="201">
        <v>303</v>
      </c>
      <c r="P1076" s="201">
        <v>413</v>
      </c>
      <c r="Q1076" s="201">
        <v>-18000</v>
      </c>
      <c r="R1076" s="201" t="s">
        <v>1041</v>
      </c>
      <c r="S1076" s="203" t="s">
        <v>1038</v>
      </c>
      <c r="T1076" s="199" t="str">
        <f>LEFT(D1076,3)</f>
        <v xml:space="preserve">RT </v>
      </c>
      <c r="U1076" s="198">
        <f>IF(SEARCH("RT", T1076),1,0)</f>
        <v>1</v>
      </c>
      <c r="V1076" s="199" t="str">
        <f>LEFT(D1076,35)</f>
        <v>RT @ResearchChat: You can't go back</v>
      </c>
      <c r="W1076" s="199" t="e">
        <f>IF(SEARCH("http:", D1076),1,0)</f>
        <v>#VALUE!</v>
      </c>
    </row>
    <row r="1077" spans="1:23" x14ac:dyDescent="0.2">
      <c r="A1077" s="199">
        <v>1114</v>
      </c>
      <c r="B1077" s="200" t="s">
        <v>1034</v>
      </c>
      <c r="C1077" s="201" t="s">
        <v>71</v>
      </c>
      <c r="D1077" s="201" t="s">
        <v>1035</v>
      </c>
      <c r="E1077" s="201" t="s">
        <v>1036</v>
      </c>
      <c r="F1077" s="202">
        <v>41690.6348842593</v>
      </c>
      <c r="G1077" s="201"/>
      <c r="H1077" s="201" t="s">
        <v>23</v>
      </c>
      <c r="I1077" s="201"/>
      <c r="J1077" s="201"/>
      <c r="K1077" s="201">
        <v>203543496</v>
      </c>
      <c r="L1077" s="201"/>
      <c r="M1077" s="203" t="s">
        <v>85</v>
      </c>
      <c r="N1077" s="203" t="s">
        <v>86</v>
      </c>
      <c r="O1077" s="201">
        <v>397</v>
      </c>
      <c r="P1077" s="201">
        <v>539</v>
      </c>
      <c r="Q1077" s="201">
        <v>-28800</v>
      </c>
      <c r="R1077" s="201" t="s">
        <v>1037</v>
      </c>
      <c r="S1077" s="203" t="s">
        <v>1038</v>
      </c>
      <c r="T1077" s="199" t="str">
        <f>LEFT(D1077,3)</f>
        <v xml:space="preserve">RT </v>
      </c>
      <c r="U1077" s="198">
        <f>IF(SEARCH("RT", T1077),1,0)</f>
        <v>1</v>
      </c>
      <c r="V1077" s="199" t="str">
        <f>LEFT(D1077,35)</f>
        <v>RT @ResearchChat: You can't go back</v>
      </c>
      <c r="W1077" s="199" t="e">
        <f>IF(SEARCH("http:", D1077),1,0)</f>
        <v>#VALUE!</v>
      </c>
    </row>
    <row r="1078" spans="1:23" x14ac:dyDescent="0.2">
      <c r="A1078" s="199">
        <v>1115</v>
      </c>
      <c r="B1078" s="200" t="s">
        <v>1029</v>
      </c>
      <c r="C1078" s="201" t="s">
        <v>269</v>
      </c>
      <c r="D1078" s="201" t="s">
        <v>1030</v>
      </c>
      <c r="E1078" s="201" t="s">
        <v>1031</v>
      </c>
      <c r="F1078" s="202">
        <v>41690.635138888902</v>
      </c>
      <c r="G1078" s="201"/>
      <c r="H1078" s="201" t="s">
        <v>23</v>
      </c>
      <c r="I1078" s="201"/>
      <c r="J1078" s="201"/>
      <c r="K1078" s="201">
        <v>298888460</v>
      </c>
      <c r="L1078" s="201"/>
      <c r="M1078" s="203" t="s">
        <v>38</v>
      </c>
      <c r="N1078" s="203" t="s">
        <v>302</v>
      </c>
      <c r="O1078" s="201">
        <v>90</v>
      </c>
      <c r="P1078" s="201">
        <v>132</v>
      </c>
      <c r="Q1078" s="201">
        <v>-18000</v>
      </c>
      <c r="R1078" s="201" t="s">
        <v>1032</v>
      </c>
      <c r="S1078" s="203" t="s">
        <v>1033</v>
      </c>
      <c r="T1078" s="199" t="str">
        <f>LEFT(D1078,3)</f>
        <v>Def</v>
      </c>
      <c r="U1078" s="198" t="e">
        <f>IF(SEARCH("RT", T1078),1,0)</f>
        <v>#VALUE!</v>
      </c>
      <c r="V1078" s="199" t="str">
        <f>LEFT(D1078,35)</f>
        <v>Default model of pedagogy is to "du</v>
      </c>
      <c r="W1078" s="199" t="e">
        <f>IF(SEARCH("http:", D1078),1,0)</f>
        <v>#VALUE!</v>
      </c>
    </row>
    <row r="1079" spans="1:23" x14ac:dyDescent="0.2">
      <c r="A1079" s="199">
        <v>1116</v>
      </c>
      <c r="B1079" s="200" t="s">
        <v>1021</v>
      </c>
      <c r="C1079" s="201" t="s">
        <v>1022</v>
      </c>
      <c r="D1079" s="201" t="s">
        <v>1023</v>
      </c>
      <c r="E1079" s="201" t="s">
        <v>1024</v>
      </c>
      <c r="F1079" s="202">
        <v>41690.635185185201</v>
      </c>
      <c r="G1079" s="201" t="s">
        <v>1025</v>
      </c>
      <c r="H1079" s="201" t="s">
        <v>23</v>
      </c>
      <c r="I1079" s="201"/>
      <c r="J1079" s="201"/>
      <c r="K1079" s="201">
        <v>2351930730</v>
      </c>
      <c r="L1079" s="201"/>
      <c r="M1079" s="203" t="s">
        <v>105</v>
      </c>
      <c r="N1079" s="203" t="s">
        <v>1026</v>
      </c>
      <c r="O1079" s="201">
        <v>11</v>
      </c>
      <c r="P1079" s="201">
        <v>51</v>
      </c>
      <c r="Q1079" s="201"/>
      <c r="R1079" s="201" t="s">
        <v>1027</v>
      </c>
      <c r="S1079" s="203" t="s">
        <v>1028</v>
      </c>
      <c r="T1079" s="199" t="str">
        <f>LEFT(D1079,3)</f>
        <v xml:space="preserve">Is </v>
      </c>
      <c r="U1079" s="198" t="e">
        <f>IF(SEARCH("RT", T1079),1,0)</f>
        <v>#VALUE!</v>
      </c>
      <c r="V1079" s="199" t="str">
        <f>LEFT(D1079,35)</f>
        <v>Is direct instruction in phonics re</v>
      </c>
      <c r="W1079" s="199" t="e">
        <f>IF(SEARCH("http:", D1079),1,0)</f>
        <v>#VALUE!</v>
      </c>
    </row>
    <row r="1080" spans="1:23" x14ac:dyDescent="0.2">
      <c r="A1080" s="199">
        <v>1117</v>
      </c>
      <c r="B1080" s="200" t="s">
        <v>1016</v>
      </c>
      <c r="C1080" s="201" t="s">
        <v>654</v>
      </c>
      <c r="D1080" s="201" t="s">
        <v>1017</v>
      </c>
      <c r="E1080" s="201" t="s">
        <v>1018</v>
      </c>
      <c r="F1080" s="202">
        <v>41690.635347222204</v>
      </c>
      <c r="G1080" s="201"/>
      <c r="H1080" s="201" t="s">
        <v>23</v>
      </c>
      <c r="I1080" s="201"/>
      <c r="J1080" s="201"/>
      <c r="K1080" s="201">
        <v>30002337</v>
      </c>
      <c r="L1080" s="201"/>
      <c r="M1080" s="203" t="s">
        <v>73</v>
      </c>
      <c r="N1080" s="203" t="s">
        <v>657</v>
      </c>
      <c r="O1080" s="201">
        <v>379</v>
      </c>
      <c r="P1080" s="201">
        <v>173</v>
      </c>
      <c r="Q1080" s="201">
        <v>-18000</v>
      </c>
      <c r="R1080" s="201" t="s">
        <v>1019</v>
      </c>
      <c r="S1080" s="203" t="s">
        <v>1020</v>
      </c>
      <c r="T1080" s="199" t="str">
        <f>LEFT(D1080,3)</f>
        <v>The</v>
      </c>
      <c r="U1080" s="198" t="e">
        <f>IF(SEARCH("RT", T1080),1,0)</f>
        <v>#VALUE!</v>
      </c>
      <c r="V1080" s="199" t="str">
        <f>LEFT(D1080,35)</f>
        <v>The third model of social justice i</v>
      </c>
      <c r="W1080" s="199" t="e">
        <f>IF(SEARCH("http:", D1080),1,0)</f>
        <v>#VALUE!</v>
      </c>
    </row>
    <row r="1081" spans="1:23" x14ac:dyDescent="0.2">
      <c r="A1081" s="199">
        <v>1118</v>
      </c>
      <c r="B1081" s="200" t="s">
        <v>1011</v>
      </c>
      <c r="C1081" s="201" t="s">
        <v>654</v>
      </c>
      <c r="D1081" s="201" t="s">
        <v>1012</v>
      </c>
      <c r="E1081" s="201" t="s">
        <v>1013</v>
      </c>
      <c r="F1081" s="202">
        <v>41690.636435185203</v>
      </c>
      <c r="G1081" s="201"/>
      <c r="H1081" s="201" t="s">
        <v>23</v>
      </c>
      <c r="I1081" s="201"/>
      <c r="J1081" s="201"/>
      <c r="K1081" s="201">
        <v>30002337</v>
      </c>
      <c r="L1081" s="201"/>
      <c r="M1081" s="203" t="s">
        <v>73</v>
      </c>
      <c r="N1081" s="203" t="s">
        <v>657</v>
      </c>
      <c r="O1081" s="201">
        <v>379</v>
      </c>
      <c r="P1081" s="201">
        <v>173</v>
      </c>
      <c r="Q1081" s="201">
        <v>-18000</v>
      </c>
      <c r="R1081" s="201" t="s">
        <v>1014</v>
      </c>
      <c r="S1081" s="203" t="s">
        <v>1015</v>
      </c>
      <c r="T1081" s="199" t="str">
        <f>LEFT(D1081,3)</f>
        <v>Mor</v>
      </c>
      <c r="U1081" s="198" t="e">
        <f>IF(SEARCH("RT", T1081),1,0)</f>
        <v>#VALUE!</v>
      </c>
      <c r="V1081" s="199" t="str">
        <f>LEFT(D1081,35)</f>
        <v>More experienced teachers report le</v>
      </c>
      <c r="W1081" s="199" t="e">
        <f>IF(SEARCH("http:", D1081),1,0)</f>
        <v>#VALUE!</v>
      </c>
    </row>
    <row r="1082" spans="1:23" x14ac:dyDescent="0.2">
      <c r="A1082" s="199">
        <v>1119</v>
      </c>
      <c r="B1082" s="200" t="s">
        <v>1006</v>
      </c>
      <c r="C1082" s="201" t="s">
        <v>654</v>
      </c>
      <c r="D1082" s="201" t="s">
        <v>1007</v>
      </c>
      <c r="E1082" s="201" t="s">
        <v>1008</v>
      </c>
      <c r="F1082" s="202">
        <v>41690.636747685203</v>
      </c>
      <c r="G1082" s="201"/>
      <c r="H1082" s="201" t="s">
        <v>23</v>
      </c>
      <c r="I1082" s="201"/>
      <c r="J1082" s="201"/>
      <c r="K1082" s="201">
        <v>30002337</v>
      </c>
      <c r="L1082" s="201"/>
      <c r="M1082" s="203" t="s">
        <v>73</v>
      </c>
      <c r="N1082" s="203" t="s">
        <v>657</v>
      </c>
      <c r="O1082" s="201">
        <v>379</v>
      </c>
      <c r="P1082" s="201">
        <v>173</v>
      </c>
      <c r="Q1082" s="201">
        <v>-18000</v>
      </c>
      <c r="R1082" s="201" t="s">
        <v>1009</v>
      </c>
      <c r="S1082" s="203" t="s">
        <v>1010</v>
      </c>
      <c r="T1082" s="199" t="str">
        <f>LEFT(D1082,3)</f>
        <v>Can</v>
      </c>
      <c r="U1082" s="198" t="e">
        <f>IF(SEARCH("RT", T1082),1,0)</f>
        <v>#VALUE!</v>
      </c>
      <c r="V1082" s="199" t="str">
        <f>LEFT(D1082,35)</f>
        <v>Can you name the indigenous languag</v>
      </c>
      <c r="W1082" s="199" t="e">
        <f>IF(SEARCH("http:", D1082),1,0)</f>
        <v>#VALUE!</v>
      </c>
    </row>
    <row r="1083" spans="1:23" x14ac:dyDescent="0.2">
      <c r="A1083" s="199">
        <v>1120</v>
      </c>
      <c r="B1083" s="200" t="s">
        <v>1000</v>
      </c>
      <c r="C1083" s="201" t="s">
        <v>1001</v>
      </c>
      <c r="D1083" s="201" t="s">
        <v>1002</v>
      </c>
      <c r="E1083" s="201" t="s">
        <v>1003</v>
      </c>
      <c r="F1083" s="202">
        <v>41690.636828703697</v>
      </c>
      <c r="G1083" s="201"/>
      <c r="H1083" s="201" t="s">
        <v>23</v>
      </c>
      <c r="I1083" s="201"/>
      <c r="J1083" s="201"/>
      <c r="K1083" s="201">
        <v>420403872</v>
      </c>
      <c r="L1083" s="201"/>
      <c r="M1083" s="203" t="s">
        <v>38</v>
      </c>
      <c r="N1083" s="203" t="s">
        <v>1004</v>
      </c>
      <c r="O1083" s="201">
        <v>230</v>
      </c>
      <c r="P1083" s="201">
        <v>247</v>
      </c>
      <c r="Q1083" s="201">
        <v>-18000</v>
      </c>
      <c r="R1083" s="201" t="s">
        <v>1005</v>
      </c>
      <c r="S1083" s="203" t="s">
        <v>304</v>
      </c>
      <c r="T1083" s="199" t="str">
        <f>LEFT(D1083,3)</f>
        <v>Luk</v>
      </c>
      <c r="U1083" s="198" t="e">
        <f>IF(SEARCH("RT", T1083),1,0)</f>
        <v>#VALUE!</v>
      </c>
      <c r="V1083" s="199" t="str">
        <f>LEFT(D1083,35)</f>
        <v>Luke - re the magic bullet! You can</v>
      </c>
      <c r="W1083" s="199" t="e">
        <f>IF(SEARCH("http:", D1083),1,0)</f>
        <v>#VALUE!</v>
      </c>
    </row>
    <row r="1084" spans="1:23" x14ac:dyDescent="0.2">
      <c r="A1084" s="199">
        <v>1121</v>
      </c>
      <c r="B1084" s="200" t="s">
        <v>995</v>
      </c>
      <c r="C1084" s="201" t="s">
        <v>573</v>
      </c>
      <c r="D1084" s="201" t="s">
        <v>996</v>
      </c>
      <c r="E1084" s="201" t="s">
        <v>997</v>
      </c>
      <c r="F1084" s="202">
        <v>41690.637638888897</v>
      </c>
      <c r="G1084" s="201"/>
      <c r="H1084" s="201" t="s">
        <v>23</v>
      </c>
      <c r="I1084" s="201"/>
      <c r="J1084" s="201"/>
      <c r="K1084" s="201">
        <v>14996156</v>
      </c>
      <c r="L1084" s="201"/>
      <c r="M1084" s="203" t="s">
        <v>85</v>
      </c>
      <c r="N1084" s="203" t="s">
        <v>667</v>
      </c>
      <c r="O1084" s="201">
        <v>206</v>
      </c>
      <c r="P1084" s="201">
        <v>104</v>
      </c>
      <c r="Q1084" s="201">
        <v>-18000</v>
      </c>
      <c r="R1084" s="201" t="s">
        <v>998</v>
      </c>
      <c r="S1084" s="203" t="s">
        <v>999</v>
      </c>
      <c r="T1084" s="199" t="str">
        <f>LEFT(D1084,3)</f>
        <v>Can</v>
      </c>
      <c r="U1084" s="198" t="e">
        <f>IF(SEARCH("RT", T1084),1,0)</f>
        <v>#VALUE!</v>
      </c>
      <c r="V1084" s="199" t="str">
        <f>LEFT(D1084,35)</f>
        <v>Can our teachers name the First Nat</v>
      </c>
      <c r="W1084" s="199" t="e">
        <f>IF(SEARCH("http:", D1084),1,0)</f>
        <v>#VALUE!</v>
      </c>
    </row>
    <row r="1085" spans="1:23" x14ac:dyDescent="0.2">
      <c r="A1085" s="199">
        <v>1122</v>
      </c>
      <c r="B1085" s="200" t="s">
        <v>990</v>
      </c>
      <c r="C1085" s="201" t="s">
        <v>71</v>
      </c>
      <c r="D1085" s="201" t="s">
        <v>991</v>
      </c>
      <c r="E1085" s="201" t="s">
        <v>992</v>
      </c>
      <c r="F1085" s="202">
        <v>41690.6377893518</v>
      </c>
      <c r="G1085" s="201"/>
      <c r="H1085" s="201" t="s">
        <v>23</v>
      </c>
      <c r="I1085" s="201"/>
      <c r="J1085" s="201"/>
      <c r="K1085" s="201">
        <v>203543496</v>
      </c>
      <c r="L1085" s="201"/>
      <c r="M1085" s="203" t="s">
        <v>85</v>
      </c>
      <c r="N1085" s="203" t="s">
        <v>86</v>
      </c>
      <c r="O1085" s="201">
        <v>397</v>
      </c>
      <c r="P1085" s="201">
        <v>539</v>
      </c>
      <c r="Q1085" s="201">
        <v>-28800</v>
      </c>
      <c r="R1085" s="201" t="s">
        <v>993</v>
      </c>
      <c r="S1085" s="203" t="s">
        <v>994</v>
      </c>
      <c r="T1085" s="199" t="str">
        <f>LEFT(D1085,3)</f>
        <v xml:space="preserve">RT </v>
      </c>
      <c r="U1085" s="198">
        <f>IF(SEARCH("RT", T1085),1,0)</f>
        <v>1</v>
      </c>
      <c r="V1085" s="199" t="str">
        <f>LEFT(D1085,35)</f>
        <v xml:space="preserve">RT @BrendaCourey: Can our teachers </v>
      </c>
      <c r="W1085" s="199" t="e">
        <f>IF(SEARCH("http:", D1085),1,0)</f>
        <v>#VALUE!</v>
      </c>
    </row>
    <row r="1086" spans="1:23" x14ac:dyDescent="0.2">
      <c r="A1086" s="199">
        <v>1123</v>
      </c>
      <c r="B1086" s="200" t="s">
        <v>986</v>
      </c>
      <c r="C1086" s="201" t="s">
        <v>363</v>
      </c>
      <c r="D1086" s="201" t="s">
        <v>987</v>
      </c>
      <c r="E1086" s="201" t="s">
        <v>988</v>
      </c>
      <c r="F1086" s="202">
        <v>41690.638090277796</v>
      </c>
      <c r="G1086" s="201"/>
      <c r="H1086" s="201" t="s">
        <v>23</v>
      </c>
      <c r="I1086" s="201"/>
      <c r="J1086" s="201"/>
      <c r="K1086" s="201">
        <v>513860172</v>
      </c>
      <c r="L1086" s="201"/>
      <c r="M1086" s="203" t="s">
        <v>105</v>
      </c>
      <c r="N1086" s="203" t="s">
        <v>366</v>
      </c>
      <c r="O1086" s="201">
        <v>21</v>
      </c>
      <c r="P1086" s="201">
        <v>1</v>
      </c>
      <c r="Q1086" s="201">
        <v>-18000</v>
      </c>
      <c r="R1086" s="201" t="s">
        <v>989</v>
      </c>
      <c r="S1086" s="203" t="s">
        <v>81</v>
      </c>
      <c r="T1086" s="199" t="str">
        <f>LEFT(D1086,3)</f>
        <v>#OE</v>
      </c>
      <c r="U1086" s="198" t="e">
        <f>IF(SEARCH("RT", T1086),1,0)</f>
        <v>#VALUE!</v>
      </c>
      <c r="V1086" s="199" t="str">
        <f>LEFT(D1086,35)</f>
        <v xml:space="preserve">#OERS14 Luke: increased attendance </v>
      </c>
      <c r="W1086" s="199" t="e">
        <f>IF(SEARCH("http:", D1086),1,0)</f>
        <v>#VALUE!</v>
      </c>
    </row>
    <row r="1087" spans="1:23" x14ac:dyDescent="0.2">
      <c r="A1087" s="199">
        <v>1124</v>
      </c>
      <c r="B1087" s="200" t="s">
        <v>981</v>
      </c>
      <c r="C1087" s="201" t="s">
        <v>346</v>
      </c>
      <c r="D1087" s="201" t="s">
        <v>982</v>
      </c>
      <c r="E1087" s="201" t="s">
        <v>983</v>
      </c>
      <c r="F1087" s="202">
        <v>41690.638541666704</v>
      </c>
      <c r="G1087" s="201"/>
      <c r="H1087" s="201" t="s">
        <v>23</v>
      </c>
      <c r="I1087" s="201"/>
      <c r="J1087" s="201"/>
      <c r="K1087" s="201">
        <v>636460073</v>
      </c>
      <c r="L1087" s="201"/>
      <c r="M1087" s="203" t="s">
        <v>215</v>
      </c>
      <c r="N1087" s="203" t="s">
        <v>349</v>
      </c>
      <c r="O1087" s="201">
        <v>154</v>
      </c>
      <c r="P1087" s="201">
        <v>299</v>
      </c>
      <c r="Q1087" s="201">
        <v>-18000</v>
      </c>
      <c r="R1087" s="201" t="s">
        <v>984</v>
      </c>
      <c r="S1087" s="203" t="s">
        <v>985</v>
      </c>
      <c r="T1087" s="199" t="str">
        <f>LEFT(D1087,3)</f>
        <v xml:space="preserve">RT </v>
      </c>
      <c r="U1087" s="198">
        <f>IF(SEARCH("RT", T1087),1,0)</f>
        <v>1</v>
      </c>
      <c r="V1087" s="199" t="str">
        <f>LEFT(D1087,35)</f>
        <v xml:space="preserve">RT @ResearchChat: Can you name the </v>
      </c>
      <c r="W1087" s="199" t="e">
        <f>IF(SEARCH("http:", D1087),1,0)</f>
        <v>#VALUE!</v>
      </c>
    </row>
    <row r="1088" spans="1:23" x14ac:dyDescent="0.2">
      <c r="A1088" s="199">
        <v>1125</v>
      </c>
      <c r="B1088" s="200" t="s">
        <v>976</v>
      </c>
      <c r="C1088" s="201" t="s">
        <v>346</v>
      </c>
      <c r="D1088" s="201" t="s">
        <v>977</v>
      </c>
      <c r="E1088" s="201" t="s">
        <v>978</v>
      </c>
      <c r="F1088" s="202">
        <v>41690.638807870397</v>
      </c>
      <c r="G1088" s="201"/>
      <c r="H1088" s="201" t="s">
        <v>23</v>
      </c>
      <c r="I1088" s="201"/>
      <c r="J1088" s="201"/>
      <c r="K1088" s="201">
        <v>636460073</v>
      </c>
      <c r="L1088" s="201"/>
      <c r="M1088" s="203" t="s">
        <v>215</v>
      </c>
      <c r="N1088" s="203" t="s">
        <v>349</v>
      </c>
      <c r="O1088" s="201">
        <v>154</v>
      </c>
      <c r="P1088" s="201">
        <v>299</v>
      </c>
      <c r="Q1088" s="201">
        <v>-18000</v>
      </c>
      <c r="R1088" s="201" t="s">
        <v>979</v>
      </c>
      <c r="S1088" s="203" t="s">
        <v>980</v>
      </c>
      <c r="T1088" s="199" t="str">
        <f>LEFT(D1088,3)</f>
        <v xml:space="preserve">RT </v>
      </c>
      <c r="U1088" s="198">
        <f>IF(SEARCH("RT", T1088),1,0)</f>
        <v>1</v>
      </c>
      <c r="V1088" s="199" t="str">
        <f>LEFT(D1088,35)</f>
        <v>RT @ResearchChat: The third model o</v>
      </c>
      <c r="W1088" s="199" t="e">
        <f>IF(SEARCH("http:", D1088),1,0)</f>
        <v>#VALUE!</v>
      </c>
    </row>
    <row r="1089" spans="1:23" x14ac:dyDescent="0.2">
      <c r="A1089" s="199">
        <v>1126</v>
      </c>
      <c r="B1089" s="200" t="s">
        <v>971</v>
      </c>
      <c r="C1089" s="201" t="s">
        <v>972</v>
      </c>
      <c r="D1089" s="201" t="s">
        <v>759</v>
      </c>
      <c r="E1089" s="201" t="s">
        <v>973</v>
      </c>
      <c r="F1089" s="202">
        <v>41690.638946759304</v>
      </c>
      <c r="G1089" s="201"/>
      <c r="H1089" s="201" t="s">
        <v>23</v>
      </c>
      <c r="I1089" s="201"/>
      <c r="J1089" s="201"/>
      <c r="K1089" s="201">
        <v>14095958</v>
      </c>
      <c r="L1089" s="201"/>
      <c r="M1089" s="203" t="s">
        <v>73</v>
      </c>
      <c r="N1089" s="203" t="s">
        <v>974</v>
      </c>
      <c r="O1089" s="201">
        <v>747</v>
      </c>
      <c r="P1089" s="201">
        <v>749</v>
      </c>
      <c r="Q1089" s="201">
        <v>-18000</v>
      </c>
      <c r="R1089" s="201" t="s">
        <v>975</v>
      </c>
      <c r="S1089" s="203" t="s">
        <v>763</v>
      </c>
      <c r="T1089" s="199" t="str">
        <f>LEFT(D1089,3)</f>
        <v xml:space="preserve">RT </v>
      </c>
      <c r="U1089" s="198">
        <f>IF(SEARCH("RT", T1089),1,0)</f>
        <v>1</v>
      </c>
      <c r="V1089" s="199" t="str">
        <f>LEFT(D1089,35)</f>
        <v xml:space="preserve">RT @Anniekidder: #oers14 Dr. Bruce </v>
      </c>
      <c r="W1089" s="199" t="e">
        <f>IF(SEARCH("http:", D1089),1,0)</f>
        <v>#VALUE!</v>
      </c>
    </row>
    <row r="1090" spans="1:23" x14ac:dyDescent="0.2">
      <c r="A1090" s="199">
        <v>1127</v>
      </c>
      <c r="B1090" s="200" t="s">
        <v>968</v>
      </c>
      <c r="C1090" s="201" t="s">
        <v>573</v>
      </c>
      <c r="D1090" s="201" t="s">
        <v>911</v>
      </c>
      <c r="E1090" s="201" t="s">
        <v>969</v>
      </c>
      <c r="F1090" s="202">
        <v>41690.6389583333</v>
      </c>
      <c r="G1090" s="201"/>
      <c r="H1090" s="201" t="s">
        <v>23</v>
      </c>
      <c r="I1090" s="201"/>
      <c r="J1090" s="201"/>
      <c r="K1090" s="201">
        <v>14996156</v>
      </c>
      <c r="L1090" s="201"/>
      <c r="M1090" s="203" t="s">
        <v>85</v>
      </c>
      <c r="N1090" s="203" t="s">
        <v>667</v>
      </c>
      <c r="O1090" s="201">
        <v>206</v>
      </c>
      <c r="P1090" s="201">
        <v>104</v>
      </c>
      <c r="Q1090" s="201">
        <v>-18000</v>
      </c>
      <c r="R1090" s="201" t="s">
        <v>970</v>
      </c>
      <c r="S1090" s="203" t="s">
        <v>356</v>
      </c>
      <c r="T1090" s="199" t="str">
        <f>LEFT(D1090,3)</f>
        <v xml:space="preserve">RT </v>
      </c>
      <c r="U1090" s="198">
        <f>IF(SEARCH("RT", T1090),1,0)</f>
        <v>1</v>
      </c>
      <c r="V1090" s="199" t="str">
        <f>LEFT(D1090,35)</f>
        <v>RT @dberrill: #OERS14 Luke: increas</v>
      </c>
      <c r="W1090" s="199" t="e">
        <f>IF(SEARCH("http:", D1090),1,0)</f>
        <v>#VALUE!</v>
      </c>
    </row>
    <row r="1091" spans="1:23" x14ac:dyDescent="0.2">
      <c r="A1091" s="199">
        <v>1128</v>
      </c>
      <c r="B1091" s="200" t="s">
        <v>963</v>
      </c>
      <c r="C1091" s="201" t="s">
        <v>346</v>
      </c>
      <c r="D1091" s="201" t="s">
        <v>964</v>
      </c>
      <c r="E1091" s="201" t="s">
        <v>965</v>
      </c>
      <c r="F1091" s="202">
        <v>41690.639027777797</v>
      </c>
      <c r="G1091" s="201"/>
      <c r="H1091" s="201" t="s">
        <v>23</v>
      </c>
      <c r="I1091" s="201"/>
      <c r="J1091" s="201"/>
      <c r="K1091" s="201">
        <v>636460073</v>
      </c>
      <c r="L1091" s="201"/>
      <c r="M1091" s="203" t="s">
        <v>215</v>
      </c>
      <c r="N1091" s="203" t="s">
        <v>349</v>
      </c>
      <c r="O1091" s="201">
        <v>154</v>
      </c>
      <c r="P1091" s="201">
        <v>299</v>
      </c>
      <c r="Q1091" s="201">
        <v>-18000</v>
      </c>
      <c r="R1091" s="201" t="s">
        <v>966</v>
      </c>
      <c r="S1091" s="203" t="s">
        <v>967</v>
      </c>
      <c r="T1091" s="199" t="str">
        <f>LEFT(D1091,3)</f>
        <v xml:space="preserve">RT </v>
      </c>
      <c r="U1091" s="198">
        <f>IF(SEARCH("RT", T1091),1,0)</f>
        <v>1</v>
      </c>
      <c r="V1091" s="199" t="str">
        <f>LEFT(D1091,35)</f>
        <v>RT @ResearchChat: redistributed soc</v>
      </c>
      <c r="W1091" s="199" t="e">
        <f>IF(SEARCH("http:", D1091),1,0)</f>
        <v>#VALUE!</v>
      </c>
    </row>
    <row r="1092" spans="1:23" x14ac:dyDescent="0.2">
      <c r="A1092" s="199">
        <v>1129</v>
      </c>
      <c r="B1092" s="200" t="s">
        <v>959</v>
      </c>
      <c r="C1092" s="201" t="s">
        <v>346</v>
      </c>
      <c r="D1092" s="201" t="s">
        <v>960</v>
      </c>
      <c r="E1092" s="201" t="s">
        <v>957</v>
      </c>
      <c r="F1092" s="202">
        <v>41690.639340277798</v>
      </c>
      <c r="G1092" s="201"/>
      <c r="H1092" s="201" t="s">
        <v>23</v>
      </c>
      <c r="I1092" s="201"/>
      <c r="J1092" s="201"/>
      <c r="K1092" s="201">
        <v>636460073</v>
      </c>
      <c r="L1092" s="201"/>
      <c r="M1092" s="203" t="s">
        <v>215</v>
      </c>
      <c r="N1092" s="203" t="s">
        <v>349</v>
      </c>
      <c r="O1092" s="201">
        <v>154</v>
      </c>
      <c r="P1092" s="201">
        <v>299</v>
      </c>
      <c r="Q1092" s="201">
        <v>-18000</v>
      </c>
      <c r="R1092" s="201" t="s">
        <v>961</v>
      </c>
      <c r="S1092" s="203" t="s">
        <v>962</v>
      </c>
      <c r="T1092" s="199" t="str">
        <f>LEFT(D1092,3)</f>
        <v xml:space="preserve">RT </v>
      </c>
      <c r="U1092" s="198">
        <f>IF(SEARCH("RT", T1092),1,0)</f>
        <v>1</v>
      </c>
      <c r="V1092" s="199" t="str">
        <f>LEFT(D1092,35)</f>
        <v>RT @jmuellertate: Allan Luke: "ther</v>
      </c>
      <c r="W1092" s="199" t="e">
        <f>IF(SEARCH("http:", D1092),1,0)</f>
        <v>#VALUE!</v>
      </c>
    </row>
    <row r="1093" spans="1:23" x14ac:dyDescent="0.2">
      <c r="A1093" s="199">
        <v>1130</v>
      </c>
      <c r="B1093" s="200" t="s">
        <v>955</v>
      </c>
      <c r="C1093" s="201" t="s">
        <v>654</v>
      </c>
      <c r="D1093" s="201" t="s">
        <v>956</v>
      </c>
      <c r="E1093" s="201" t="s">
        <v>957</v>
      </c>
      <c r="F1093" s="202">
        <v>41690.639340277798</v>
      </c>
      <c r="G1093" s="201"/>
      <c r="H1093" s="201" t="s">
        <v>23</v>
      </c>
      <c r="I1093" s="201"/>
      <c r="J1093" s="201"/>
      <c r="K1093" s="201">
        <v>30002337</v>
      </c>
      <c r="L1093" s="201"/>
      <c r="M1093" s="203" t="s">
        <v>73</v>
      </c>
      <c r="N1093" s="203" t="s">
        <v>657</v>
      </c>
      <c r="O1093" s="201">
        <v>379</v>
      </c>
      <c r="P1093" s="201">
        <v>173</v>
      </c>
      <c r="Q1093" s="201">
        <v>-18000</v>
      </c>
      <c r="R1093" s="201" t="s">
        <v>958</v>
      </c>
      <c r="S1093" s="203" t="s">
        <v>602</v>
      </c>
      <c r="T1093" s="199" t="str">
        <f>LEFT(D1093,3)</f>
        <v>"If</v>
      </c>
      <c r="U1093" s="198" t="e">
        <f>IF(SEARCH("RT", T1093),1,0)</f>
        <v>#VALUE!</v>
      </c>
      <c r="V1093" s="199" t="str">
        <f>LEFT(D1093,35)</f>
        <v>"If you give principals more freedo</v>
      </c>
      <c r="W1093" s="199" t="e">
        <f>IF(SEARCH("http:", D1093),1,0)</f>
        <v>#VALUE!</v>
      </c>
    </row>
    <row r="1094" spans="1:23" x14ac:dyDescent="0.2">
      <c r="A1094" s="199">
        <v>1131</v>
      </c>
      <c r="B1094" s="200" t="s">
        <v>950</v>
      </c>
      <c r="C1094" s="201" t="s">
        <v>346</v>
      </c>
      <c r="D1094" s="201" t="s">
        <v>951</v>
      </c>
      <c r="E1094" s="201" t="s">
        <v>952</v>
      </c>
      <c r="F1094" s="202">
        <v>41690.639641203699</v>
      </c>
      <c r="G1094" s="201"/>
      <c r="H1094" s="201" t="s">
        <v>23</v>
      </c>
      <c r="I1094" s="201"/>
      <c r="J1094" s="201"/>
      <c r="K1094" s="201">
        <v>636460073</v>
      </c>
      <c r="L1094" s="201"/>
      <c r="M1094" s="203" t="s">
        <v>215</v>
      </c>
      <c r="N1094" s="203" t="s">
        <v>349</v>
      </c>
      <c r="O1094" s="201">
        <v>154</v>
      </c>
      <c r="P1094" s="201">
        <v>299</v>
      </c>
      <c r="Q1094" s="201">
        <v>-18000</v>
      </c>
      <c r="R1094" s="201" t="s">
        <v>953</v>
      </c>
      <c r="S1094" s="203" t="s">
        <v>954</v>
      </c>
      <c r="T1094" s="199" t="str">
        <f>LEFT(D1094,3)</f>
        <v xml:space="preserve">RT </v>
      </c>
      <c r="U1094" s="198">
        <f>IF(SEARCH("RT", T1094),1,0)</f>
        <v>1</v>
      </c>
      <c r="V1094" s="199" t="str">
        <f>LEFT(D1094,35)</f>
        <v>RT @ResearchChat: Pre-service teach</v>
      </c>
      <c r="W1094" s="199" t="e">
        <f>IF(SEARCH("http:", D1094),1,0)</f>
        <v>#VALUE!</v>
      </c>
    </row>
    <row r="1095" spans="1:23" x14ac:dyDescent="0.2">
      <c r="A1095" s="199">
        <v>1132</v>
      </c>
      <c r="B1095" s="200" t="s">
        <v>945</v>
      </c>
      <c r="C1095" s="201" t="s">
        <v>71</v>
      </c>
      <c r="D1095" s="201" t="s">
        <v>946</v>
      </c>
      <c r="E1095" s="201" t="s">
        <v>947</v>
      </c>
      <c r="F1095" s="202">
        <v>41690.640335648102</v>
      </c>
      <c r="G1095" s="201"/>
      <c r="H1095" s="201" t="s">
        <v>23</v>
      </c>
      <c r="I1095" s="201"/>
      <c r="J1095" s="201"/>
      <c r="K1095" s="201">
        <v>203543496</v>
      </c>
      <c r="L1095" s="201"/>
      <c r="M1095" s="203" t="s">
        <v>85</v>
      </c>
      <c r="N1095" s="203" t="s">
        <v>86</v>
      </c>
      <c r="O1095" s="201">
        <v>397</v>
      </c>
      <c r="P1095" s="201">
        <v>539</v>
      </c>
      <c r="Q1095" s="201">
        <v>-28800</v>
      </c>
      <c r="R1095" s="201" t="s">
        <v>948</v>
      </c>
      <c r="S1095" s="203" t="s">
        <v>949</v>
      </c>
      <c r="T1095" s="199" t="str">
        <f>LEFT(D1095,3)</f>
        <v xml:space="preserve">RT </v>
      </c>
      <c r="U1095" s="198">
        <f>IF(SEARCH("RT", T1095),1,0)</f>
        <v>1</v>
      </c>
      <c r="V1095" s="199" t="str">
        <f>LEFT(D1095,35)</f>
        <v>RT @JacquiStrachan: RT @Anniekidder</v>
      </c>
      <c r="W1095" s="199" t="e">
        <f>IF(SEARCH("http:", D1095),1,0)</f>
        <v>#VALUE!</v>
      </c>
    </row>
    <row r="1096" spans="1:23" x14ac:dyDescent="0.2">
      <c r="A1096" s="199">
        <v>1133</v>
      </c>
      <c r="B1096" s="200" t="s">
        <v>938</v>
      </c>
      <c r="C1096" s="201" t="s">
        <v>939</v>
      </c>
      <c r="D1096" s="201" t="s">
        <v>940</v>
      </c>
      <c r="E1096" s="201" t="s">
        <v>941</v>
      </c>
      <c r="F1096" s="202">
        <v>41690.641608796301</v>
      </c>
      <c r="G1096" s="201"/>
      <c r="H1096" s="201" t="s">
        <v>23</v>
      </c>
      <c r="I1096" s="201"/>
      <c r="J1096" s="201"/>
      <c r="K1096" s="201">
        <v>300432927</v>
      </c>
      <c r="L1096" s="201"/>
      <c r="M1096" s="203" t="s">
        <v>73</v>
      </c>
      <c r="N1096" s="203" t="s">
        <v>942</v>
      </c>
      <c r="O1096" s="201">
        <v>1926</v>
      </c>
      <c r="P1096" s="201">
        <v>1991</v>
      </c>
      <c r="Q1096" s="201">
        <v>-21600</v>
      </c>
      <c r="R1096" s="201" t="s">
        <v>943</v>
      </c>
      <c r="S1096" s="203" t="s">
        <v>944</v>
      </c>
      <c r="T1096" s="199" t="str">
        <f>LEFT(D1096,3)</f>
        <v xml:space="preserve">RT </v>
      </c>
      <c r="U1096" s="198">
        <f>IF(SEARCH("RT", T1096),1,0)</f>
        <v>1</v>
      </c>
      <c r="V1096" s="199" t="str">
        <f>LEFT(D1096,35)</f>
        <v>RT @CarolCampbell4: Completely agre</v>
      </c>
      <c r="W1096" s="199" t="e">
        <f>IF(SEARCH("http:", D1096),1,0)</f>
        <v>#VALUE!</v>
      </c>
    </row>
    <row r="1097" spans="1:23" x14ac:dyDescent="0.2">
      <c r="A1097" s="199">
        <v>1134</v>
      </c>
      <c r="B1097" s="200" t="s">
        <v>938</v>
      </c>
      <c r="C1097" s="201" t="s">
        <v>939</v>
      </c>
      <c r="D1097" s="201" t="s">
        <v>940</v>
      </c>
      <c r="E1097" s="201" t="s">
        <v>941</v>
      </c>
      <c r="F1097" s="202">
        <v>41690.641608796301</v>
      </c>
      <c r="G1097" s="201"/>
      <c r="H1097" s="201" t="s">
        <v>23</v>
      </c>
      <c r="I1097" s="201"/>
      <c r="J1097" s="201"/>
      <c r="K1097" s="201">
        <v>300432927</v>
      </c>
      <c r="L1097" s="201"/>
      <c r="M1097" s="203" t="s">
        <v>73</v>
      </c>
      <c r="N1097" s="203" t="s">
        <v>942</v>
      </c>
      <c r="O1097" s="201">
        <v>1926</v>
      </c>
      <c r="P1097" s="201">
        <v>1991</v>
      </c>
      <c r="Q1097" s="201">
        <v>-21600</v>
      </c>
      <c r="R1097" s="201" t="s">
        <v>943</v>
      </c>
      <c r="S1097" s="203" t="s">
        <v>944</v>
      </c>
      <c r="T1097" s="199" t="str">
        <f>LEFT(D1097,3)</f>
        <v xml:space="preserve">RT </v>
      </c>
      <c r="U1097" s="198">
        <f>IF(SEARCH("RT", T1097),1,0)</f>
        <v>1</v>
      </c>
      <c r="V1097" s="199" t="str">
        <f>LEFT(D1097,35)</f>
        <v>RT @CarolCampbell4: Completely agre</v>
      </c>
      <c r="W1097" s="199" t="e">
        <f>IF(SEARCH("http:", D1097),1,0)</f>
        <v>#VALUE!</v>
      </c>
    </row>
    <row r="1098" spans="1:23" x14ac:dyDescent="0.2">
      <c r="A1098" s="199">
        <v>1135</v>
      </c>
      <c r="B1098" s="200" t="s">
        <v>931</v>
      </c>
      <c r="C1098" s="201" t="s">
        <v>932</v>
      </c>
      <c r="D1098" s="201" t="s">
        <v>933</v>
      </c>
      <c r="E1098" s="201" t="s">
        <v>934</v>
      </c>
      <c r="F1098" s="202">
        <v>41690.6425115741</v>
      </c>
      <c r="G1098" s="201"/>
      <c r="H1098" s="201" t="s">
        <v>401</v>
      </c>
      <c r="I1098" s="201"/>
      <c r="J1098" s="201"/>
      <c r="K1098" s="201">
        <v>1394620189</v>
      </c>
      <c r="L1098" s="201"/>
      <c r="M1098" s="203" t="s">
        <v>215</v>
      </c>
      <c r="N1098" s="203" t="s">
        <v>935</v>
      </c>
      <c r="O1098" s="201">
        <v>5</v>
      </c>
      <c r="P1098" s="201">
        <v>10</v>
      </c>
      <c r="Q1098" s="201"/>
      <c r="R1098" s="201" t="s">
        <v>936</v>
      </c>
      <c r="S1098" s="203" t="s">
        <v>937</v>
      </c>
      <c r="T1098" s="199" t="str">
        <f>LEFT(D1098,3)</f>
        <v>It'</v>
      </c>
      <c r="U1098" s="198" t="e">
        <f>IF(SEARCH("RT", T1098),1,0)</f>
        <v>#VALUE!</v>
      </c>
      <c r="V1098" s="199" t="str">
        <f>LEFT(D1098,35)</f>
        <v>It's all about relationship. #OERS1</v>
      </c>
      <c r="W1098" s="199" t="e">
        <f>IF(SEARCH("http:", D1098),1,0)</f>
        <v>#VALUE!</v>
      </c>
    </row>
    <row r="1099" spans="1:23" x14ac:dyDescent="0.2">
      <c r="A1099" s="199">
        <v>1136</v>
      </c>
      <c r="B1099" s="200" t="s">
        <v>926</v>
      </c>
      <c r="C1099" s="201" t="s">
        <v>573</v>
      </c>
      <c r="D1099" s="201" t="s">
        <v>927</v>
      </c>
      <c r="E1099" s="201" t="s">
        <v>928</v>
      </c>
      <c r="F1099" s="202">
        <v>41690.642766203702</v>
      </c>
      <c r="G1099" s="201"/>
      <c r="H1099" s="201" t="s">
        <v>23</v>
      </c>
      <c r="I1099" s="201"/>
      <c r="J1099" s="201"/>
      <c r="K1099" s="201">
        <v>14996156</v>
      </c>
      <c r="L1099" s="201"/>
      <c r="M1099" s="203" t="s">
        <v>85</v>
      </c>
      <c r="N1099" s="203" t="s">
        <v>667</v>
      </c>
      <c r="O1099" s="201">
        <v>207</v>
      </c>
      <c r="P1099" s="201">
        <v>104</v>
      </c>
      <c r="Q1099" s="201">
        <v>-18000</v>
      </c>
      <c r="R1099" s="201" t="s">
        <v>929</v>
      </c>
      <c r="S1099" s="203" t="s">
        <v>930</v>
      </c>
      <c r="T1099" s="199" t="str">
        <f>LEFT(D1099,3)</f>
        <v>nee</v>
      </c>
      <c r="U1099" s="198" t="e">
        <f>IF(SEARCH("RT", T1099),1,0)</f>
        <v>#VALUE!</v>
      </c>
      <c r="V1099" s="199" t="str">
        <f>LEFT(D1099,35)</f>
        <v xml:space="preserve">need to give our FNMI efforts time </v>
      </c>
      <c r="W1099" s="199" t="e">
        <f>IF(SEARCH("http:", D1099),1,0)</f>
        <v>#VALUE!</v>
      </c>
    </row>
    <row r="1100" spans="1:23" x14ac:dyDescent="0.2">
      <c r="A1100" s="199">
        <v>1137</v>
      </c>
      <c r="B1100" s="200" t="s">
        <v>919</v>
      </c>
      <c r="C1100" s="201" t="s">
        <v>920</v>
      </c>
      <c r="D1100" s="201" t="s">
        <v>921</v>
      </c>
      <c r="E1100" s="201" t="s">
        <v>922</v>
      </c>
      <c r="F1100" s="202">
        <v>41690.643159722204</v>
      </c>
      <c r="G1100" s="201"/>
      <c r="H1100" s="201" t="s">
        <v>23</v>
      </c>
      <c r="I1100" s="201"/>
      <c r="J1100" s="201"/>
      <c r="K1100" s="201">
        <v>572956795</v>
      </c>
      <c r="L1100" s="201"/>
      <c r="M1100" s="203" t="s">
        <v>215</v>
      </c>
      <c r="N1100" s="203" t="s">
        <v>923</v>
      </c>
      <c r="O1100" s="201">
        <v>134</v>
      </c>
      <c r="P1100" s="201">
        <v>146</v>
      </c>
      <c r="Q1100" s="201">
        <v>-14400</v>
      </c>
      <c r="R1100" s="201" t="s">
        <v>924</v>
      </c>
      <c r="S1100" s="203" t="s">
        <v>925</v>
      </c>
      <c r="T1100" s="199" t="str">
        <f>LEFT(D1100,3)</f>
        <v xml:space="preserve">Oz </v>
      </c>
      <c r="U1100" s="198" t="e">
        <f>IF(SEARCH("RT", T1100),1,0)</f>
        <v>#VALUE!</v>
      </c>
      <c r="V1100" s="199" t="str">
        <f>LEFT(D1100,35)</f>
        <v>Oz indigenous study: Ps interacting</v>
      </c>
      <c r="W1100" s="199" t="e">
        <f>IF(SEARCH("http:", D1100),1,0)</f>
        <v>#VALUE!</v>
      </c>
    </row>
    <row r="1101" spans="1:23" x14ac:dyDescent="0.2">
      <c r="A1101" s="199">
        <v>1138</v>
      </c>
      <c r="B1101" s="200" t="s">
        <v>914</v>
      </c>
      <c r="C1101" s="201" t="s">
        <v>260</v>
      </c>
      <c r="D1101" s="201" t="s">
        <v>915</v>
      </c>
      <c r="E1101" s="201" t="s">
        <v>916</v>
      </c>
      <c r="F1101" s="202">
        <v>41690.643194444398</v>
      </c>
      <c r="G1101" s="201"/>
      <c r="H1101" s="201" t="s">
        <v>23</v>
      </c>
      <c r="I1101" s="201"/>
      <c r="J1101" s="201"/>
      <c r="K1101" s="201">
        <v>40576448</v>
      </c>
      <c r="L1101" s="201"/>
      <c r="M1101" s="203" t="s">
        <v>85</v>
      </c>
      <c r="N1101" s="203" t="s">
        <v>263</v>
      </c>
      <c r="O1101" s="201">
        <v>816</v>
      </c>
      <c r="P1101" s="201">
        <v>1469</v>
      </c>
      <c r="Q1101" s="201">
        <v>-18000</v>
      </c>
      <c r="R1101" s="201" t="s">
        <v>917</v>
      </c>
      <c r="S1101" s="203" t="s">
        <v>918</v>
      </c>
      <c r="T1101" s="199" t="str">
        <f>LEFT(D1101,3)</f>
        <v>Off</v>
      </c>
      <c r="U1101" s="198" t="e">
        <f>IF(SEARCH("RT", T1101),1,0)</f>
        <v>#VALUE!</v>
      </c>
      <c r="V1101" s="199" t="str">
        <f>LEFT(D1101,35)</f>
        <v>Off to our first workshop for the d</v>
      </c>
      <c r="W1101" s="199" t="e">
        <f>IF(SEARCH("http:", D1101),1,0)</f>
        <v>#VALUE!</v>
      </c>
    </row>
    <row r="1102" spans="1:23" x14ac:dyDescent="0.2">
      <c r="A1102" s="199">
        <v>1139</v>
      </c>
      <c r="B1102" s="200" t="s">
        <v>910</v>
      </c>
      <c r="C1102" s="201" t="s">
        <v>71</v>
      </c>
      <c r="D1102" s="201" t="s">
        <v>911</v>
      </c>
      <c r="E1102" s="201" t="s">
        <v>912</v>
      </c>
      <c r="F1102" s="202">
        <v>41690.643402777801</v>
      </c>
      <c r="G1102" s="201"/>
      <c r="H1102" s="201" t="s">
        <v>23</v>
      </c>
      <c r="I1102" s="201"/>
      <c r="J1102" s="201"/>
      <c r="K1102" s="201">
        <v>203543496</v>
      </c>
      <c r="L1102" s="201"/>
      <c r="M1102" s="203" t="s">
        <v>85</v>
      </c>
      <c r="N1102" s="203" t="s">
        <v>86</v>
      </c>
      <c r="O1102" s="201">
        <v>397</v>
      </c>
      <c r="P1102" s="201">
        <v>539</v>
      </c>
      <c r="Q1102" s="201">
        <v>-28800</v>
      </c>
      <c r="R1102" s="201" t="s">
        <v>913</v>
      </c>
      <c r="S1102" s="203" t="s">
        <v>356</v>
      </c>
      <c r="T1102" s="199" t="str">
        <f>LEFT(D1102,3)</f>
        <v xml:space="preserve">RT </v>
      </c>
      <c r="U1102" s="198">
        <f>IF(SEARCH("RT", T1102),1,0)</f>
        <v>1</v>
      </c>
      <c r="V1102" s="199" t="str">
        <f>LEFT(D1102,35)</f>
        <v>RT @dberrill: #OERS14 Luke: increas</v>
      </c>
      <c r="W1102" s="199" t="e">
        <f>IF(SEARCH("http:", D1102),1,0)</f>
        <v>#VALUE!</v>
      </c>
    </row>
    <row r="1103" spans="1:23" x14ac:dyDescent="0.2">
      <c r="A1103" s="199">
        <v>1140</v>
      </c>
      <c r="B1103" s="200" t="s">
        <v>905</v>
      </c>
      <c r="C1103" s="201" t="s">
        <v>204</v>
      </c>
      <c r="D1103" s="201" t="s">
        <v>906</v>
      </c>
      <c r="E1103" s="201" t="s">
        <v>907</v>
      </c>
      <c r="F1103" s="202">
        <v>41690.643738425897</v>
      </c>
      <c r="G1103" s="201"/>
      <c r="H1103" s="201" t="s">
        <v>23</v>
      </c>
      <c r="I1103" s="201"/>
      <c r="J1103" s="201"/>
      <c r="K1103" s="201">
        <v>121959456</v>
      </c>
      <c r="L1103" s="201"/>
      <c r="M1103" s="203" t="s">
        <v>146</v>
      </c>
      <c r="N1103" s="203" t="s">
        <v>208</v>
      </c>
      <c r="O1103" s="201">
        <v>163</v>
      </c>
      <c r="P1103" s="201">
        <v>209</v>
      </c>
      <c r="Q1103" s="201">
        <v>-18000</v>
      </c>
      <c r="R1103" s="201" t="s">
        <v>908</v>
      </c>
      <c r="S1103" s="203" t="s">
        <v>909</v>
      </c>
      <c r="T1103" s="199" t="str">
        <f>LEFT(D1103,3)</f>
        <v>Ess</v>
      </c>
      <c r="U1103" s="198" t="e">
        <f>IF(SEARCH("RT", T1103),1,0)</f>
        <v>#VALUE!</v>
      </c>
      <c r="V1103" s="199" t="str">
        <f>LEFT(D1103,35)</f>
        <v>Essence of Friere, Pedagogy ofthe O</v>
      </c>
      <c r="W1103" s="199" t="e">
        <f>IF(SEARCH("http:", D1103),1,0)</f>
        <v>#VALUE!</v>
      </c>
    </row>
    <row r="1104" spans="1:23" x14ac:dyDescent="0.2">
      <c r="A1104" s="199">
        <v>1141</v>
      </c>
      <c r="B1104" s="200" t="s">
        <v>900</v>
      </c>
      <c r="C1104" s="201" t="s">
        <v>220</v>
      </c>
      <c r="D1104" s="201" t="s">
        <v>901</v>
      </c>
      <c r="E1104" s="201" t="s">
        <v>902</v>
      </c>
      <c r="F1104" s="202">
        <v>41690.643900463001</v>
      </c>
      <c r="G1104" s="201"/>
      <c r="H1104" s="201" t="s">
        <v>23</v>
      </c>
      <c r="I1104" s="201"/>
      <c r="J1104" s="201"/>
      <c r="K1104" s="201">
        <v>903197892</v>
      </c>
      <c r="L1104" s="201"/>
      <c r="M1104" s="203" t="s">
        <v>105</v>
      </c>
      <c r="N1104" s="203" t="s">
        <v>223</v>
      </c>
      <c r="O1104" s="201">
        <v>38</v>
      </c>
      <c r="P1104" s="201">
        <v>83</v>
      </c>
      <c r="Q1104" s="201">
        <v>-18000</v>
      </c>
      <c r="R1104" s="201" t="s">
        <v>903</v>
      </c>
      <c r="S1104" s="203" t="s">
        <v>904</v>
      </c>
      <c r="T1104" s="199" t="str">
        <f>LEFT(D1104,3)</f>
        <v>Exc</v>
      </c>
      <c r="U1104" s="198" t="e">
        <f>IF(SEARCH("RT", T1104),1,0)</f>
        <v>#VALUE!</v>
      </c>
      <c r="V1104" s="199" t="str">
        <f>LEFT(D1104,35)</f>
        <v>Excellent presentation Allan Luke a</v>
      </c>
      <c r="W1104" s="199" t="e">
        <f>IF(SEARCH("http:", D1104),1,0)</f>
        <v>#VALUE!</v>
      </c>
    </row>
    <row r="1105" spans="1:24" x14ac:dyDescent="0.2">
      <c r="A1105" s="199">
        <v>1142</v>
      </c>
      <c r="B1105" s="200" t="s">
        <v>893</v>
      </c>
      <c r="C1105" s="201" t="s">
        <v>894</v>
      </c>
      <c r="D1105" s="201" t="s">
        <v>895</v>
      </c>
      <c r="E1105" s="201" t="s">
        <v>896</v>
      </c>
      <c r="F1105" s="202">
        <v>41690.6453819444</v>
      </c>
      <c r="G1105" s="201"/>
      <c r="H1105" s="201" t="s">
        <v>23</v>
      </c>
      <c r="I1105" s="201"/>
      <c r="J1105" s="201"/>
      <c r="K1105" s="201">
        <v>636882825</v>
      </c>
      <c r="L1105" s="201"/>
      <c r="M1105" s="203" t="s">
        <v>85</v>
      </c>
      <c r="N1105" s="203" t="s">
        <v>897</v>
      </c>
      <c r="O1105" s="201">
        <v>539</v>
      </c>
      <c r="P1105" s="201">
        <v>274</v>
      </c>
      <c r="Q1105" s="201"/>
      <c r="R1105" s="201" t="s">
        <v>898</v>
      </c>
      <c r="S1105" s="203" t="s">
        <v>899</v>
      </c>
      <c r="T1105" s="199" t="str">
        <f>LEFT(D1105,3)</f>
        <v xml:space="preserve">RT </v>
      </c>
      <c r="U1105" s="198">
        <f>IF(SEARCH("RT", T1105),1,0)</f>
        <v>1</v>
      </c>
      <c r="V1105" s="199" t="str">
        <f>LEFT(D1105,35)</f>
        <v>RT @LStevens2511: Is direct instruc</v>
      </c>
      <c r="W1105" s="199" t="e">
        <f>IF(SEARCH("http:", D1105),1,0)</f>
        <v>#VALUE!</v>
      </c>
    </row>
    <row r="1106" spans="1:24" x14ac:dyDescent="0.2">
      <c r="A1106" s="199">
        <v>1143</v>
      </c>
      <c r="B1106" s="200" t="s">
        <v>888</v>
      </c>
      <c r="C1106" s="201" t="s">
        <v>71</v>
      </c>
      <c r="D1106" s="201" t="s">
        <v>889</v>
      </c>
      <c r="E1106" s="201" t="s">
        <v>890</v>
      </c>
      <c r="F1106" s="202">
        <v>41690.650196759299</v>
      </c>
      <c r="G1106" s="201"/>
      <c r="H1106" s="201" t="s">
        <v>23</v>
      </c>
      <c r="I1106" s="201">
        <v>30002337</v>
      </c>
      <c r="J1106" s="201" t="s">
        <v>654</v>
      </c>
      <c r="K1106" s="201">
        <v>203543496</v>
      </c>
      <c r="L1106" s="201"/>
      <c r="M1106" s="203" t="s">
        <v>24</v>
      </c>
      <c r="N1106" s="203" t="s">
        <v>86</v>
      </c>
      <c r="O1106" s="201">
        <v>397</v>
      </c>
      <c r="P1106" s="201">
        <v>539</v>
      </c>
      <c r="Q1106" s="201">
        <v>-28800</v>
      </c>
      <c r="R1106" s="201" t="s">
        <v>891</v>
      </c>
      <c r="S1106" s="203" t="s">
        <v>892</v>
      </c>
      <c r="T1106" s="199" t="str">
        <f>LEFT(D1106,3)</f>
        <v>@Re</v>
      </c>
      <c r="U1106" s="198" t="e">
        <f>IF(SEARCH("RT", T1106),1,0)</f>
        <v>#VALUE!</v>
      </c>
      <c r="V1106" s="199" t="str">
        <f>LEFT(D1106,35)</f>
        <v>@ResearchChat hosting our workshop.</v>
      </c>
      <c r="W1106" s="199" t="e">
        <f>IF(SEARCH("http:", D1106),1,0)</f>
        <v>#VALUE!</v>
      </c>
    </row>
    <row r="1107" spans="1:24" x14ac:dyDescent="0.2">
      <c r="A1107" s="199">
        <v>1144</v>
      </c>
      <c r="B1107" s="200" t="s">
        <v>883</v>
      </c>
      <c r="C1107" s="201" t="s">
        <v>260</v>
      </c>
      <c r="D1107" s="201" t="s">
        <v>884</v>
      </c>
      <c r="E1107" s="201" t="s">
        <v>885</v>
      </c>
      <c r="F1107" s="202">
        <v>41690.650833333297</v>
      </c>
      <c r="G1107" s="201"/>
      <c r="H1107" s="201" t="s">
        <v>23</v>
      </c>
      <c r="I1107" s="201"/>
      <c r="J1107" s="201"/>
      <c r="K1107" s="201">
        <v>40576448</v>
      </c>
      <c r="L1107" s="201"/>
      <c r="M1107" s="203" t="s">
        <v>63</v>
      </c>
      <c r="N1107" s="203" t="s">
        <v>263</v>
      </c>
      <c r="O1107" s="201">
        <v>816</v>
      </c>
      <c r="P1107" s="201">
        <v>1469</v>
      </c>
      <c r="Q1107" s="201">
        <v>-18000</v>
      </c>
      <c r="R1107" s="201" t="s">
        <v>886</v>
      </c>
      <c r="S1107" s="203" t="s">
        <v>887</v>
      </c>
      <c r="T1107" s="199" t="str">
        <f>LEFT(D1107,3)</f>
        <v>Dis</v>
      </c>
      <c r="U1107" s="198" t="e">
        <f>IF(SEARCH("RT", T1107),1,0)</f>
        <v>#VALUE!</v>
      </c>
      <c r="V1107" s="199" t="str">
        <f>LEFT(D1107,35)</f>
        <v xml:space="preserve">Discussing digital literacy in our </v>
      </c>
      <c r="W1107" s="199" t="e">
        <f>IF(SEARCH("http:", D1107),1,0)</f>
        <v>#VALUE!</v>
      </c>
    </row>
    <row r="1108" spans="1:24" x14ac:dyDescent="0.2">
      <c r="A1108" s="199">
        <v>1145</v>
      </c>
      <c r="B1108" s="200" t="s">
        <v>879</v>
      </c>
      <c r="C1108" s="201" t="s">
        <v>573</v>
      </c>
      <c r="D1108" s="201" t="s">
        <v>880</v>
      </c>
      <c r="E1108" s="201" t="s">
        <v>881</v>
      </c>
      <c r="F1108" s="202">
        <v>41690.651412036997</v>
      </c>
      <c r="G1108" s="201"/>
      <c r="H1108" s="201" t="s">
        <v>23</v>
      </c>
      <c r="I1108" s="201"/>
      <c r="J1108" s="201"/>
      <c r="K1108" s="201">
        <v>14996156</v>
      </c>
      <c r="L1108" s="201"/>
      <c r="M1108" s="203" t="s">
        <v>85</v>
      </c>
      <c r="N1108" s="203" t="s">
        <v>667</v>
      </c>
      <c r="O1108" s="201">
        <v>207</v>
      </c>
      <c r="P1108" s="201">
        <v>104</v>
      </c>
      <c r="Q1108" s="201">
        <v>-18000</v>
      </c>
      <c r="R1108" s="201" t="s">
        <v>882</v>
      </c>
      <c r="S1108" s="203" t="s">
        <v>864</v>
      </c>
      <c r="T1108" s="199" t="str">
        <f>LEFT(D1108,3)</f>
        <v>Rea</v>
      </c>
      <c r="U1108" s="198" t="e">
        <f>IF(SEARCH("RT", T1108),1,0)</f>
        <v>#VALUE!</v>
      </c>
      <c r="V1108" s="199" t="str">
        <f>LEFT(D1108,35)</f>
        <v>Ready to hear about 21st Century hi</v>
      </c>
      <c r="W1108" s="199" t="e">
        <f>IF(SEARCH("http:", D1108),1,0)</f>
        <v>#VALUE!</v>
      </c>
    </row>
    <row r="1109" spans="1:24" x14ac:dyDescent="0.2">
      <c r="A1109" s="199">
        <v>1146</v>
      </c>
      <c r="B1109" s="200" t="s">
        <v>875</v>
      </c>
      <c r="C1109" s="201" t="s">
        <v>68</v>
      </c>
      <c r="D1109" s="201" t="s">
        <v>876</v>
      </c>
      <c r="E1109" s="201" t="s">
        <v>877</v>
      </c>
      <c r="F1109" s="202">
        <v>41690.651631944398</v>
      </c>
      <c r="G1109" s="201"/>
      <c r="H1109" s="201" t="s">
        <v>23</v>
      </c>
      <c r="I1109" s="201"/>
      <c r="J1109" s="201"/>
      <c r="K1109" s="201">
        <v>17095178</v>
      </c>
      <c r="L1109" s="201"/>
      <c r="M1109" s="203" t="s">
        <v>85</v>
      </c>
      <c r="N1109" s="203" t="s">
        <v>74</v>
      </c>
      <c r="O1109" s="201">
        <v>303</v>
      </c>
      <c r="P1109" s="201">
        <v>413</v>
      </c>
      <c r="Q1109" s="201">
        <v>-18000</v>
      </c>
      <c r="R1109" s="201" t="s">
        <v>878</v>
      </c>
      <c r="S1109" s="203" t="s">
        <v>631</v>
      </c>
      <c r="T1109" s="199" t="str">
        <f>LEFT(D1109,3)</f>
        <v xml:space="preserve">RT </v>
      </c>
      <c r="U1109" s="198">
        <f>IF(SEARCH("RT", T1109),1,0)</f>
        <v>1</v>
      </c>
      <c r="V1109" s="199" t="str">
        <f>LEFT(D1109,35)</f>
        <v>RT @BrendaCourey: Ready to hear abo</v>
      </c>
      <c r="W1109" s="199" t="e">
        <f>IF(SEARCH("http:", D1109),1,0)</f>
        <v>#VALUE!</v>
      </c>
    </row>
    <row r="1110" spans="1:24" x14ac:dyDescent="0.2">
      <c r="A1110" s="199">
        <v>1147</v>
      </c>
      <c r="B1110" s="200" t="s">
        <v>870</v>
      </c>
      <c r="C1110" s="201" t="s">
        <v>260</v>
      </c>
      <c r="D1110" s="201" t="s">
        <v>871</v>
      </c>
      <c r="E1110" s="201" t="s">
        <v>872</v>
      </c>
      <c r="F1110" s="202">
        <v>41690.652210648201</v>
      </c>
      <c r="G1110" s="201"/>
      <c r="H1110" s="201" t="s">
        <v>23</v>
      </c>
      <c r="I1110" s="201"/>
      <c r="J1110" s="201"/>
      <c r="K1110" s="201">
        <v>40576448</v>
      </c>
      <c r="L1110" s="201"/>
      <c r="M1110" s="203" t="s">
        <v>63</v>
      </c>
      <c r="N1110" s="203" t="s">
        <v>263</v>
      </c>
      <c r="O1110" s="201">
        <v>816</v>
      </c>
      <c r="P1110" s="201">
        <v>1469</v>
      </c>
      <c r="Q1110" s="201">
        <v>-18000</v>
      </c>
      <c r="R1110" s="201" t="s">
        <v>873</v>
      </c>
      <c r="S1110" s="203" t="s">
        <v>874</v>
      </c>
      <c r="T1110" s="199" t="str">
        <f>LEFT(D1110,3)</f>
        <v>Sho</v>
      </c>
      <c r="U1110" s="198" t="e">
        <f>IF(SEARCH("RT", T1110),1,0)</f>
        <v>#VALUE!</v>
      </c>
      <c r="V1110" s="199" t="str">
        <f>LEFT(D1110,35)</f>
        <v>Shoutout to #OERS14 organizers. Tha</v>
      </c>
      <c r="W1110" s="199" t="e">
        <f>IF(SEARCH("http:", D1110),1,0)</f>
        <v>#VALUE!</v>
      </c>
    </row>
    <row r="1111" spans="1:24" x14ac:dyDescent="0.2">
      <c r="A1111" s="199">
        <v>1148</v>
      </c>
      <c r="B1111" s="200" t="s">
        <v>865</v>
      </c>
      <c r="C1111" s="201" t="s">
        <v>71</v>
      </c>
      <c r="D1111" s="201" t="s">
        <v>866</v>
      </c>
      <c r="E1111" s="201" t="s">
        <v>867</v>
      </c>
      <c r="F1111" s="202">
        <v>41690.653807870403</v>
      </c>
      <c r="G1111" s="201"/>
      <c r="H1111" s="201" t="s">
        <v>23</v>
      </c>
      <c r="I1111" s="201"/>
      <c r="J1111" s="201"/>
      <c r="K1111" s="201">
        <v>203543496</v>
      </c>
      <c r="L1111" s="201"/>
      <c r="M1111" s="203" t="s">
        <v>24</v>
      </c>
      <c r="N1111" s="203" t="s">
        <v>86</v>
      </c>
      <c r="O1111" s="201">
        <v>397</v>
      </c>
      <c r="P1111" s="201">
        <v>539</v>
      </c>
      <c r="Q1111" s="201">
        <v>-28800</v>
      </c>
      <c r="R1111" s="201" t="s">
        <v>868</v>
      </c>
      <c r="S1111" s="203" t="s">
        <v>869</v>
      </c>
      <c r="T1111" s="199" t="str">
        <f>LEFT(D1111,3)</f>
        <v>Wha</v>
      </c>
      <c r="U1111" s="198" t="e">
        <f>IF(SEARCH("RT", T1111),1,0)</f>
        <v>#VALUE!</v>
      </c>
      <c r="V1111" s="199" t="str">
        <f>LEFT(D1111,35)</f>
        <v>What does it mean to be achievers i</v>
      </c>
      <c r="W1111" s="199" t="e">
        <f>IF(SEARCH("http:", D1111),1,0)</f>
        <v>#VALUE!</v>
      </c>
    </row>
    <row r="1112" spans="1:24" x14ac:dyDescent="0.2">
      <c r="A1112" s="199">
        <v>1149</v>
      </c>
      <c r="B1112" s="200" t="s">
        <v>860</v>
      </c>
      <c r="C1112" s="201" t="s">
        <v>573</v>
      </c>
      <c r="D1112" s="201" t="s">
        <v>861</v>
      </c>
      <c r="E1112" s="201" t="s">
        <v>862</v>
      </c>
      <c r="F1112" s="202">
        <v>41690.655023148101</v>
      </c>
      <c r="G1112" s="201"/>
      <c r="H1112" s="201" t="s">
        <v>23</v>
      </c>
      <c r="I1112" s="201"/>
      <c r="J1112" s="201"/>
      <c r="K1112" s="201">
        <v>14996156</v>
      </c>
      <c r="L1112" s="201"/>
      <c r="M1112" s="203" t="s">
        <v>85</v>
      </c>
      <c r="N1112" s="203" t="s">
        <v>667</v>
      </c>
      <c r="O1112" s="201">
        <v>207</v>
      </c>
      <c r="P1112" s="201">
        <v>104</v>
      </c>
      <c r="Q1112" s="201">
        <v>-18000</v>
      </c>
      <c r="R1112" s="201" t="s">
        <v>863</v>
      </c>
      <c r="S1112" s="203" t="s">
        <v>864</v>
      </c>
      <c r="T1112" s="199" t="str">
        <f>LEFT(D1112,3)</f>
        <v>How</v>
      </c>
      <c r="U1112" s="198" t="e">
        <f>IF(SEARCH("RT", T1112),1,0)</f>
        <v>#VALUE!</v>
      </c>
      <c r="V1112" s="199" t="str">
        <f>LEFT(D1112,35)</f>
        <v>How do we give students opportuniti</v>
      </c>
      <c r="W1112" s="199" t="e">
        <f>IF(SEARCH("http:", D1112),1,0)</f>
        <v>#VALUE!</v>
      </c>
    </row>
    <row r="1113" spans="1:24" x14ac:dyDescent="0.2">
      <c r="A1113" s="199">
        <v>1150</v>
      </c>
      <c r="B1113" s="200" t="s">
        <v>856</v>
      </c>
      <c r="C1113" s="201" t="s">
        <v>68</v>
      </c>
      <c r="D1113" s="201" t="s">
        <v>857</v>
      </c>
      <c r="E1113" s="201" t="s">
        <v>858</v>
      </c>
      <c r="F1113" s="202">
        <v>41690.655358796299</v>
      </c>
      <c r="G1113" s="201"/>
      <c r="H1113" s="201" t="s">
        <v>23</v>
      </c>
      <c r="I1113" s="201"/>
      <c r="J1113" s="201"/>
      <c r="K1113" s="201">
        <v>17095178</v>
      </c>
      <c r="L1113" s="201"/>
      <c r="M1113" s="203" t="s">
        <v>85</v>
      </c>
      <c r="N1113" s="203" t="s">
        <v>74</v>
      </c>
      <c r="O1113" s="201">
        <v>303</v>
      </c>
      <c r="P1113" s="201">
        <v>413</v>
      </c>
      <c r="Q1113" s="201">
        <v>-18000</v>
      </c>
      <c r="R1113" s="201" t="s">
        <v>859</v>
      </c>
      <c r="S1113" s="203" t="s">
        <v>788</v>
      </c>
      <c r="T1113" s="199" t="str">
        <f>LEFT(D1113,3)</f>
        <v>Big</v>
      </c>
      <c r="U1113" s="198" t="e">
        <f>IF(SEARCH("RT", T1113),1,0)</f>
        <v>#VALUE!</v>
      </c>
      <c r="V1113" s="199" t="str">
        <f>LEFT(D1113,35)</f>
        <v>Big question:  how do we assess and</v>
      </c>
      <c r="W1113" s="199" t="e">
        <f>IF(SEARCH("http:", D1113),1,0)</f>
        <v>#VALUE!</v>
      </c>
    </row>
    <row r="1114" spans="1:24" x14ac:dyDescent="0.2">
      <c r="A1114" s="199">
        <v>1151</v>
      </c>
      <c r="B1114" s="200" t="s">
        <v>853</v>
      </c>
      <c r="C1114" s="201" t="s">
        <v>260</v>
      </c>
      <c r="D1114" s="201" t="s">
        <v>633</v>
      </c>
      <c r="E1114" s="201" t="s">
        <v>854</v>
      </c>
      <c r="F1114" s="202">
        <v>41690.656006944402</v>
      </c>
      <c r="G1114" s="201"/>
      <c r="H1114" s="201" t="s">
        <v>23</v>
      </c>
      <c r="I1114" s="201"/>
      <c r="J1114" s="201"/>
      <c r="K1114" s="201">
        <v>40576448</v>
      </c>
      <c r="L1114" s="201"/>
      <c r="M1114" s="203" t="s">
        <v>63</v>
      </c>
      <c r="N1114" s="203" t="s">
        <v>263</v>
      </c>
      <c r="O1114" s="201">
        <v>816</v>
      </c>
      <c r="P1114" s="201">
        <v>1469</v>
      </c>
      <c r="Q1114" s="201">
        <v>-18000</v>
      </c>
      <c r="R1114" s="201" t="s">
        <v>855</v>
      </c>
      <c r="S1114" s="203" t="s">
        <v>636</v>
      </c>
      <c r="T1114" s="199" t="str">
        <f>LEFT(D1114,3)</f>
        <v xml:space="preserve">RT </v>
      </c>
      <c r="U1114" s="198">
        <f>IF(SEARCH("RT", T1114),1,0)</f>
        <v>1</v>
      </c>
      <c r="V1114" s="199" t="str">
        <f>LEFT(D1114,35)</f>
        <v>RT @adrossis: Big question:  how do</v>
      </c>
      <c r="W1114" s="199" t="e">
        <f>IF(SEARCH("http:", D1114),1,0)</f>
        <v>#VALUE!</v>
      </c>
    </row>
    <row r="1115" spans="1:24" ht="25.5" x14ac:dyDescent="0.2">
      <c r="A1115" s="199">
        <v>1152</v>
      </c>
      <c r="B1115" s="200" t="s">
        <v>844</v>
      </c>
      <c r="C1115" s="201" t="s">
        <v>845</v>
      </c>
      <c r="D1115" s="201" t="s">
        <v>846</v>
      </c>
      <c r="E1115" s="201" t="s">
        <v>847</v>
      </c>
      <c r="F1115" s="202">
        <v>41690.656192129602</v>
      </c>
      <c r="G1115" s="201"/>
      <c r="H1115" s="201" t="s">
        <v>23</v>
      </c>
      <c r="I1115" s="201">
        <v>605866697</v>
      </c>
      <c r="J1115" s="201" t="s">
        <v>848</v>
      </c>
      <c r="K1115" s="201">
        <v>40351425</v>
      </c>
      <c r="L1115" s="201" t="s">
        <v>849</v>
      </c>
      <c r="M1115" s="203" t="s">
        <v>105</v>
      </c>
      <c r="N1115" s="203" t="s">
        <v>850</v>
      </c>
      <c r="O1115" s="201">
        <v>251</v>
      </c>
      <c r="P1115" s="201">
        <v>368</v>
      </c>
      <c r="Q1115" s="201">
        <v>-18000</v>
      </c>
      <c r="R1115" s="201" t="s">
        <v>851</v>
      </c>
      <c r="S1115" s="203" t="s">
        <v>852</v>
      </c>
      <c r="T1115" s="199" t="str">
        <f>LEFT(D1115,3)</f>
        <v>“@K</v>
      </c>
      <c r="U1115" s="198" t="e">
        <f>IF(SEARCH("RT", T1115),1,0)</f>
        <v>#VALUE!</v>
      </c>
      <c r="V1115" s="199" t="str">
        <f>LEFT(D1115,35)</f>
        <v>“@Katie_M_Ritter: A5: @kathyschrock</v>
      </c>
      <c r="W1115" s="199">
        <f>IF(SEARCH("http:", D1115),1,0)</f>
        <v>1</v>
      </c>
      <c r="X1115" s="194" t="str">
        <f>"http:"&amp;MID(D1115,FIND("/",D1115,8),LEN(D1115)+1-FIND("/",D1115,8))</f>
        <v>http://t.co/1az0s5gdQF  #1to1techat” #eu530 #oers14 #wlumih</v>
      </c>
    </row>
    <row r="1116" spans="1:24" x14ac:dyDescent="0.2">
      <c r="A1116" s="199">
        <v>1153</v>
      </c>
      <c r="B1116" s="200" t="s">
        <v>839</v>
      </c>
      <c r="C1116" s="201" t="s">
        <v>260</v>
      </c>
      <c r="D1116" s="201" t="s">
        <v>840</v>
      </c>
      <c r="E1116" s="201" t="s">
        <v>841</v>
      </c>
      <c r="F1116" s="202">
        <v>41690.6565162037</v>
      </c>
      <c r="G1116" s="201"/>
      <c r="H1116" s="201" t="s">
        <v>23</v>
      </c>
      <c r="I1116" s="201"/>
      <c r="J1116" s="201"/>
      <c r="K1116" s="201">
        <v>40576448</v>
      </c>
      <c r="L1116" s="201"/>
      <c r="M1116" s="203" t="s">
        <v>63</v>
      </c>
      <c r="N1116" s="203" t="s">
        <v>263</v>
      </c>
      <c r="O1116" s="201">
        <v>816</v>
      </c>
      <c r="P1116" s="201">
        <v>1469</v>
      </c>
      <c r="Q1116" s="201">
        <v>-18000</v>
      </c>
      <c r="R1116" s="201" t="s">
        <v>842</v>
      </c>
      <c r="S1116" s="203" t="s">
        <v>843</v>
      </c>
      <c r="T1116" s="199" t="str">
        <f>LEFT(D1116,3)</f>
        <v>Edu</v>
      </c>
      <c r="U1116" s="198" t="e">
        <f>IF(SEARCH("RT", T1116),1,0)</f>
        <v>#VALUE!</v>
      </c>
      <c r="V1116" s="199" t="str">
        <f>LEFT(D1116,35)</f>
        <v>Educators need to get out of the st</v>
      </c>
      <c r="W1116" s="199" t="e">
        <f>IF(SEARCH("http:", D1116),1,0)</f>
        <v>#VALUE!</v>
      </c>
    </row>
    <row r="1117" spans="1:24" x14ac:dyDescent="0.2">
      <c r="A1117" s="199">
        <v>1154</v>
      </c>
      <c r="B1117" s="200" t="s">
        <v>834</v>
      </c>
      <c r="C1117" s="201" t="s">
        <v>68</v>
      </c>
      <c r="D1117" s="201" t="s">
        <v>835</v>
      </c>
      <c r="E1117" s="201" t="s">
        <v>836</v>
      </c>
      <c r="F1117" s="202">
        <v>41690.657349537003</v>
      </c>
      <c r="G1117" s="201"/>
      <c r="H1117" s="201" t="s">
        <v>23</v>
      </c>
      <c r="I1117" s="201"/>
      <c r="J1117" s="201"/>
      <c r="K1117" s="201">
        <v>17095178</v>
      </c>
      <c r="L1117" s="201"/>
      <c r="M1117" s="203" t="s">
        <v>85</v>
      </c>
      <c r="N1117" s="203" t="s">
        <v>74</v>
      </c>
      <c r="O1117" s="201">
        <v>303</v>
      </c>
      <c r="P1117" s="201">
        <v>413</v>
      </c>
      <c r="Q1117" s="201">
        <v>-18000</v>
      </c>
      <c r="R1117" s="201" t="s">
        <v>837</v>
      </c>
      <c r="S1117" s="203" t="s">
        <v>838</v>
      </c>
      <c r="T1117" s="199" t="str">
        <f>LEFT(D1117,3)</f>
        <v>But</v>
      </c>
      <c r="U1117" s="198" t="e">
        <f>IF(SEARCH("RT", T1117),1,0)</f>
        <v>#VALUE!</v>
      </c>
      <c r="V1117" s="199" t="str">
        <f>LEFT(D1117,35)</f>
        <v>But still guide the way RT @O3atORI</v>
      </c>
      <c r="W1117" s="199" t="e">
        <f>IF(SEARCH("http:", D1117),1,0)</f>
        <v>#VALUE!</v>
      </c>
    </row>
    <row r="1118" spans="1:24" x14ac:dyDescent="0.2">
      <c r="A1118" s="199">
        <v>1155</v>
      </c>
      <c r="B1118" s="200" t="s">
        <v>829</v>
      </c>
      <c r="C1118" s="201" t="s">
        <v>71</v>
      </c>
      <c r="D1118" s="201" t="s">
        <v>830</v>
      </c>
      <c r="E1118" s="201" t="s">
        <v>831</v>
      </c>
      <c r="F1118" s="202">
        <v>41690.657534722202</v>
      </c>
      <c r="G1118" s="201"/>
      <c r="H1118" s="201" t="s">
        <v>23</v>
      </c>
      <c r="I1118" s="201"/>
      <c r="J1118" s="201"/>
      <c r="K1118" s="201">
        <v>203543496</v>
      </c>
      <c r="L1118" s="201"/>
      <c r="M1118" s="203" t="s">
        <v>24</v>
      </c>
      <c r="N1118" s="203" t="s">
        <v>86</v>
      </c>
      <c r="O1118" s="201">
        <v>397</v>
      </c>
      <c r="P1118" s="201">
        <v>539</v>
      </c>
      <c r="Q1118" s="201">
        <v>-28800</v>
      </c>
      <c r="R1118" s="201" t="s">
        <v>832</v>
      </c>
      <c r="S1118" s="203" t="s">
        <v>833</v>
      </c>
      <c r="T1118" s="199" t="str">
        <f>LEFT(D1118,3)</f>
        <v>Loo</v>
      </c>
      <c r="U1118" s="198" t="e">
        <f>IF(SEARCH("RT", T1118),1,0)</f>
        <v>#VALUE!</v>
      </c>
      <c r="V1118" s="199" t="str">
        <f>LEFT(D1118,35)</f>
        <v>Looking at digital learning practic</v>
      </c>
      <c r="W1118" s="199" t="e">
        <f>IF(SEARCH("http:", D1118),1,0)</f>
        <v>#VALUE!</v>
      </c>
    </row>
    <row r="1119" spans="1:24" x14ac:dyDescent="0.2">
      <c r="A1119" s="199">
        <v>1156</v>
      </c>
      <c r="B1119" s="200" t="s">
        <v>824</v>
      </c>
      <c r="C1119" s="201" t="s">
        <v>825</v>
      </c>
      <c r="D1119" s="201" t="s">
        <v>633</v>
      </c>
      <c r="E1119" s="201" t="s">
        <v>826</v>
      </c>
      <c r="F1119" s="202">
        <v>41690.657581018502</v>
      </c>
      <c r="G1119" s="201"/>
      <c r="H1119" s="201" t="s">
        <v>23</v>
      </c>
      <c r="I1119" s="201"/>
      <c r="J1119" s="201"/>
      <c r="K1119" s="201">
        <v>199013017</v>
      </c>
      <c r="L1119" s="201"/>
      <c r="M1119" s="203" t="s">
        <v>105</v>
      </c>
      <c r="N1119" s="203" t="s">
        <v>827</v>
      </c>
      <c r="O1119" s="201">
        <v>263</v>
      </c>
      <c r="P1119" s="201">
        <v>486</v>
      </c>
      <c r="Q1119" s="201">
        <v>-18000</v>
      </c>
      <c r="R1119" s="201" t="s">
        <v>828</v>
      </c>
      <c r="S1119" s="203" t="s">
        <v>636</v>
      </c>
      <c r="T1119" s="199" t="str">
        <f>LEFT(D1119,3)</f>
        <v xml:space="preserve">RT </v>
      </c>
      <c r="U1119" s="198">
        <f>IF(SEARCH("RT", T1119),1,0)</f>
        <v>1</v>
      </c>
      <c r="V1119" s="199" t="str">
        <f>LEFT(D1119,35)</f>
        <v>RT @adrossis: Big question:  how do</v>
      </c>
      <c r="W1119" s="199" t="e">
        <f>IF(SEARCH("http:", D1119),1,0)</f>
        <v>#VALUE!</v>
      </c>
    </row>
    <row r="1120" spans="1:24" x14ac:dyDescent="0.2">
      <c r="A1120" s="199">
        <v>1157</v>
      </c>
      <c r="B1120" s="200" t="s">
        <v>819</v>
      </c>
      <c r="C1120" s="201" t="s">
        <v>260</v>
      </c>
      <c r="D1120" s="201" t="s">
        <v>820</v>
      </c>
      <c r="E1120" s="201" t="s">
        <v>821</v>
      </c>
      <c r="F1120" s="202">
        <v>41690.658252314803</v>
      </c>
      <c r="G1120" s="201"/>
      <c r="H1120" s="201" t="s">
        <v>23</v>
      </c>
      <c r="I1120" s="201"/>
      <c r="J1120" s="201"/>
      <c r="K1120" s="201">
        <v>40576448</v>
      </c>
      <c r="L1120" s="201"/>
      <c r="M1120" s="203" t="s">
        <v>63</v>
      </c>
      <c r="N1120" s="203" t="s">
        <v>263</v>
      </c>
      <c r="O1120" s="201">
        <v>816</v>
      </c>
      <c r="P1120" s="201">
        <v>1469</v>
      </c>
      <c r="Q1120" s="201">
        <v>-18000</v>
      </c>
      <c r="R1120" s="201" t="s">
        <v>822</v>
      </c>
      <c r="S1120" s="203" t="s">
        <v>823</v>
      </c>
      <c r="T1120" s="199" t="str">
        <f>LEFT(D1120,3)</f>
        <v xml:space="preserve">RT </v>
      </c>
      <c r="U1120" s="198">
        <f>IF(SEARCH("RT", T1120),1,0)</f>
        <v>1</v>
      </c>
      <c r="V1120" s="199" t="str">
        <f>LEFT(D1120,35)</f>
        <v>RT @adrossis: But still guide the w</v>
      </c>
      <c r="W1120" s="199" t="e">
        <f>IF(SEARCH("http:", D1120),1,0)</f>
        <v>#VALUE!</v>
      </c>
    </row>
    <row r="1121" spans="1:23" x14ac:dyDescent="0.2">
      <c r="A1121" s="199">
        <v>1158</v>
      </c>
      <c r="B1121" s="200" t="s">
        <v>814</v>
      </c>
      <c r="C1121" s="201" t="s">
        <v>260</v>
      </c>
      <c r="D1121" s="201" t="s">
        <v>815</v>
      </c>
      <c r="E1121" s="201" t="s">
        <v>816</v>
      </c>
      <c r="F1121" s="202">
        <v>41690.659363425897</v>
      </c>
      <c r="G1121" s="201"/>
      <c r="H1121" s="201" t="s">
        <v>23</v>
      </c>
      <c r="I1121" s="201"/>
      <c r="J1121" s="201"/>
      <c r="K1121" s="201">
        <v>40576448</v>
      </c>
      <c r="L1121" s="201"/>
      <c r="M1121" s="203" t="s">
        <v>63</v>
      </c>
      <c r="N1121" s="203" t="s">
        <v>263</v>
      </c>
      <c r="O1121" s="201">
        <v>816</v>
      </c>
      <c r="P1121" s="201">
        <v>1469</v>
      </c>
      <c r="Q1121" s="201">
        <v>-18000</v>
      </c>
      <c r="R1121" s="201" t="s">
        <v>817</v>
      </c>
      <c r="S1121" s="203" t="s">
        <v>818</v>
      </c>
      <c r="T1121" s="199" t="str">
        <f>LEFT(D1121,3)</f>
        <v>Soc</v>
      </c>
      <c r="U1121" s="198" t="e">
        <f>IF(SEARCH("RT", T1121),1,0)</f>
        <v>#VALUE!</v>
      </c>
      <c r="V1121" s="199" t="str">
        <f>LEFT(D1121,35)</f>
        <v xml:space="preserve">Social and cultural awareness as a </v>
      </c>
      <c r="W1121" s="199" t="e">
        <f>IF(SEARCH("http:", D1121),1,0)</f>
        <v>#VALUE!</v>
      </c>
    </row>
    <row r="1122" spans="1:23" x14ac:dyDescent="0.2">
      <c r="A1122" s="199">
        <v>1159</v>
      </c>
      <c r="B1122" s="200" t="s">
        <v>809</v>
      </c>
      <c r="C1122" s="201" t="s">
        <v>573</v>
      </c>
      <c r="D1122" s="201" t="s">
        <v>810</v>
      </c>
      <c r="E1122" s="201" t="s">
        <v>811</v>
      </c>
      <c r="F1122" s="202">
        <v>41690.659791666701</v>
      </c>
      <c r="G1122" s="201"/>
      <c r="H1122" s="201" t="s">
        <v>23</v>
      </c>
      <c r="I1122" s="201"/>
      <c r="J1122" s="201"/>
      <c r="K1122" s="201">
        <v>14996156</v>
      </c>
      <c r="L1122" s="201"/>
      <c r="M1122" s="203" t="s">
        <v>85</v>
      </c>
      <c r="N1122" s="203" t="s">
        <v>667</v>
      </c>
      <c r="O1122" s="201">
        <v>207</v>
      </c>
      <c r="P1122" s="201">
        <v>104</v>
      </c>
      <c r="Q1122" s="201">
        <v>-18000</v>
      </c>
      <c r="R1122" s="201" t="s">
        <v>812</v>
      </c>
      <c r="S1122" s="203" t="s">
        <v>813</v>
      </c>
      <c r="T1122" s="199" t="str">
        <f>LEFT(D1122,3)</f>
        <v>ong</v>
      </c>
      <c r="U1122" s="198" t="e">
        <f>IF(SEARCH("RT", T1122),1,0)</f>
        <v>#VALUE!</v>
      </c>
      <c r="V1122" s="199" t="str">
        <f>LEFT(D1122,35)</f>
        <v xml:space="preserve">ongoing debate as to just what the </v>
      </c>
      <c r="W1122" s="199" t="e">
        <f>IF(SEARCH("http:", D1122),1,0)</f>
        <v>#VALUE!</v>
      </c>
    </row>
    <row r="1123" spans="1:23" x14ac:dyDescent="0.2">
      <c r="A1123" s="199">
        <v>1160</v>
      </c>
      <c r="B1123" s="200" t="s">
        <v>804</v>
      </c>
      <c r="C1123" s="201" t="s">
        <v>260</v>
      </c>
      <c r="D1123" s="201" t="s">
        <v>805</v>
      </c>
      <c r="E1123" s="201" t="s">
        <v>806</v>
      </c>
      <c r="F1123" s="202">
        <v>41690.659884259301</v>
      </c>
      <c r="G1123" s="201"/>
      <c r="H1123" s="201" t="s">
        <v>23</v>
      </c>
      <c r="I1123" s="201"/>
      <c r="J1123" s="201"/>
      <c r="K1123" s="201">
        <v>40576448</v>
      </c>
      <c r="L1123" s="201"/>
      <c r="M1123" s="203" t="s">
        <v>63</v>
      </c>
      <c r="N1123" s="203" t="s">
        <v>263</v>
      </c>
      <c r="O1123" s="201">
        <v>816</v>
      </c>
      <c r="P1123" s="201">
        <v>1469</v>
      </c>
      <c r="Q1123" s="201">
        <v>-18000</v>
      </c>
      <c r="R1123" s="201" t="s">
        <v>807</v>
      </c>
      <c r="S1123" s="203" t="s">
        <v>808</v>
      </c>
      <c r="T1123" s="199" t="str">
        <f>LEFT(D1123,3)</f>
        <v>And</v>
      </c>
      <c r="U1123" s="198" t="e">
        <f>IF(SEARCH("RT", T1123),1,0)</f>
        <v>#VALUE!</v>
      </c>
      <c r="V1123" s="199" t="str">
        <f>LEFT(D1123,35)</f>
        <v xml:space="preserve">And, of course, collaboration as a </v>
      </c>
      <c r="W1123" s="199" t="e">
        <f>IF(SEARCH("http:", D1123),1,0)</f>
        <v>#VALUE!</v>
      </c>
    </row>
    <row r="1124" spans="1:23" x14ac:dyDescent="0.2">
      <c r="A1124" s="199">
        <v>1161</v>
      </c>
      <c r="B1124" s="200" t="s">
        <v>799</v>
      </c>
      <c r="C1124" s="201" t="s">
        <v>136</v>
      </c>
      <c r="D1124" s="201" t="s">
        <v>800</v>
      </c>
      <c r="E1124" s="201" t="s">
        <v>801</v>
      </c>
      <c r="F1124" s="202">
        <v>41690.659907407397</v>
      </c>
      <c r="G1124" s="201"/>
      <c r="H1124" s="201" t="s">
        <v>23</v>
      </c>
      <c r="I1124" s="201"/>
      <c r="J1124" s="201"/>
      <c r="K1124" s="201">
        <v>317175652</v>
      </c>
      <c r="L1124" s="201"/>
      <c r="M1124" s="203" t="s">
        <v>45</v>
      </c>
      <c r="N1124" s="203" t="s">
        <v>139</v>
      </c>
      <c r="O1124" s="201">
        <v>132</v>
      </c>
      <c r="P1124" s="201">
        <v>256</v>
      </c>
      <c r="Q1124" s="201">
        <v>-18000</v>
      </c>
      <c r="R1124" s="201" t="s">
        <v>802</v>
      </c>
      <c r="S1124" s="203" t="s">
        <v>803</v>
      </c>
      <c r="T1124" s="199" t="str">
        <f>LEFT(D1124,3)</f>
        <v>"21</v>
      </c>
      <c r="U1124" s="198" t="e">
        <f>IF(SEARCH("RT", T1124),1,0)</f>
        <v>#VALUE!</v>
      </c>
      <c r="V1124" s="199" t="str">
        <f>LEFT(D1124,35)</f>
        <v>"21st century skills" ends up becom</v>
      </c>
      <c r="W1124" s="199" t="e">
        <f>IF(SEARCH("http:", D1124),1,0)</f>
        <v>#VALUE!</v>
      </c>
    </row>
    <row r="1125" spans="1:23" x14ac:dyDescent="0.2">
      <c r="A1125" s="199">
        <v>1162</v>
      </c>
      <c r="B1125" s="200" t="s">
        <v>794</v>
      </c>
      <c r="C1125" s="201" t="s">
        <v>573</v>
      </c>
      <c r="D1125" s="201" t="s">
        <v>795</v>
      </c>
      <c r="E1125" s="201" t="s">
        <v>796</v>
      </c>
      <c r="F1125" s="202">
        <v>41690.661701388897</v>
      </c>
      <c r="G1125" s="201"/>
      <c r="H1125" s="201" t="s">
        <v>23</v>
      </c>
      <c r="I1125" s="201"/>
      <c r="J1125" s="201"/>
      <c r="K1125" s="201">
        <v>14996156</v>
      </c>
      <c r="L1125" s="201"/>
      <c r="M1125" s="203" t="s">
        <v>85</v>
      </c>
      <c r="N1125" s="203" t="s">
        <v>667</v>
      </c>
      <c r="O1125" s="201">
        <v>207</v>
      </c>
      <c r="P1125" s="201">
        <v>104</v>
      </c>
      <c r="Q1125" s="201">
        <v>-18000</v>
      </c>
      <c r="R1125" s="201" t="s">
        <v>797</v>
      </c>
      <c r="S1125" s="203" t="s">
        <v>798</v>
      </c>
      <c r="T1125" s="199" t="str">
        <f>LEFT(D1125,3)</f>
        <v xml:space="preserve">Do </v>
      </c>
      <c r="U1125" s="198" t="e">
        <f>IF(SEARCH("RT", T1125),1,0)</f>
        <v>#VALUE!</v>
      </c>
      <c r="V1125" s="199" t="str">
        <f>LEFT(D1125,35)</f>
        <v xml:space="preserve">Do we equate 21st Century learning </v>
      </c>
      <c r="W1125" s="199" t="e">
        <f>IF(SEARCH("http:", D1125),1,0)</f>
        <v>#VALUE!</v>
      </c>
    </row>
    <row r="1126" spans="1:23" x14ac:dyDescent="0.2">
      <c r="A1126" s="199">
        <v>1163</v>
      </c>
      <c r="B1126" s="200" t="s">
        <v>789</v>
      </c>
      <c r="C1126" s="201" t="s">
        <v>68</v>
      </c>
      <c r="D1126" s="201" t="s">
        <v>790</v>
      </c>
      <c r="E1126" s="201" t="s">
        <v>791</v>
      </c>
      <c r="F1126" s="202">
        <v>41690.6635185185</v>
      </c>
      <c r="G1126" s="201"/>
      <c r="H1126" s="201" t="s">
        <v>23</v>
      </c>
      <c r="I1126" s="201"/>
      <c r="J1126" s="201"/>
      <c r="K1126" s="201">
        <v>17095178</v>
      </c>
      <c r="L1126" s="201"/>
      <c r="M1126" s="203" t="s">
        <v>85</v>
      </c>
      <c r="N1126" s="203" t="s">
        <v>74</v>
      </c>
      <c r="O1126" s="201">
        <v>303</v>
      </c>
      <c r="P1126" s="201">
        <v>413</v>
      </c>
      <c r="Q1126" s="201">
        <v>-18000</v>
      </c>
      <c r="R1126" s="201" t="s">
        <v>792</v>
      </c>
      <c r="S1126" s="203" t="s">
        <v>793</v>
      </c>
      <c r="T1126" s="199" t="str">
        <f>LEFT(D1126,3)</f>
        <v xml:space="preserve">21 </v>
      </c>
      <c r="U1126" s="198" t="e">
        <f>IF(SEARCH("RT", T1126),1,0)</f>
        <v>#VALUE!</v>
      </c>
      <c r="V1126" s="199" t="str">
        <f>LEFT(D1126,35)</f>
        <v>21 C Learning at the centre and int</v>
      </c>
      <c r="W1126" s="199" t="e">
        <f>IF(SEARCH("http:", D1126),1,0)</f>
        <v>#VALUE!</v>
      </c>
    </row>
    <row r="1127" spans="1:23" x14ac:dyDescent="0.2">
      <c r="A1127" s="199">
        <v>1164</v>
      </c>
      <c r="B1127" s="200" t="s">
        <v>784</v>
      </c>
      <c r="C1127" s="201" t="s">
        <v>71</v>
      </c>
      <c r="D1127" s="201" t="s">
        <v>785</v>
      </c>
      <c r="E1127" s="201" t="s">
        <v>786</v>
      </c>
      <c r="F1127" s="202">
        <v>41690.663553240702</v>
      </c>
      <c r="G1127" s="201"/>
      <c r="H1127" s="201" t="s">
        <v>23</v>
      </c>
      <c r="I1127" s="201"/>
      <c r="J1127" s="201"/>
      <c r="K1127" s="201">
        <v>203543496</v>
      </c>
      <c r="L1127" s="201"/>
      <c r="M1127" s="203" t="s">
        <v>24</v>
      </c>
      <c r="N1127" s="203" t="s">
        <v>86</v>
      </c>
      <c r="O1127" s="201">
        <v>397</v>
      </c>
      <c r="P1127" s="201">
        <v>539</v>
      </c>
      <c r="Q1127" s="201">
        <v>-28800</v>
      </c>
      <c r="R1127" s="201" t="s">
        <v>787</v>
      </c>
      <c r="S1127" s="203" t="s">
        <v>788</v>
      </c>
      <c r="T1127" s="199" t="str">
        <f>LEFT(D1127,3)</f>
        <v>Usi</v>
      </c>
      <c r="U1127" s="198" t="e">
        <f>IF(SEARCH("RT", T1127),1,0)</f>
        <v>#VALUE!</v>
      </c>
      <c r="V1127" s="199" t="str">
        <f>LEFT(D1127,35)</f>
        <v>Using computing devices is a natura</v>
      </c>
      <c r="W1127" s="199" t="e">
        <f>IF(SEARCH("http:", D1127),1,0)</f>
        <v>#VALUE!</v>
      </c>
    </row>
    <row r="1128" spans="1:23" x14ac:dyDescent="0.2">
      <c r="A1128" s="199">
        <v>1165</v>
      </c>
      <c r="B1128" s="200" t="s">
        <v>778</v>
      </c>
      <c r="C1128" s="201" t="s">
        <v>71</v>
      </c>
      <c r="D1128" s="201" t="s">
        <v>779</v>
      </c>
      <c r="E1128" s="201" t="s">
        <v>780</v>
      </c>
      <c r="F1128" s="202">
        <v>41690.6651851852</v>
      </c>
      <c r="G1128" s="201"/>
      <c r="H1128" s="201" t="s">
        <v>23</v>
      </c>
      <c r="I1128" s="201">
        <v>17095178</v>
      </c>
      <c r="J1128" s="201" t="s">
        <v>68</v>
      </c>
      <c r="K1128" s="201">
        <v>203543496</v>
      </c>
      <c r="L1128" s="201" t="s">
        <v>781</v>
      </c>
      <c r="M1128" s="203" t="s">
        <v>24</v>
      </c>
      <c r="N1128" s="203" t="s">
        <v>86</v>
      </c>
      <c r="O1128" s="201">
        <v>397</v>
      </c>
      <c r="P1128" s="201">
        <v>539</v>
      </c>
      <c r="Q1128" s="201">
        <v>-28800</v>
      </c>
      <c r="R1128" s="201" t="s">
        <v>782</v>
      </c>
      <c r="S1128" s="203" t="s">
        <v>783</v>
      </c>
      <c r="T1128" s="199" t="str">
        <f>LEFT(D1128,3)</f>
        <v>@ad</v>
      </c>
      <c r="U1128" s="198" t="e">
        <f>IF(SEARCH("RT", T1128),1,0)</f>
        <v>#VALUE!</v>
      </c>
      <c r="V1128" s="199" t="str">
        <f>LEFT(D1128,35)</f>
        <v>@adrossis awesome point. #OERS14 pe</v>
      </c>
      <c r="W1128" s="199" t="e">
        <f>IF(SEARCH("http:", D1128),1,0)</f>
        <v>#VALUE!</v>
      </c>
    </row>
    <row r="1129" spans="1:23" x14ac:dyDescent="0.2">
      <c r="A1129" s="199">
        <v>1166</v>
      </c>
      <c r="B1129" s="200" t="s">
        <v>773</v>
      </c>
      <c r="C1129" s="201" t="s">
        <v>518</v>
      </c>
      <c r="D1129" s="201" t="s">
        <v>774</v>
      </c>
      <c r="E1129" s="201" t="s">
        <v>775</v>
      </c>
      <c r="F1129" s="202">
        <v>41690.666145833296</v>
      </c>
      <c r="G1129" s="201"/>
      <c r="H1129" s="201" t="s">
        <v>23</v>
      </c>
      <c r="I1129" s="201"/>
      <c r="J1129" s="201"/>
      <c r="K1129" s="201">
        <v>236515608</v>
      </c>
      <c r="L1129" s="201"/>
      <c r="M1129" s="203" t="s">
        <v>45</v>
      </c>
      <c r="N1129" s="203" t="s">
        <v>575</v>
      </c>
      <c r="O1129" s="201">
        <v>890</v>
      </c>
      <c r="P1129" s="201">
        <v>830</v>
      </c>
      <c r="Q1129" s="201">
        <v>-18000</v>
      </c>
      <c r="R1129" s="201" t="s">
        <v>776</v>
      </c>
      <c r="S1129" s="203" t="s">
        <v>777</v>
      </c>
      <c r="T1129" s="199" t="str">
        <f>LEFT(D1129,3)</f>
        <v>Ble</v>
      </c>
      <c r="U1129" s="198" t="e">
        <f>IF(SEARCH("RT", T1129),1,0)</f>
        <v>#VALUE!</v>
      </c>
      <c r="V1129" s="199" t="str">
        <f>LEFT(D1129,35)</f>
        <v>Blessed to present "Improving Achie</v>
      </c>
      <c r="W1129" s="199" t="e">
        <f>IF(SEARCH("http:", D1129),1,0)</f>
        <v>#VALUE!</v>
      </c>
    </row>
    <row r="1130" spans="1:23" x14ac:dyDescent="0.2">
      <c r="A1130" s="199">
        <v>1167</v>
      </c>
      <c r="B1130" s="200" t="s">
        <v>768</v>
      </c>
      <c r="C1130" s="201" t="s">
        <v>573</v>
      </c>
      <c r="D1130" s="201" t="s">
        <v>769</v>
      </c>
      <c r="E1130" s="201" t="s">
        <v>770</v>
      </c>
      <c r="F1130" s="202">
        <v>41690.666921296302</v>
      </c>
      <c r="G1130" s="201"/>
      <c r="H1130" s="201" t="s">
        <v>23</v>
      </c>
      <c r="I1130" s="201"/>
      <c r="J1130" s="201"/>
      <c r="K1130" s="201">
        <v>14996156</v>
      </c>
      <c r="L1130" s="201"/>
      <c r="M1130" s="203" t="s">
        <v>85</v>
      </c>
      <c r="N1130" s="203" t="s">
        <v>667</v>
      </c>
      <c r="O1130" s="201">
        <v>207</v>
      </c>
      <c r="P1130" s="201">
        <v>104</v>
      </c>
      <c r="Q1130" s="201">
        <v>-18000</v>
      </c>
      <c r="R1130" s="201" t="s">
        <v>771</v>
      </c>
      <c r="S1130" s="203" t="s">
        <v>772</v>
      </c>
      <c r="T1130" s="199" t="str">
        <f>LEFT(D1130,3)</f>
        <v>"21</v>
      </c>
      <c r="U1130" s="198" t="e">
        <f>IF(SEARCH("RT", T1130),1,0)</f>
        <v>#VALUE!</v>
      </c>
      <c r="V1130" s="199" t="str">
        <f>LEFT(D1130,35)</f>
        <v>"21st Century learning cannot happe</v>
      </c>
      <c r="W1130" s="199" t="e">
        <f>IF(SEARCH("http:", D1130),1,0)</f>
        <v>#VALUE!</v>
      </c>
    </row>
    <row r="1131" spans="1:23" x14ac:dyDescent="0.2">
      <c r="A1131" s="199">
        <v>1168</v>
      </c>
      <c r="B1131" s="200" t="s">
        <v>754</v>
      </c>
      <c r="C1131" s="201" t="s">
        <v>68</v>
      </c>
      <c r="D1131" s="201" t="s">
        <v>764</v>
      </c>
      <c r="E1131" s="201" t="s">
        <v>765</v>
      </c>
      <c r="F1131" s="202">
        <v>41690.6691782407</v>
      </c>
      <c r="G1131" s="201"/>
      <c r="H1131" s="201" t="s">
        <v>23</v>
      </c>
      <c r="I1131" s="201"/>
      <c r="J1131" s="201"/>
      <c r="K1131" s="201">
        <v>17095178</v>
      </c>
      <c r="L1131" s="201"/>
      <c r="M1131" s="203" t="s">
        <v>85</v>
      </c>
      <c r="N1131" s="203" t="s">
        <v>74</v>
      </c>
      <c r="O1131" s="201">
        <v>303</v>
      </c>
      <c r="P1131" s="201">
        <v>413</v>
      </c>
      <c r="Q1131" s="201">
        <v>-18000</v>
      </c>
      <c r="R1131" s="201" t="s">
        <v>766</v>
      </c>
      <c r="S1131" s="203" t="s">
        <v>767</v>
      </c>
      <c r="T1131" s="199" t="str">
        <f>LEFT(D1131,3)</f>
        <v>I d</v>
      </c>
      <c r="U1131" s="198" t="e">
        <f>IF(SEARCH("RT", T1131),1,0)</f>
        <v>#VALUE!</v>
      </c>
      <c r="V1131" s="199" t="str">
        <f>LEFT(D1131,35)</f>
        <v>I don’t like term virtual to mean o</v>
      </c>
      <c r="W1131" s="199" t="e">
        <f>IF(SEARCH("http:", D1131),1,0)</f>
        <v>#VALUE!</v>
      </c>
    </row>
    <row r="1132" spans="1:23" x14ac:dyDescent="0.2">
      <c r="A1132" s="199">
        <v>1169</v>
      </c>
      <c r="B1132" s="200" t="s">
        <v>757</v>
      </c>
      <c r="C1132" s="201" t="s">
        <v>758</v>
      </c>
      <c r="D1132" s="201" t="s">
        <v>759</v>
      </c>
      <c r="E1132" s="201" t="s">
        <v>760</v>
      </c>
      <c r="F1132" s="202">
        <v>41690.670324074097</v>
      </c>
      <c r="G1132" s="201"/>
      <c r="H1132" s="201" t="s">
        <v>23</v>
      </c>
      <c r="I1132" s="201"/>
      <c r="J1132" s="201"/>
      <c r="K1132" s="201">
        <v>1020482808</v>
      </c>
      <c r="L1132" s="201"/>
      <c r="M1132" s="203" t="s">
        <v>73</v>
      </c>
      <c r="N1132" s="203" t="s">
        <v>761</v>
      </c>
      <c r="O1132" s="201">
        <v>384</v>
      </c>
      <c r="P1132" s="201">
        <v>185</v>
      </c>
      <c r="Q1132" s="201">
        <v>-18000</v>
      </c>
      <c r="R1132" s="201" t="s">
        <v>762</v>
      </c>
      <c r="S1132" s="203" t="s">
        <v>763</v>
      </c>
      <c r="T1132" s="199" t="str">
        <f>LEFT(D1132,3)</f>
        <v xml:space="preserve">RT </v>
      </c>
      <c r="U1132" s="198">
        <f>IF(SEARCH("RT", T1132),1,0)</f>
        <v>1</v>
      </c>
      <c r="V1132" s="199" t="str">
        <f>LEFT(D1132,35)</f>
        <v xml:space="preserve">RT @Anniekidder: #oers14 Dr. Bruce </v>
      </c>
      <c r="W1132" s="199" t="e">
        <f>IF(SEARCH("http:", D1132),1,0)</f>
        <v>#VALUE!</v>
      </c>
    </row>
    <row r="1133" spans="1:23" x14ac:dyDescent="0.2">
      <c r="A1133" s="199">
        <v>1170</v>
      </c>
      <c r="B1133" s="200" t="s">
        <v>735</v>
      </c>
      <c r="C1133" s="201" t="s">
        <v>71</v>
      </c>
      <c r="D1133" s="201" t="s">
        <v>752</v>
      </c>
      <c r="E1133" s="201" t="s">
        <v>753</v>
      </c>
      <c r="F1133" s="202">
        <v>41690.670949074098</v>
      </c>
      <c r="G1133" s="201"/>
      <c r="H1133" s="201" t="s">
        <v>23</v>
      </c>
      <c r="I1133" s="201">
        <v>17095178</v>
      </c>
      <c r="J1133" s="201" t="s">
        <v>68</v>
      </c>
      <c r="K1133" s="201">
        <v>203543496</v>
      </c>
      <c r="L1133" s="201" t="s">
        <v>754</v>
      </c>
      <c r="M1133" s="203" t="s">
        <v>85</v>
      </c>
      <c r="N1133" s="203" t="s">
        <v>86</v>
      </c>
      <c r="O1133" s="201">
        <v>397</v>
      </c>
      <c r="P1133" s="201">
        <v>539</v>
      </c>
      <c r="Q1133" s="201">
        <v>-28800</v>
      </c>
      <c r="R1133" s="201" t="s">
        <v>755</v>
      </c>
      <c r="S1133" s="203" t="s">
        <v>756</v>
      </c>
      <c r="T1133" s="199" t="str">
        <f>LEFT(D1133,3)</f>
        <v>@ad</v>
      </c>
      <c r="U1133" s="198" t="e">
        <f>IF(SEARCH("RT", T1133),1,0)</f>
        <v>#VALUE!</v>
      </c>
      <c r="V1133" s="199" t="str">
        <f>LEFT(D1133,35)</f>
        <v>@adrossis never thought of that. bu</v>
      </c>
      <c r="W1133" s="199" t="e">
        <f>IF(SEARCH("http:", D1133),1,0)</f>
        <v>#VALUE!</v>
      </c>
    </row>
    <row r="1134" spans="1:23" x14ac:dyDescent="0.2">
      <c r="A1134" s="199">
        <v>1171</v>
      </c>
      <c r="B1134" s="200" t="s">
        <v>747</v>
      </c>
      <c r="C1134" s="201" t="s">
        <v>518</v>
      </c>
      <c r="D1134" s="201" t="s">
        <v>748</v>
      </c>
      <c r="E1134" s="201" t="s">
        <v>749</v>
      </c>
      <c r="F1134" s="202">
        <v>41690.6808564815</v>
      </c>
      <c r="G1134" s="201"/>
      <c r="H1134" s="201" t="s">
        <v>23</v>
      </c>
      <c r="I1134" s="201"/>
      <c r="J1134" s="201"/>
      <c r="K1134" s="201">
        <v>236515608</v>
      </c>
      <c r="L1134" s="201"/>
      <c r="M1134" s="203" t="s">
        <v>45</v>
      </c>
      <c r="N1134" s="203" t="s">
        <v>575</v>
      </c>
      <c r="O1134" s="201">
        <v>889</v>
      </c>
      <c r="P1134" s="201">
        <v>831</v>
      </c>
      <c r="Q1134" s="201">
        <v>-18000</v>
      </c>
      <c r="R1134" s="201" t="s">
        <v>750</v>
      </c>
      <c r="S1134" s="203" t="s">
        <v>751</v>
      </c>
      <c r="T1134" s="199" t="str">
        <f>LEFT(D1134,3)</f>
        <v>Awe</v>
      </c>
      <c r="U1134" s="198" t="e">
        <f>IF(SEARCH("RT", T1134),1,0)</f>
        <v>#VALUE!</v>
      </c>
      <c r="V1134" s="199" t="str">
        <f>LEFT(D1134,35)</f>
        <v>Awesome discussion in the "King" Ro</v>
      </c>
      <c r="W1134" s="199" t="e">
        <f>IF(SEARCH("http:", D1134),1,0)</f>
        <v>#VALUE!</v>
      </c>
    </row>
    <row r="1135" spans="1:23" x14ac:dyDescent="0.2">
      <c r="A1135" s="199">
        <v>1172</v>
      </c>
      <c r="B1135" s="200" t="s">
        <v>747</v>
      </c>
      <c r="C1135" s="201" t="s">
        <v>518</v>
      </c>
      <c r="D1135" s="201" t="s">
        <v>748</v>
      </c>
      <c r="E1135" s="201" t="s">
        <v>749</v>
      </c>
      <c r="F1135" s="202">
        <v>41690.6808564815</v>
      </c>
      <c r="G1135" s="201"/>
      <c r="H1135" s="201" t="s">
        <v>23</v>
      </c>
      <c r="I1135" s="201"/>
      <c r="J1135" s="201"/>
      <c r="K1135" s="201">
        <v>236515608</v>
      </c>
      <c r="L1135" s="201"/>
      <c r="M1135" s="203" t="s">
        <v>45</v>
      </c>
      <c r="N1135" s="203" t="s">
        <v>575</v>
      </c>
      <c r="O1135" s="201">
        <v>889</v>
      </c>
      <c r="P1135" s="201">
        <v>831</v>
      </c>
      <c r="Q1135" s="201">
        <v>-18000</v>
      </c>
      <c r="R1135" s="201" t="s">
        <v>750</v>
      </c>
      <c r="S1135" s="203" t="s">
        <v>751</v>
      </c>
      <c r="T1135" s="199" t="str">
        <f>LEFT(D1135,3)</f>
        <v>Awe</v>
      </c>
      <c r="U1135" s="198" t="e">
        <f>IF(SEARCH("RT", T1135),1,0)</f>
        <v>#VALUE!</v>
      </c>
      <c r="V1135" s="199" t="str">
        <f>LEFT(D1135,35)</f>
        <v>Awesome discussion in the "King" Ro</v>
      </c>
      <c r="W1135" s="199" t="e">
        <f>IF(SEARCH("http:", D1135),1,0)</f>
        <v>#VALUE!</v>
      </c>
    </row>
    <row r="1136" spans="1:23" x14ac:dyDescent="0.2">
      <c r="A1136" s="199">
        <v>1173</v>
      </c>
      <c r="B1136" s="200" t="s">
        <v>742</v>
      </c>
      <c r="C1136" s="201" t="s">
        <v>212</v>
      </c>
      <c r="D1136" s="201" t="s">
        <v>743</v>
      </c>
      <c r="E1136" s="201" t="s">
        <v>744</v>
      </c>
      <c r="F1136" s="202">
        <v>41690.684143518498</v>
      </c>
      <c r="G1136" s="201"/>
      <c r="H1136" s="201" t="s">
        <v>23</v>
      </c>
      <c r="I1136" s="201"/>
      <c r="J1136" s="201"/>
      <c r="K1136" s="201">
        <v>2151052644</v>
      </c>
      <c r="L1136" s="201"/>
      <c r="M1136" s="203" t="s">
        <v>215</v>
      </c>
      <c r="N1136" s="203" t="s">
        <v>216</v>
      </c>
      <c r="O1136" s="201">
        <v>19</v>
      </c>
      <c r="P1136" s="201">
        <v>40</v>
      </c>
      <c r="Q1136" s="201"/>
      <c r="R1136" s="201" t="s">
        <v>745</v>
      </c>
      <c r="S1136" s="203" t="s">
        <v>746</v>
      </c>
      <c r="T1136" s="199" t="str">
        <f>LEFT(D1136,3)</f>
        <v>Mat</v>
      </c>
      <c r="U1136" s="198" t="e">
        <f>IF(SEARCH("RT", T1136),1,0)</f>
        <v>#VALUE!</v>
      </c>
      <c r="V1136" s="199" t="str">
        <f>LEFT(D1136,35)</f>
        <v>Math Teachers: reflective, adaptive</v>
      </c>
      <c r="W1136" s="199" t="e">
        <f>IF(SEARCH("http:", D1136),1,0)</f>
        <v>#VALUE!</v>
      </c>
    </row>
    <row r="1137" spans="1:24" x14ac:dyDescent="0.2">
      <c r="A1137" s="199">
        <v>1174</v>
      </c>
      <c r="B1137" s="200" t="s">
        <v>519</v>
      </c>
      <c r="C1137" s="201" t="s">
        <v>518</v>
      </c>
      <c r="D1137" s="201" t="s">
        <v>738</v>
      </c>
      <c r="E1137" s="201" t="s">
        <v>739</v>
      </c>
      <c r="F1137" s="202">
        <v>41690.6846643518</v>
      </c>
      <c r="G1137" s="201"/>
      <c r="H1137" s="201" t="s">
        <v>23</v>
      </c>
      <c r="I1137" s="201"/>
      <c r="J1137" s="201"/>
      <c r="K1137" s="201">
        <v>236515608</v>
      </c>
      <c r="L1137" s="201"/>
      <c r="M1137" s="203" t="s">
        <v>45</v>
      </c>
      <c r="N1137" s="203" t="s">
        <v>575</v>
      </c>
      <c r="O1137" s="201">
        <v>889</v>
      </c>
      <c r="P1137" s="201">
        <v>831</v>
      </c>
      <c r="Q1137" s="201">
        <v>-18000</v>
      </c>
      <c r="R1137" s="201" t="s">
        <v>740</v>
      </c>
      <c r="S1137" s="203" t="s">
        <v>741</v>
      </c>
      <c r="T1137" s="199" t="str">
        <f>LEFT(D1137,3)</f>
        <v xml:space="preserve">If </v>
      </c>
      <c r="U1137" s="198" t="e">
        <f>IF(SEARCH("RT", T1137),1,0)</f>
        <v>#VALUE!</v>
      </c>
      <c r="V1137" s="199" t="str">
        <f>LEFT(D1137,35)</f>
        <v>If I see @CarolCampbell4 at #oers14</v>
      </c>
      <c r="W1137" s="199" t="e">
        <f>IF(SEARCH("http:", D1137),1,0)</f>
        <v>#VALUE!</v>
      </c>
    </row>
    <row r="1138" spans="1:24" x14ac:dyDescent="0.2">
      <c r="A1138" s="199">
        <v>1175</v>
      </c>
      <c r="B1138" s="200" t="s">
        <v>732</v>
      </c>
      <c r="C1138" s="201" t="s">
        <v>68</v>
      </c>
      <c r="D1138" s="201" t="s">
        <v>733</v>
      </c>
      <c r="E1138" s="201" t="s">
        <v>734</v>
      </c>
      <c r="F1138" s="202">
        <v>41690.685104166703</v>
      </c>
      <c r="G1138" s="201"/>
      <c r="H1138" s="201" t="s">
        <v>23</v>
      </c>
      <c r="I1138" s="201">
        <v>203543496</v>
      </c>
      <c r="J1138" s="201" t="s">
        <v>71</v>
      </c>
      <c r="K1138" s="201">
        <v>17095178</v>
      </c>
      <c r="L1138" s="201" t="s">
        <v>735</v>
      </c>
      <c r="M1138" s="203" t="s">
        <v>85</v>
      </c>
      <c r="N1138" s="203" t="s">
        <v>74</v>
      </c>
      <c r="O1138" s="201">
        <v>304</v>
      </c>
      <c r="P1138" s="201">
        <v>414</v>
      </c>
      <c r="Q1138" s="201">
        <v>-18000</v>
      </c>
      <c r="R1138" s="201" t="s">
        <v>736</v>
      </c>
      <c r="S1138" s="203" t="s">
        <v>737</v>
      </c>
      <c r="T1138" s="199" t="str">
        <f>LEFT(D1138,3)</f>
        <v>@ab</v>
      </c>
      <c r="U1138" s="198" t="e">
        <f>IF(SEARCH("RT", T1138),1,0)</f>
        <v>#VALUE!</v>
      </c>
      <c r="V1138" s="199" t="str">
        <f>LEFT(D1138,35)</f>
        <v xml:space="preserve">@abbaspeaks The physics coming out </v>
      </c>
      <c r="W1138" s="199" t="e">
        <f>IF(SEARCH("http:", D1138),1,0)</f>
        <v>#VALUE!</v>
      </c>
    </row>
    <row r="1139" spans="1:24" x14ac:dyDescent="0.2">
      <c r="A1139" s="199">
        <v>1176</v>
      </c>
      <c r="B1139" s="200" t="s">
        <v>728</v>
      </c>
      <c r="C1139" s="201" t="s">
        <v>212</v>
      </c>
      <c r="D1139" s="201" t="s">
        <v>729</v>
      </c>
      <c r="E1139" s="201" t="s">
        <v>730</v>
      </c>
      <c r="F1139" s="202">
        <v>41690.685798611099</v>
      </c>
      <c r="G1139" s="201"/>
      <c r="H1139" s="201" t="s">
        <v>23</v>
      </c>
      <c r="I1139" s="201"/>
      <c r="J1139" s="201"/>
      <c r="K1139" s="201">
        <v>2151052644</v>
      </c>
      <c r="L1139" s="201"/>
      <c r="M1139" s="203" t="s">
        <v>215</v>
      </c>
      <c r="N1139" s="203" t="s">
        <v>216</v>
      </c>
      <c r="O1139" s="201">
        <v>19</v>
      </c>
      <c r="P1139" s="201">
        <v>40</v>
      </c>
      <c r="Q1139" s="201"/>
      <c r="R1139" s="201" t="s">
        <v>731</v>
      </c>
      <c r="S1139" s="203" t="s">
        <v>81</v>
      </c>
      <c r="T1139" s="199" t="str">
        <f>LEFT(D1139,3)</f>
        <v>#OE</v>
      </c>
      <c r="U1139" s="198" t="e">
        <f>IF(SEARCH("RT", T1139),1,0)</f>
        <v>#VALUE!</v>
      </c>
      <c r="V1139" s="199" t="str">
        <f>LEFT(D1139,35)</f>
        <v xml:space="preserve">#OERS14 Is it imperative that math </v>
      </c>
      <c r="W1139" s="199" t="e">
        <f>IF(SEARCH("http:", D1139),1,0)</f>
        <v>#VALUE!</v>
      </c>
    </row>
    <row r="1140" spans="1:24" x14ac:dyDescent="0.2">
      <c r="A1140" s="199">
        <v>1177</v>
      </c>
      <c r="B1140" s="200" t="s">
        <v>723</v>
      </c>
      <c r="C1140" s="201" t="s">
        <v>573</v>
      </c>
      <c r="D1140" s="201" t="s">
        <v>724</v>
      </c>
      <c r="E1140" s="201" t="s">
        <v>725</v>
      </c>
      <c r="F1140" s="202">
        <v>41690.687083333301</v>
      </c>
      <c r="G1140" s="201"/>
      <c r="H1140" s="201" t="s">
        <v>23</v>
      </c>
      <c r="I1140" s="201"/>
      <c r="J1140" s="201"/>
      <c r="K1140" s="201">
        <v>14996156</v>
      </c>
      <c r="L1140" s="201"/>
      <c r="M1140" s="203" t="s">
        <v>85</v>
      </c>
      <c r="N1140" s="203" t="s">
        <v>667</v>
      </c>
      <c r="O1140" s="201">
        <v>208</v>
      </c>
      <c r="P1140" s="201">
        <v>104</v>
      </c>
      <c r="Q1140" s="201">
        <v>-18000</v>
      </c>
      <c r="R1140" s="201" t="s">
        <v>726</v>
      </c>
      <c r="S1140" s="203" t="s">
        <v>727</v>
      </c>
      <c r="T1140" s="199" t="str">
        <f>LEFT(D1140,3)</f>
        <v>Wha</v>
      </c>
      <c r="U1140" s="198" t="e">
        <f>IF(SEARCH("RT", T1140),1,0)</f>
        <v>#VALUE!</v>
      </c>
      <c r="V1140" s="199" t="str">
        <f>LEFT(D1140,35)</f>
        <v>What does effective professional le</v>
      </c>
      <c r="W1140" s="199" t="e">
        <f>IF(SEARCH("http:", D1140),1,0)</f>
        <v>#VALUE!</v>
      </c>
    </row>
    <row r="1141" spans="1:24" x14ac:dyDescent="0.2">
      <c r="A1141" s="199">
        <v>1178</v>
      </c>
      <c r="B1141" s="200" t="s">
        <v>716</v>
      </c>
      <c r="C1141" s="201" t="s">
        <v>717</v>
      </c>
      <c r="D1141" s="201" t="s">
        <v>718</v>
      </c>
      <c r="E1141" s="201" t="s">
        <v>719</v>
      </c>
      <c r="F1141" s="202">
        <v>41690.687222222201</v>
      </c>
      <c r="G1141" s="201"/>
      <c r="H1141" s="201" t="s">
        <v>23</v>
      </c>
      <c r="I1141" s="201"/>
      <c r="J1141" s="201"/>
      <c r="K1141" s="201">
        <v>2180447343</v>
      </c>
      <c r="L1141" s="201"/>
      <c r="M1141" s="203" t="s">
        <v>45</v>
      </c>
      <c r="N1141" s="203" t="s">
        <v>720</v>
      </c>
      <c r="O1141" s="201">
        <v>227</v>
      </c>
      <c r="P1141" s="201">
        <v>393</v>
      </c>
      <c r="Q1141" s="201">
        <v>-18000</v>
      </c>
      <c r="R1141" s="201" t="s">
        <v>721</v>
      </c>
      <c r="S1141" s="203" t="s">
        <v>722</v>
      </c>
      <c r="T1141" s="199" t="str">
        <f>LEFT(D1141,3)</f>
        <v>Fra</v>
      </c>
      <c r="U1141" s="198" t="e">
        <f>IF(SEARCH("RT", T1141),1,0)</f>
        <v>#VALUE!</v>
      </c>
      <c r="V1141" s="199" t="str">
        <f>LEFT(D1141,35)</f>
        <v>Framing math questions from perspec</v>
      </c>
      <c r="W1141" s="199" t="e">
        <f>IF(SEARCH("http:", D1141),1,0)</f>
        <v>#VALUE!</v>
      </c>
    </row>
    <row r="1142" spans="1:24" x14ac:dyDescent="0.2">
      <c r="A1142" s="199">
        <v>1179</v>
      </c>
      <c r="B1142" s="200" t="s">
        <v>711</v>
      </c>
      <c r="C1142" s="201" t="s">
        <v>573</v>
      </c>
      <c r="D1142" s="201" t="s">
        <v>712</v>
      </c>
      <c r="E1142" s="201" t="s">
        <v>713</v>
      </c>
      <c r="F1142" s="202">
        <v>41690.688958333303</v>
      </c>
      <c r="G1142" s="201"/>
      <c r="H1142" s="201" t="s">
        <v>23</v>
      </c>
      <c r="I1142" s="201"/>
      <c r="J1142" s="201"/>
      <c r="K1142" s="201">
        <v>14996156</v>
      </c>
      <c r="L1142" s="201"/>
      <c r="M1142" s="203" t="s">
        <v>85</v>
      </c>
      <c r="N1142" s="203" t="s">
        <v>667</v>
      </c>
      <c r="O1142" s="201">
        <v>208</v>
      </c>
      <c r="P1142" s="201">
        <v>104</v>
      </c>
      <c r="Q1142" s="201">
        <v>-18000</v>
      </c>
      <c r="R1142" s="201" t="s">
        <v>714</v>
      </c>
      <c r="S1142" s="203" t="s">
        <v>715</v>
      </c>
      <c r="T1142" s="199" t="str">
        <f>LEFT(D1142,3)</f>
        <v>Get</v>
      </c>
      <c r="U1142" s="198" t="e">
        <f>IF(SEARCH("RT", T1142),1,0)</f>
        <v>#VALUE!</v>
      </c>
      <c r="V1142" s="199" t="str">
        <f>LEFT(D1142,35)</f>
        <v>Getting teachers to see that criter</v>
      </c>
      <c r="W1142" s="199" t="e">
        <f>IF(SEARCH("http:", D1142),1,0)</f>
        <v>#VALUE!</v>
      </c>
    </row>
    <row r="1143" spans="1:24" ht="38.25" x14ac:dyDescent="0.2">
      <c r="A1143" s="199">
        <v>1180</v>
      </c>
      <c r="B1143" s="200" t="s">
        <v>672</v>
      </c>
      <c r="C1143" s="201" t="s">
        <v>220</v>
      </c>
      <c r="D1143" s="201" t="s">
        <v>707</v>
      </c>
      <c r="E1143" s="201" t="s">
        <v>708</v>
      </c>
      <c r="F1143" s="202">
        <v>41690.688993055599</v>
      </c>
      <c r="G1143" s="201"/>
      <c r="H1143" s="201" t="s">
        <v>23</v>
      </c>
      <c r="I1143" s="201"/>
      <c r="J1143" s="201"/>
      <c r="K1143" s="201">
        <v>903197892</v>
      </c>
      <c r="L1143" s="201"/>
      <c r="M1143" s="203" t="s">
        <v>105</v>
      </c>
      <c r="N1143" s="203" t="s">
        <v>223</v>
      </c>
      <c r="O1143" s="201">
        <v>38</v>
      </c>
      <c r="P1143" s="201">
        <v>83</v>
      </c>
      <c r="Q1143" s="201">
        <v>-18000</v>
      </c>
      <c r="R1143" s="201" t="s">
        <v>709</v>
      </c>
      <c r="S1143" s="203" t="s">
        <v>710</v>
      </c>
      <c r="T1143" s="199" t="str">
        <f>LEFT(D1143,3)</f>
        <v>htt</v>
      </c>
      <c r="U1143" s="198" t="e">
        <f>IF(SEARCH("RT", T1143),1,0)</f>
        <v>#VALUE!</v>
      </c>
      <c r="V1143" s="199" t="str">
        <f>LEFT(D1143,35)</f>
        <v>http://t.co/Ow8M4TPWR0 is one solut</v>
      </c>
      <c r="W1143" s="199">
        <f>IF(SEARCH("http:", D1143),1,0)</f>
        <v>1</v>
      </c>
      <c r="X1143" s="194" t="str">
        <f>"http:"&amp;MID(D1143,FIND("/",D1143,8),LEN(D1143)+1-FIND("/",D1143,8))</f>
        <v>http:/Ow8M4TPWR0 is one solution for helping teachers use pedagogy to teach 21st century skills #edtech #OERS14</v>
      </c>
    </row>
    <row r="1144" spans="1:24" x14ac:dyDescent="0.2">
      <c r="A1144" s="199">
        <v>1181</v>
      </c>
      <c r="B1144" s="200" t="s">
        <v>574</v>
      </c>
      <c r="C1144" s="201" t="s">
        <v>573</v>
      </c>
      <c r="D1144" s="201" t="s">
        <v>703</v>
      </c>
      <c r="E1144" s="201" t="s">
        <v>704</v>
      </c>
      <c r="F1144" s="202">
        <v>41690.690312500003</v>
      </c>
      <c r="G1144" s="201"/>
      <c r="H1144" s="201" t="s">
        <v>23</v>
      </c>
      <c r="I1144" s="201"/>
      <c r="J1144" s="201"/>
      <c r="K1144" s="201">
        <v>14996156</v>
      </c>
      <c r="L1144" s="201"/>
      <c r="M1144" s="203" t="s">
        <v>85</v>
      </c>
      <c r="N1144" s="203" t="s">
        <v>667</v>
      </c>
      <c r="O1144" s="201">
        <v>208</v>
      </c>
      <c r="P1144" s="201">
        <v>104</v>
      </c>
      <c r="Q1144" s="201">
        <v>-18000</v>
      </c>
      <c r="R1144" s="201" t="s">
        <v>705</v>
      </c>
      <c r="S1144" s="203" t="s">
        <v>706</v>
      </c>
      <c r="T1144" s="199" t="str">
        <f>LEFT(D1144,3)</f>
        <v>"Th</v>
      </c>
      <c r="U1144" s="198" t="e">
        <f>IF(SEARCH("RT", T1144),1,0)</f>
        <v>#VALUE!</v>
      </c>
      <c r="V1144" s="199" t="str">
        <f>LEFT(D1144,35)</f>
        <v>"The kids are already there!"  What</v>
      </c>
      <c r="W1144" s="199" t="e">
        <f>IF(SEARCH("http:", D1144),1,0)</f>
        <v>#VALUE!</v>
      </c>
    </row>
    <row r="1145" spans="1:24" x14ac:dyDescent="0.2">
      <c r="A1145" s="199">
        <v>1182</v>
      </c>
      <c r="B1145" s="200" t="s">
        <v>697</v>
      </c>
      <c r="C1145" s="201" t="s">
        <v>71</v>
      </c>
      <c r="D1145" s="201" t="s">
        <v>698</v>
      </c>
      <c r="E1145" s="201" t="s">
        <v>699</v>
      </c>
      <c r="F1145" s="202">
        <v>41690.691134259301</v>
      </c>
      <c r="G1145" s="201"/>
      <c r="H1145" s="201" t="s">
        <v>23</v>
      </c>
      <c r="I1145" s="201">
        <v>24306537</v>
      </c>
      <c r="J1145" s="201" t="s">
        <v>700</v>
      </c>
      <c r="K1145" s="201">
        <v>203543496</v>
      </c>
      <c r="L1145" s="201"/>
      <c r="M1145" s="203" t="s">
        <v>24</v>
      </c>
      <c r="N1145" s="203" t="s">
        <v>86</v>
      </c>
      <c r="O1145" s="201">
        <v>398</v>
      </c>
      <c r="P1145" s="201">
        <v>539</v>
      </c>
      <c r="Q1145" s="201">
        <v>-28800</v>
      </c>
      <c r="R1145" s="201" t="s">
        <v>701</v>
      </c>
      <c r="S1145" s="203" t="s">
        <v>702</v>
      </c>
      <c r="T1145" s="199" t="str">
        <f>LEFT(D1145,3)</f>
        <v>@ma</v>
      </c>
      <c r="U1145" s="198" t="e">
        <f>IF(SEARCH("RT", T1145),1,0)</f>
        <v>#VALUE!</v>
      </c>
      <c r="V1145" s="199" t="str">
        <f>LEFT(D1145,35)</f>
        <v>@markwcarbone thanks for the follow</v>
      </c>
      <c r="W1145" s="199" t="e">
        <f>IF(SEARCH("http:", D1145),1,0)</f>
        <v>#VALUE!</v>
      </c>
    </row>
    <row r="1146" spans="1:24" x14ac:dyDescent="0.2">
      <c r="A1146" s="199">
        <v>1183</v>
      </c>
      <c r="B1146" s="200" t="s">
        <v>692</v>
      </c>
      <c r="C1146" s="201" t="s">
        <v>212</v>
      </c>
      <c r="D1146" s="201" t="s">
        <v>693</v>
      </c>
      <c r="E1146" s="201" t="s">
        <v>694</v>
      </c>
      <c r="F1146" s="202">
        <v>41690.691435185203</v>
      </c>
      <c r="G1146" s="201"/>
      <c r="H1146" s="201" t="s">
        <v>23</v>
      </c>
      <c r="I1146" s="201"/>
      <c r="J1146" s="201"/>
      <c r="K1146" s="201">
        <v>2151052644</v>
      </c>
      <c r="L1146" s="201"/>
      <c r="M1146" s="203" t="s">
        <v>215</v>
      </c>
      <c r="N1146" s="203" t="s">
        <v>216</v>
      </c>
      <c r="O1146" s="201">
        <v>19</v>
      </c>
      <c r="P1146" s="201">
        <v>40</v>
      </c>
      <c r="Q1146" s="201"/>
      <c r="R1146" s="201" t="s">
        <v>695</v>
      </c>
      <c r="S1146" s="203" t="s">
        <v>696</v>
      </c>
      <c r="T1146" s="199" t="str">
        <f>LEFT(D1146,3)</f>
        <v>Wit</v>
      </c>
      <c r="U1146" s="198" t="e">
        <f>IF(SEARCH("RT", T1146),1,0)</f>
        <v>#VALUE!</v>
      </c>
      <c r="V1146" s="199" t="str">
        <f>LEFT(D1146,35)</f>
        <v>Without content knowledge and an in</v>
      </c>
      <c r="W1146" s="199" t="e">
        <f>IF(SEARCH("http:", D1146),1,0)</f>
        <v>#VALUE!</v>
      </c>
    </row>
    <row r="1147" spans="1:24" x14ac:dyDescent="0.2">
      <c r="A1147" s="199">
        <v>1184</v>
      </c>
      <c r="B1147" s="200" t="s">
        <v>685</v>
      </c>
      <c r="C1147" s="201" t="s">
        <v>686</v>
      </c>
      <c r="D1147" s="201" t="s">
        <v>687</v>
      </c>
      <c r="E1147" s="201" t="s">
        <v>688</v>
      </c>
      <c r="F1147" s="202">
        <v>41690.692083333299</v>
      </c>
      <c r="G1147" s="201"/>
      <c r="H1147" s="201" t="s">
        <v>401</v>
      </c>
      <c r="I1147" s="201"/>
      <c r="J1147" s="201"/>
      <c r="K1147" s="201">
        <v>91436396</v>
      </c>
      <c r="L1147" s="201"/>
      <c r="M1147" s="203" t="s">
        <v>215</v>
      </c>
      <c r="N1147" s="203" t="s">
        <v>689</v>
      </c>
      <c r="O1147" s="201">
        <v>299</v>
      </c>
      <c r="P1147" s="201">
        <v>409</v>
      </c>
      <c r="Q1147" s="201">
        <v>-21600</v>
      </c>
      <c r="R1147" s="201" t="s">
        <v>690</v>
      </c>
      <c r="S1147" s="203" t="s">
        <v>691</v>
      </c>
      <c r="T1147" s="199" t="str">
        <f>LEFT(D1147,3)</f>
        <v>#oe</v>
      </c>
      <c r="U1147" s="198" t="e">
        <f>IF(SEARCH("RT", T1147),1,0)</f>
        <v>#VALUE!</v>
      </c>
      <c r="V1147" s="199" t="str">
        <f>LEFT(D1147,35)</f>
        <v>#oers14 a 13 year old is hacking hi</v>
      </c>
      <c r="W1147" s="199">
        <f>IF(SEARCH("http:", D1147),1,0)</f>
        <v>1</v>
      </c>
      <c r="X1147" s="194" t="str">
        <f>"http:"&amp;MID(D1147,FIND("/",D1147,8),LEN(D1147)+1-FIND("/",D1147,8))</f>
        <v>http://t.co/ks8tlCEbok</v>
      </c>
    </row>
    <row r="1148" spans="1:24" x14ac:dyDescent="0.2">
      <c r="A1148" s="199">
        <v>1185</v>
      </c>
      <c r="B1148" s="200" t="s">
        <v>680</v>
      </c>
      <c r="C1148" s="201" t="s">
        <v>71</v>
      </c>
      <c r="D1148" s="201" t="s">
        <v>681</v>
      </c>
      <c r="E1148" s="201" t="s">
        <v>682</v>
      </c>
      <c r="F1148" s="202">
        <v>41690.692094907397</v>
      </c>
      <c r="G1148" s="201"/>
      <c r="H1148" s="201" t="s">
        <v>23</v>
      </c>
      <c r="I1148" s="201"/>
      <c r="J1148" s="201"/>
      <c r="K1148" s="201">
        <v>203543496</v>
      </c>
      <c r="L1148" s="201"/>
      <c r="M1148" s="203" t="s">
        <v>24</v>
      </c>
      <c r="N1148" s="203" t="s">
        <v>86</v>
      </c>
      <c r="O1148" s="201">
        <v>398</v>
      </c>
      <c r="P1148" s="201">
        <v>539</v>
      </c>
      <c r="Q1148" s="201">
        <v>-28800</v>
      </c>
      <c r="R1148" s="201" t="s">
        <v>683</v>
      </c>
      <c r="S1148" s="203" t="s">
        <v>684</v>
      </c>
      <c r="T1148" s="199" t="str">
        <f>LEFT(D1148,3)</f>
        <v xml:space="preserve">RT </v>
      </c>
      <c r="U1148" s="198">
        <f>IF(SEARCH("RT", T1148),1,0)</f>
        <v>1</v>
      </c>
      <c r="V1148" s="199" t="str">
        <f>LEFT(D1148,35)</f>
        <v>RT @adrossis: @abbaspeaks The physi</v>
      </c>
      <c r="W1148" s="199" t="e">
        <f>IF(SEARCH("http:", D1148),1,0)</f>
        <v>#VALUE!</v>
      </c>
    </row>
    <row r="1149" spans="1:24" x14ac:dyDescent="0.2">
      <c r="A1149" s="199">
        <v>1186</v>
      </c>
      <c r="B1149" s="200" t="s">
        <v>677</v>
      </c>
      <c r="C1149" s="201" t="s">
        <v>260</v>
      </c>
      <c r="D1149" s="201" t="s">
        <v>530</v>
      </c>
      <c r="E1149" s="201" t="s">
        <v>678</v>
      </c>
      <c r="F1149" s="202">
        <v>41690.693090277797</v>
      </c>
      <c r="G1149" s="201"/>
      <c r="H1149" s="201" t="s">
        <v>23</v>
      </c>
      <c r="I1149" s="201"/>
      <c r="J1149" s="201"/>
      <c r="K1149" s="201">
        <v>40576448</v>
      </c>
      <c r="L1149" s="201"/>
      <c r="M1149" s="203" t="s">
        <v>85</v>
      </c>
      <c r="N1149" s="203" t="s">
        <v>263</v>
      </c>
      <c r="O1149" s="201">
        <v>816</v>
      </c>
      <c r="P1149" s="201">
        <v>1469</v>
      </c>
      <c r="Q1149" s="201">
        <v>-18000</v>
      </c>
      <c r="R1149" s="201" t="s">
        <v>679</v>
      </c>
      <c r="S1149" s="203" t="s">
        <v>534</v>
      </c>
      <c r="T1149" s="199" t="str">
        <f>LEFT(D1149,3)</f>
        <v xml:space="preserve">RT </v>
      </c>
      <c r="U1149" s="198">
        <f>IF(SEARCH("RT", T1149),1,0)</f>
        <v>1</v>
      </c>
      <c r="V1149" s="199" t="str">
        <f>LEFT(D1149,35)</f>
        <v>RT @fdelk_nmc: Without content know</v>
      </c>
      <c r="W1149" s="199" t="e">
        <f>IF(SEARCH("http:", D1149),1,0)</f>
        <v>#VALUE!</v>
      </c>
    </row>
    <row r="1150" spans="1:24" x14ac:dyDescent="0.2">
      <c r="A1150" s="199">
        <v>1187</v>
      </c>
      <c r="B1150" s="200" t="s">
        <v>675</v>
      </c>
      <c r="C1150" s="201" t="s">
        <v>260</v>
      </c>
      <c r="D1150" s="201" t="s">
        <v>670</v>
      </c>
      <c r="E1150" s="201" t="s">
        <v>671</v>
      </c>
      <c r="F1150" s="202">
        <v>41690.693252314799</v>
      </c>
      <c r="G1150" s="201"/>
      <c r="H1150" s="201" t="s">
        <v>23</v>
      </c>
      <c r="I1150" s="201">
        <v>903197892</v>
      </c>
      <c r="J1150" s="201" t="s">
        <v>220</v>
      </c>
      <c r="K1150" s="201">
        <v>40576448</v>
      </c>
      <c r="L1150" s="201" t="s">
        <v>672</v>
      </c>
      <c r="M1150" s="203" t="s">
        <v>85</v>
      </c>
      <c r="N1150" s="203" t="s">
        <v>263</v>
      </c>
      <c r="O1150" s="201">
        <v>816</v>
      </c>
      <c r="P1150" s="201">
        <v>1469</v>
      </c>
      <c r="Q1150" s="201">
        <v>-18000</v>
      </c>
      <c r="R1150" s="201" t="s">
        <v>676</v>
      </c>
      <c r="S1150" s="203" t="s">
        <v>674</v>
      </c>
      <c r="T1150" s="199" t="str">
        <f>LEFT(D1150,3)</f>
        <v>@li</v>
      </c>
      <c r="U1150" s="198" t="e">
        <f>IF(SEARCH("RT", T1150),1,0)</f>
        <v>#VALUE!</v>
      </c>
      <c r="V1150" s="199" t="str">
        <f>LEFT(D1150,35)</f>
        <v>@lisacollimore thanks for sharing #</v>
      </c>
      <c r="W1150" s="199" t="e">
        <f>IF(SEARCH("http:", D1150),1,0)</f>
        <v>#VALUE!</v>
      </c>
    </row>
    <row r="1151" spans="1:24" x14ac:dyDescent="0.2">
      <c r="A1151" s="199">
        <v>1188</v>
      </c>
      <c r="B1151" s="200" t="s">
        <v>669</v>
      </c>
      <c r="C1151" s="201" t="s">
        <v>71</v>
      </c>
      <c r="D1151" s="201" t="s">
        <v>670</v>
      </c>
      <c r="E1151" s="201" t="s">
        <v>671</v>
      </c>
      <c r="F1151" s="202">
        <v>41690.693252314799</v>
      </c>
      <c r="G1151" s="201"/>
      <c r="H1151" s="201" t="s">
        <v>23</v>
      </c>
      <c r="I1151" s="201">
        <v>903197892</v>
      </c>
      <c r="J1151" s="201" t="s">
        <v>220</v>
      </c>
      <c r="K1151" s="201">
        <v>203543496</v>
      </c>
      <c r="L1151" s="201" t="s">
        <v>672</v>
      </c>
      <c r="M1151" s="203" t="s">
        <v>85</v>
      </c>
      <c r="N1151" s="203" t="s">
        <v>86</v>
      </c>
      <c r="O1151" s="201">
        <v>398</v>
      </c>
      <c r="P1151" s="201">
        <v>539</v>
      </c>
      <c r="Q1151" s="201">
        <v>-28800</v>
      </c>
      <c r="R1151" s="201" t="s">
        <v>673</v>
      </c>
      <c r="S1151" s="203" t="s">
        <v>674</v>
      </c>
      <c r="T1151" s="199" t="str">
        <f>LEFT(D1151,3)</f>
        <v>@li</v>
      </c>
      <c r="U1151" s="198" t="e">
        <f>IF(SEARCH("RT", T1151),1,0)</f>
        <v>#VALUE!</v>
      </c>
      <c r="V1151" s="199" t="str">
        <f>LEFT(D1151,35)</f>
        <v>@lisacollimore thanks for sharing #</v>
      </c>
      <c r="W1151" s="199" t="e">
        <f>IF(SEARCH("http:", D1151),1,0)</f>
        <v>#VALUE!</v>
      </c>
    </row>
    <row r="1152" spans="1:24" x14ac:dyDescent="0.2">
      <c r="A1152" s="199">
        <v>1189</v>
      </c>
      <c r="B1152" s="200" t="s">
        <v>665</v>
      </c>
      <c r="C1152" s="201" t="s">
        <v>573</v>
      </c>
      <c r="D1152" s="201" t="s">
        <v>530</v>
      </c>
      <c r="E1152" s="201" t="s">
        <v>666</v>
      </c>
      <c r="F1152" s="202">
        <v>41690.699756944399</v>
      </c>
      <c r="G1152" s="201"/>
      <c r="H1152" s="201" t="s">
        <v>23</v>
      </c>
      <c r="I1152" s="201"/>
      <c r="J1152" s="201"/>
      <c r="K1152" s="201">
        <v>14996156</v>
      </c>
      <c r="L1152" s="201"/>
      <c r="M1152" s="203" t="s">
        <v>85</v>
      </c>
      <c r="N1152" s="203" t="s">
        <v>667</v>
      </c>
      <c r="O1152" s="201">
        <v>208</v>
      </c>
      <c r="P1152" s="201">
        <v>104</v>
      </c>
      <c r="Q1152" s="201">
        <v>-18000</v>
      </c>
      <c r="R1152" s="201" t="s">
        <v>668</v>
      </c>
      <c r="S1152" s="203" t="s">
        <v>534</v>
      </c>
      <c r="T1152" s="199" t="str">
        <f>LEFT(D1152,3)</f>
        <v xml:space="preserve">RT </v>
      </c>
      <c r="U1152" s="198">
        <f>IF(SEARCH("RT", T1152),1,0)</f>
        <v>1</v>
      </c>
      <c r="V1152" s="199" t="str">
        <f>LEFT(D1152,35)</f>
        <v>RT @fdelk_nmc: Without content know</v>
      </c>
      <c r="W1152" s="199" t="e">
        <f>IF(SEARCH("http:", D1152),1,0)</f>
        <v>#VALUE!</v>
      </c>
    </row>
    <row r="1153" spans="1:24" x14ac:dyDescent="0.2">
      <c r="A1153" s="199">
        <v>1190</v>
      </c>
      <c r="B1153" s="200" t="s">
        <v>660</v>
      </c>
      <c r="C1153" s="201" t="s">
        <v>424</v>
      </c>
      <c r="D1153" s="201" t="s">
        <v>661</v>
      </c>
      <c r="E1153" s="201" t="s">
        <v>662</v>
      </c>
      <c r="F1153" s="202">
        <v>41690.703495370399</v>
      </c>
      <c r="G1153" s="201"/>
      <c r="H1153" s="201" t="s">
        <v>23</v>
      </c>
      <c r="I1153" s="201"/>
      <c r="J1153" s="201"/>
      <c r="K1153" s="201">
        <v>129585627</v>
      </c>
      <c r="L1153" s="201"/>
      <c r="M1153" s="203" t="s">
        <v>105</v>
      </c>
      <c r="N1153" s="203" t="s">
        <v>426</v>
      </c>
      <c r="O1153" s="201">
        <v>161</v>
      </c>
      <c r="P1153" s="201">
        <v>95</v>
      </c>
      <c r="Q1153" s="201">
        <v>-21600</v>
      </c>
      <c r="R1153" s="201" t="s">
        <v>663</v>
      </c>
      <c r="S1153" s="203" t="s">
        <v>664</v>
      </c>
      <c r="T1153" s="199" t="str">
        <f>LEFT(D1153,3)</f>
        <v xml:space="preserve">RT </v>
      </c>
      <c r="U1153" s="198">
        <f>IF(SEARCH("RT", T1153),1,0)</f>
        <v>1</v>
      </c>
      <c r="V1153" s="199" t="str">
        <f>LEFT(D1153,35)</f>
        <v xml:space="preserve">RT @Stephen_Hurley: @ShastaCH wish </v>
      </c>
      <c r="W1153" s="199" t="e">
        <f>IF(SEARCH("http:", D1153),1,0)</f>
        <v>#VALUE!</v>
      </c>
    </row>
    <row r="1154" spans="1:24" x14ac:dyDescent="0.2">
      <c r="A1154" s="199">
        <v>1191</v>
      </c>
      <c r="B1154" s="200" t="s">
        <v>653</v>
      </c>
      <c r="C1154" s="201" t="s">
        <v>654</v>
      </c>
      <c r="D1154" s="201" t="s">
        <v>655</v>
      </c>
      <c r="E1154" s="201" t="s">
        <v>656</v>
      </c>
      <c r="F1154" s="202">
        <v>41690.7039351852</v>
      </c>
      <c r="G1154" s="201"/>
      <c r="H1154" s="201" t="s">
        <v>23</v>
      </c>
      <c r="I1154" s="201"/>
      <c r="J1154" s="201"/>
      <c r="K1154" s="201">
        <v>30002337</v>
      </c>
      <c r="L1154" s="201"/>
      <c r="M1154" s="203" t="s">
        <v>73</v>
      </c>
      <c r="N1154" s="203" t="s">
        <v>657</v>
      </c>
      <c r="O1154" s="201">
        <v>378</v>
      </c>
      <c r="P1154" s="201">
        <v>173</v>
      </c>
      <c r="Q1154" s="201">
        <v>-18000</v>
      </c>
      <c r="R1154" s="201" t="s">
        <v>658</v>
      </c>
      <c r="S1154" s="203" t="s">
        <v>659</v>
      </c>
      <c r="T1154" s="199" t="str">
        <f>LEFT(D1154,3)</f>
        <v>Cla</v>
      </c>
      <c r="U1154" s="198" t="e">
        <f>IF(SEARCH("RT", T1154),1,0)</f>
        <v>#VALUE!</v>
      </c>
      <c r="V1154" s="199" t="str">
        <f>LEFT(D1154,35)</f>
        <v>Clarification: I didn't mean to sug</v>
      </c>
      <c r="W1154" s="199" t="e">
        <f>IF(SEARCH("http:", D1154),1,0)</f>
        <v>#VALUE!</v>
      </c>
    </row>
    <row r="1155" spans="1:24" x14ac:dyDescent="0.2">
      <c r="A1155" s="199">
        <v>1192</v>
      </c>
      <c r="B1155" s="200" t="s">
        <v>647</v>
      </c>
      <c r="C1155" s="201" t="s">
        <v>648</v>
      </c>
      <c r="D1155" s="201" t="s">
        <v>649</v>
      </c>
      <c r="E1155" s="201" t="s">
        <v>650</v>
      </c>
      <c r="F1155" s="202">
        <v>41690.7044328704</v>
      </c>
      <c r="G1155" s="201"/>
      <c r="H1155" s="201" t="s">
        <v>23</v>
      </c>
      <c r="I1155" s="201"/>
      <c r="J1155" s="201"/>
      <c r="K1155" s="201">
        <v>222191753</v>
      </c>
      <c r="L1155" s="201"/>
      <c r="M1155" s="203" t="s">
        <v>105</v>
      </c>
      <c r="N1155" s="203" t="s">
        <v>651</v>
      </c>
      <c r="O1155" s="201">
        <v>23</v>
      </c>
      <c r="P1155" s="201">
        <v>76</v>
      </c>
      <c r="Q1155" s="201"/>
      <c r="R1155" s="201" t="s">
        <v>652</v>
      </c>
      <c r="S1155" s="203" t="s">
        <v>81</v>
      </c>
      <c r="T1155" s="199" t="str">
        <f>LEFT(D1155,3)</f>
        <v>#OE</v>
      </c>
      <c r="U1155" s="198" t="e">
        <f>IF(SEARCH("RT", T1155),1,0)</f>
        <v>#VALUE!</v>
      </c>
      <c r="V1155" s="199" t="str">
        <f>LEFT(D1155,35)</f>
        <v>#OERS14 The Beyond 3:30 program sou</v>
      </c>
      <c r="W1155" s="199" t="e">
        <f>IF(SEARCH("http:", D1155),1,0)</f>
        <v>#VALUE!</v>
      </c>
    </row>
    <row r="1156" spans="1:24" x14ac:dyDescent="0.2">
      <c r="A1156" s="199">
        <v>1193</v>
      </c>
      <c r="B1156" s="200" t="s">
        <v>642</v>
      </c>
      <c r="C1156" s="201" t="s">
        <v>424</v>
      </c>
      <c r="D1156" s="201" t="s">
        <v>643</v>
      </c>
      <c r="E1156" s="201" t="s">
        <v>644</v>
      </c>
      <c r="F1156" s="202">
        <v>41690.705636574101</v>
      </c>
      <c r="G1156" s="201"/>
      <c r="H1156" s="201" t="s">
        <v>23</v>
      </c>
      <c r="I1156" s="201"/>
      <c r="J1156" s="201"/>
      <c r="K1156" s="201">
        <v>129585627</v>
      </c>
      <c r="L1156" s="201"/>
      <c r="M1156" s="203" t="s">
        <v>105</v>
      </c>
      <c r="N1156" s="203" t="s">
        <v>426</v>
      </c>
      <c r="O1156" s="201">
        <v>161</v>
      </c>
      <c r="P1156" s="201">
        <v>95</v>
      </c>
      <c r="Q1156" s="201">
        <v>-21600</v>
      </c>
      <c r="R1156" s="201" t="s">
        <v>645</v>
      </c>
      <c r="S1156" s="203" t="s">
        <v>646</v>
      </c>
      <c r="T1156" s="199" t="str">
        <f>LEFT(D1156,3)</f>
        <v xml:space="preserve">RT </v>
      </c>
      <c r="U1156" s="198">
        <f>IF(SEARCH("RT", T1156),1,0)</f>
        <v>1</v>
      </c>
      <c r="V1156" s="199" t="str">
        <f>LEFT(D1156,35)</f>
        <v>RT @ResearchChat: Last day of #OERS</v>
      </c>
      <c r="W1156" s="199" t="e">
        <f>IF(SEARCH("http:", D1156),1,0)</f>
        <v>#VALUE!</v>
      </c>
    </row>
    <row r="1157" spans="1:24" x14ac:dyDescent="0.2">
      <c r="A1157" s="199">
        <v>1194</v>
      </c>
      <c r="B1157" s="200" t="s">
        <v>637</v>
      </c>
      <c r="C1157" s="201" t="s">
        <v>424</v>
      </c>
      <c r="D1157" s="201" t="s">
        <v>638</v>
      </c>
      <c r="E1157" s="201" t="s">
        <v>639</v>
      </c>
      <c r="F1157" s="202">
        <v>41690.706041666701</v>
      </c>
      <c r="G1157" s="201"/>
      <c r="H1157" s="201" t="s">
        <v>23</v>
      </c>
      <c r="I1157" s="201"/>
      <c r="J1157" s="201"/>
      <c r="K1157" s="201">
        <v>129585627</v>
      </c>
      <c r="L1157" s="201"/>
      <c r="M1157" s="203" t="s">
        <v>105</v>
      </c>
      <c r="N1157" s="203" t="s">
        <v>426</v>
      </c>
      <c r="O1157" s="201">
        <v>161</v>
      </c>
      <c r="P1157" s="201">
        <v>95</v>
      </c>
      <c r="Q1157" s="201">
        <v>-21600</v>
      </c>
      <c r="R1157" s="201" t="s">
        <v>640</v>
      </c>
      <c r="S1157" s="203" t="s">
        <v>641</v>
      </c>
      <c r="T1157" s="199" t="str">
        <f>LEFT(D1157,3)</f>
        <v xml:space="preserve">RT </v>
      </c>
      <c r="U1157" s="198">
        <f>IF(SEARCH("RT", T1157),1,0)</f>
        <v>1</v>
      </c>
      <c r="V1157" s="199" t="str">
        <f>LEFT(D1157,35)</f>
        <v>RT @abbaspeaks: Using computing dev</v>
      </c>
      <c r="W1157" s="199" t="e">
        <f>IF(SEARCH("http:", D1157),1,0)</f>
        <v>#VALUE!</v>
      </c>
    </row>
    <row r="1158" spans="1:24" x14ac:dyDescent="0.2">
      <c r="A1158" s="199">
        <v>1195</v>
      </c>
      <c r="B1158" s="200" t="s">
        <v>632</v>
      </c>
      <c r="C1158" s="201" t="s">
        <v>625</v>
      </c>
      <c r="D1158" s="201" t="s">
        <v>633</v>
      </c>
      <c r="E1158" s="201" t="s">
        <v>634</v>
      </c>
      <c r="F1158" s="202">
        <v>41690.707256944399</v>
      </c>
      <c r="G1158" s="201"/>
      <c r="H1158" s="201" t="s">
        <v>628</v>
      </c>
      <c r="I1158" s="201"/>
      <c r="J1158" s="201"/>
      <c r="K1158" s="201">
        <v>13210942</v>
      </c>
      <c r="L1158" s="201"/>
      <c r="M1158" s="203" t="s">
        <v>85</v>
      </c>
      <c r="N1158" s="203" t="s">
        <v>629</v>
      </c>
      <c r="O1158" s="201">
        <v>2792</v>
      </c>
      <c r="P1158" s="201">
        <v>3059</v>
      </c>
      <c r="Q1158" s="201">
        <v>-18000</v>
      </c>
      <c r="R1158" s="201" t="s">
        <v>635</v>
      </c>
      <c r="S1158" s="203" t="s">
        <v>636</v>
      </c>
      <c r="T1158" s="199" t="str">
        <f>LEFT(D1158,3)</f>
        <v xml:space="preserve">RT </v>
      </c>
      <c r="U1158" s="198">
        <f>IF(SEARCH("RT", T1158),1,0)</f>
        <v>1</v>
      </c>
      <c r="V1158" s="199" t="str">
        <f>LEFT(D1158,35)</f>
        <v>RT @adrossis: Big question:  how do</v>
      </c>
      <c r="W1158" s="199" t="e">
        <f>IF(SEARCH("http:", D1158),1,0)</f>
        <v>#VALUE!</v>
      </c>
    </row>
    <row r="1159" spans="1:24" x14ac:dyDescent="0.2">
      <c r="A1159" s="199">
        <v>1196</v>
      </c>
      <c r="B1159" s="200" t="s">
        <v>624</v>
      </c>
      <c r="C1159" s="201" t="s">
        <v>625</v>
      </c>
      <c r="D1159" s="201" t="s">
        <v>626</v>
      </c>
      <c r="E1159" s="201" t="s">
        <v>627</v>
      </c>
      <c r="F1159" s="202">
        <v>41690.707303240699</v>
      </c>
      <c r="G1159" s="201"/>
      <c r="H1159" s="201" t="s">
        <v>628</v>
      </c>
      <c r="I1159" s="201"/>
      <c r="J1159" s="201"/>
      <c r="K1159" s="201">
        <v>13210942</v>
      </c>
      <c r="L1159" s="201"/>
      <c r="M1159" s="203" t="s">
        <v>85</v>
      </c>
      <c r="N1159" s="203" t="s">
        <v>629</v>
      </c>
      <c r="O1159" s="201">
        <v>2792</v>
      </c>
      <c r="P1159" s="201">
        <v>3059</v>
      </c>
      <c r="Q1159" s="201">
        <v>-18000</v>
      </c>
      <c r="R1159" s="201" t="s">
        <v>630</v>
      </c>
      <c r="S1159" s="203" t="s">
        <v>631</v>
      </c>
      <c r="T1159" s="199" t="str">
        <f>LEFT(D1159,3)</f>
        <v xml:space="preserve">RT </v>
      </c>
      <c r="U1159" s="198">
        <f>IF(SEARCH("RT", T1159),1,0)</f>
        <v>1</v>
      </c>
      <c r="V1159" s="199" t="str">
        <f>LEFT(D1159,35)</f>
        <v>RT @BrendaCourey: How do we give st</v>
      </c>
      <c r="W1159" s="199" t="e">
        <f>IF(SEARCH("http:", D1159),1,0)</f>
        <v>#VALUE!</v>
      </c>
    </row>
    <row r="1160" spans="1:24" x14ac:dyDescent="0.2">
      <c r="A1160" s="199">
        <v>1197</v>
      </c>
      <c r="B1160" s="200" t="s">
        <v>619</v>
      </c>
      <c r="C1160" s="201" t="s">
        <v>260</v>
      </c>
      <c r="D1160" s="201" t="s">
        <v>620</v>
      </c>
      <c r="E1160" s="201" t="s">
        <v>621</v>
      </c>
      <c r="F1160" s="202">
        <v>41690.707662036999</v>
      </c>
      <c r="G1160" s="201"/>
      <c r="H1160" s="201" t="s">
        <v>23</v>
      </c>
      <c r="I1160" s="201"/>
      <c r="J1160" s="201"/>
      <c r="K1160" s="201">
        <v>40576448</v>
      </c>
      <c r="L1160" s="201"/>
      <c r="M1160" s="203" t="s">
        <v>85</v>
      </c>
      <c r="N1160" s="203" t="s">
        <v>263</v>
      </c>
      <c r="O1160" s="201">
        <v>816</v>
      </c>
      <c r="P1160" s="201">
        <v>1469</v>
      </c>
      <c r="Q1160" s="201">
        <v>-18000</v>
      </c>
      <c r="R1160" s="201" t="s">
        <v>622</v>
      </c>
      <c r="S1160" s="203" t="s">
        <v>623</v>
      </c>
      <c r="T1160" s="199" t="str">
        <f>LEFT(D1160,3)</f>
        <v>Tha</v>
      </c>
      <c r="U1160" s="198" t="e">
        <f>IF(SEARCH("RT", T1160),1,0)</f>
        <v>#VALUE!</v>
      </c>
      <c r="V1160" s="199" t="str">
        <f>LEFT(D1160,35)</f>
        <v>Thanks for dropping by our desk @at</v>
      </c>
      <c r="W1160" s="199" t="e">
        <f>IF(SEARCH("http:", D1160),1,0)</f>
        <v>#VALUE!</v>
      </c>
    </row>
    <row r="1161" spans="1:24" x14ac:dyDescent="0.2">
      <c r="A1161" s="199">
        <v>1198</v>
      </c>
      <c r="B1161" s="200" t="s">
        <v>614</v>
      </c>
      <c r="C1161" s="201" t="s">
        <v>346</v>
      </c>
      <c r="D1161" s="201" t="s">
        <v>615</v>
      </c>
      <c r="E1161" s="201" t="s">
        <v>616</v>
      </c>
      <c r="F1161" s="202">
        <v>41690.708368055602</v>
      </c>
      <c r="G1161" s="201"/>
      <c r="H1161" s="201" t="s">
        <v>23</v>
      </c>
      <c r="I1161" s="201"/>
      <c r="J1161" s="201"/>
      <c r="K1161" s="201">
        <v>636460073</v>
      </c>
      <c r="L1161" s="201"/>
      <c r="M1161" s="203" t="s">
        <v>215</v>
      </c>
      <c r="N1161" s="203" t="s">
        <v>349</v>
      </c>
      <c r="O1161" s="201">
        <v>154</v>
      </c>
      <c r="P1161" s="201">
        <v>300</v>
      </c>
      <c r="Q1161" s="201">
        <v>-18000</v>
      </c>
      <c r="R1161" s="201" t="s">
        <v>617</v>
      </c>
      <c r="S1161" s="203" t="s">
        <v>618</v>
      </c>
      <c r="T1161" s="199" t="str">
        <f>LEFT(D1161,3)</f>
        <v xml:space="preserve">RT </v>
      </c>
      <c r="U1161" s="198">
        <f>IF(SEARCH("RT", T1161),1,0)</f>
        <v>1</v>
      </c>
      <c r="V1161" s="199" t="str">
        <f>LEFT(D1161,35)</f>
        <v>RT @MindShareLearn: Thanks for shar</v>
      </c>
      <c r="W1161" s="199">
        <f>IF(SEARCH("http:", D1161),1,0)</f>
        <v>1</v>
      </c>
      <c r="X1161" s="194" t="str">
        <f>"http:"&amp;MID(D1161,FIND("/",D1161,8),LEN(D1161)+1-FIND("/",D1161,8))</f>
        <v>http://t.co/7…</v>
      </c>
    </row>
    <row r="1162" spans="1:24" x14ac:dyDescent="0.2">
      <c r="A1162" s="199">
        <v>1199</v>
      </c>
      <c r="B1162" s="200" t="s">
        <v>608</v>
      </c>
      <c r="C1162" s="201" t="s">
        <v>424</v>
      </c>
      <c r="D1162" s="201" t="s">
        <v>609</v>
      </c>
      <c r="E1162" s="201" t="s">
        <v>610</v>
      </c>
      <c r="F1162" s="202">
        <v>41690.712847222203</v>
      </c>
      <c r="G1162" s="201" t="s">
        <v>611</v>
      </c>
      <c r="H1162" s="201" t="s">
        <v>23</v>
      </c>
      <c r="I1162" s="201"/>
      <c r="J1162" s="201"/>
      <c r="K1162" s="201">
        <v>129585627</v>
      </c>
      <c r="L1162" s="201"/>
      <c r="M1162" s="203" t="s">
        <v>105</v>
      </c>
      <c r="N1162" s="203" t="s">
        <v>426</v>
      </c>
      <c r="O1162" s="201">
        <v>161</v>
      </c>
      <c r="P1162" s="201">
        <v>95</v>
      </c>
      <c r="Q1162" s="201">
        <v>-21600</v>
      </c>
      <c r="R1162" s="201" t="s">
        <v>612</v>
      </c>
      <c r="S1162" s="203" t="s">
        <v>613</v>
      </c>
      <c r="T1162" s="199" t="str">
        <f>LEFT(D1162,3)</f>
        <v>Won</v>
      </c>
      <c r="U1162" s="198" t="e">
        <f>IF(SEARCH("RT", T1162),1,0)</f>
        <v>#VALUE!</v>
      </c>
      <c r="V1162" s="199" t="str">
        <f>LEFT(D1162,35)</f>
        <v>Wonderful to hear such articulate s</v>
      </c>
      <c r="W1162" s="199" t="e">
        <f>IF(SEARCH("http:", D1162),1,0)</f>
        <v>#VALUE!</v>
      </c>
    </row>
    <row r="1163" spans="1:24" x14ac:dyDescent="0.2">
      <c r="A1163" s="199">
        <v>1200</v>
      </c>
      <c r="B1163" s="200" t="s">
        <v>603</v>
      </c>
      <c r="C1163" s="201" t="s">
        <v>220</v>
      </c>
      <c r="D1163" s="201" t="s">
        <v>604</v>
      </c>
      <c r="E1163" s="201" t="s">
        <v>605</v>
      </c>
      <c r="F1163" s="202">
        <v>41690.713472222204</v>
      </c>
      <c r="G1163" s="201"/>
      <c r="H1163" s="201" t="s">
        <v>23</v>
      </c>
      <c r="I1163" s="201"/>
      <c r="J1163" s="201"/>
      <c r="K1163" s="201">
        <v>903197892</v>
      </c>
      <c r="L1163" s="201"/>
      <c r="M1163" s="203" t="s">
        <v>105</v>
      </c>
      <c r="N1163" s="203" t="s">
        <v>223</v>
      </c>
      <c r="O1163" s="201">
        <v>38</v>
      </c>
      <c r="P1163" s="201">
        <v>83</v>
      </c>
      <c r="Q1163" s="201">
        <v>-18000</v>
      </c>
      <c r="R1163" s="201" t="s">
        <v>606</v>
      </c>
      <c r="S1163" s="203" t="s">
        <v>607</v>
      </c>
      <c r="T1163" s="199" t="str">
        <f>LEFT(D1163,3)</f>
        <v>Tha</v>
      </c>
      <c r="U1163" s="198" t="e">
        <f>IF(SEARCH("RT", T1163),1,0)</f>
        <v>#VALUE!</v>
      </c>
      <c r="V1163" s="199" t="str">
        <f>LEFT(D1163,35)</f>
        <v>Thanks for sharing your stories abo</v>
      </c>
      <c r="W1163" s="199" t="e">
        <f>IF(SEARCH("http:", D1163),1,0)</f>
        <v>#VALUE!</v>
      </c>
    </row>
    <row r="1164" spans="1:24" x14ac:dyDescent="0.2">
      <c r="A1164" s="199">
        <v>1201</v>
      </c>
      <c r="B1164" s="200" t="s">
        <v>598</v>
      </c>
      <c r="C1164" s="201" t="s">
        <v>260</v>
      </c>
      <c r="D1164" s="201" t="s">
        <v>599</v>
      </c>
      <c r="E1164" s="201" t="s">
        <v>600</v>
      </c>
      <c r="F1164" s="202">
        <v>41690.717060185198</v>
      </c>
      <c r="G1164" s="201"/>
      <c r="H1164" s="201" t="s">
        <v>23</v>
      </c>
      <c r="I1164" s="201"/>
      <c r="J1164" s="201"/>
      <c r="K1164" s="201">
        <v>40576448</v>
      </c>
      <c r="L1164" s="201"/>
      <c r="M1164" s="203" t="s">
        <v>85</v>
      </c>
      <c r="N1164" s="203" t="s">
        <v>263</v>
      </c>
      <c r="O1164" s="201">
        <v>816</v>
      </c>
      <c r="P1164" s="201">
        <v>1469</v>
      </c>
      <c r="Q1164" s="201">
        <v>-18000</v>
      </c>
      <c r="R1164" s="201" t="s">
        <v>601</v>
      </c>
      <c r="S1164" s="203" t="s">
        <v>602</v>
      </c>
      <c r="T1164" s="199" t="str">
        <f>LEFT(D1164,3)</f>
        <v>And</v>
      </c>
      <c r="U1164" s="198" t="e">
        <f>IF(SEARCH("RT", T1164),1,0)</f>
        <v>#VALUE!</v>
      </c>
      <c r="V1164" s="199" t="str">
        <f>LEFT(D1164,35)</f>
        <v>And its lunchtime..we will be at ou</v>
      </c>
      <c r="W1164" s="199" t="e">
        <f>IF(SEARCH("http:", D1164),1,0)</f>
        <v>#VALUE!</v>
      </c>
    </row>
    <row r="1165" spans="1:24" x14ac:dyDescent="0.2">
      <c r="A1165" s="199">
        <v>1202</v>
      </c>
      <c r="B1165" s="200" t="s">
        <v>593</v>
      </c>
      <c r="C1165" s="201" t="s">
        <v>260</v>
      </c>
      <c r="D1165" s="201" t="s">
        <v>594</v>
      </c>
      <c r="E1165" s="201" t="s">
        <v>595</v>
      </c>
      <c r="F1165" s="202">
        <v>41690.717118055603</v>
      </c>
      <c r="G1165" s="201"/>
      <c r="H1165" s="201" t="s">
        <v>23</v>
      </c>
      <c r="I1165" s="201"/>
      <c r="J1165" s="201"/>
      <c r="K1165" s="201">
        <v>40576448</v>
      </c>
      <c r="L1165" s="201"/>
      <c r="M1165" s="203" t="s">
        <v>85</v>
      </c>
      <c r="N1165" s="203" t="s">
        <v>263</v>
      </c>
      <c r="O1165" s="201">
        <v>816</v>
      </c>
      <c r="P1165" s="201">
        <v>1469</v>
      </c>
      <c r="Q1165" s="201">
        <v>-18000</v>
      </c>
      <c r="R1165" s="201" t="s">
        <v>596</v>
      </c>
      <c r="S1165" s="203" t="s">
        <v>597</v>
      </c>
      <c r="T1165" s="199" t="str">
        <f>LEFT(D1165,3)</f>
        <v xml:space="preserve">RT </v>
      </c>
      <c r="U1165" s="198">
        <f>IF(SEARCH("RT", T1165),1,0)</f>
        <v>1</v>
      </c>
      <c r="V1165" s="199" t="str">
        <f>LEFT(D1165,35)</f>
        <v>RT @ShastaCH: Wonderful to hear suc</v>
      </c>
      <c r="W1165" s="199" t="e">
        <f>IF(SEARCH("http:", D1165),1,0)</f>
        <v>#VALUE!</v>
      </c>
    </row>
    <row r="1166" spans="1:24" x14ac:dyDescent="0.2">
      <c r="A1166" s="199">
        <v>1203</v>
      </c>
      <c r="B1166" s="200" t="s">
        <v>588</v>
      </c>
      <c r="C1166" s="201" t="s">
        <v>518</v>
      </c>
      <c r="D1166" s="201" t="s">
        <v>589</v>
      </c>
      <c r="E1166" s="201" t="s">
        <v>590</v>
      </c>
      <c r="F1166" s="202">
        <v>41690.717650462997</v>
      </c>
      <c r="G1166" s="201"/>
      <c r="H1166" s="201" t="s">
        <v>23</v>
      </c>
      <c r="I1166" s="201"/>
      <c r="J1166" s="201"/>
      <c r="K1166" s="201">
        <v>236515608</v>
      </c>
      <c r="L1166" s="201"/>
      <c r="M1166" s="203" t="s">
        <v>105</v>
      </c>
      <c r="N1166" s="203" t="s">
        <v>575</v>
      </c>
      <c r="O1166" s="201">
        <v>890</v>
      </c>
      <c r="P1166" s="201">
        <v>831</v>
      </c>
      <c r="Q1166" s="201">
        <v>-18000</v>
      </c>
      <c r="R1166" s="201" t="s">
        <v>591</v>
      </c>
      <c r="S1166" s="203" t="s">
        <v>592</v>
      </c>
      <c r="T1166" s="199" t="str">
        <f>LEFT(D1166,3)</f>
        <v xml:space="preserve">As </v>
      </c>
      <c r="U1166" s="198" t="e">
        <f>IF(SEARCH("RT", T1166),1,0)</f>
        <v>#VALUE!</v>
      </c>
      <c r="V1166" s="199" t="str">
        <f>LEFT(D1166,35)</f>
        <v>As a classroom teacher I am excited</v>
      </c>
      <c r="W1166" s="199" t="e">
        <f>IF(SEARCH("http:", D1166),1,0)</f>
        <v>#VALUE!</v>
      </c>
    </row>
    <row r="1167" spans="1:24" x14ac:dyDescent="0.2">
      <c r="A1167" s="199">
        <v>1204</v>
      </c>
      <c r="B1167" s="200" t="s">
        <v>588</v>
      </c>
      <c r="C1167" s="201" t="s">
        <v>518</v>
      </c>
      <c r="D1167" s="201" t="s">
        <v>589</v>
      </c>
      <c r="E1167" s="201" t="s">
        <v>590</v>
      </c>
      <c r="F1167" s="202">
        <v>41690.717650462997</v>
      </c>
      <c r="G1167" s="201"/>
      <c r="H1167" s="201" t="s">
        <v>23</v>
      </c>
      <c r="I1167" s="201"/>
      <c r="J1167" s="201"/>
      <c r="K1167" s="201">
        <v>236515608</v>
      </c>
      <c r="L1167" s="201"/>
      <c r="M1167" s="203" t="s">
        <v>105</v>
      </c>
      <c r="N1167" s="203" t="s">
        <v>575</v>
      </c>
      <c r="O1167" s="201">
        <v>890</v>
      </c>
      <c r="P1167" s="201">
        <v>831</v>
      </c>
      <c r="Q1167" s="201">
        <v>-18000</v>
      </c>
      <c r="R1167" s="201" t="s">
        <v>591</v>
      </c>
      <c r="S1167" s="203" t="s">
        <v>592</v>
      </c>
      <c r="T1167" s="199" t="str">
        <f>LEFT(D1167,3)</f>
        <v xml:space="preserve">As </v>
      </c>
      <c r="U1167" s="198" t="e">
        <f>IF(SEARCH("RT", T1167),1,0)</f>
        <v>#VALUE!</v>
      </c>
      <c r="V1167" s="199" t="str">
        <f>LEFT(D1167,35)</f>
        <v>As a classroom teacher I am excited</v>
      </c>
      <c r="W1167" s="199" t="e">
        <f>IF(SEARCH("http:", D1167),1,0)</f>
        <v>#VALUE!</v>
      </c>
    </row>
    <row r="1168" spans="1:24" x14ac:dyDescent="0.2">
      <c r="A1168" s="199">
        <v>1205</v>
      </c>
      <c r="B1168" s="200" t="s">
        <v>583</v>
      </c>
      <c r="C1168" s="201" t="s">
        <v>68</v>
      </c>
      <c r="D1168" s="201" t="s">
        <v>584</v>
      </c>
      <c r="E1168" s="201" t="s">
        <v>585</v>
      </c>
      <c r="F1168" s="202">
        <v>41690.720428240696</v>
      </c>
      <c r="G1168" s="201"/>
      <c r="H1168" s="201" t="s">
        <v>23</v>
      </c>
      <c r="I1168" s="201"/>
      <c r="J1168" s="201"/>
      <c r="K1168" s="201">
        <v>17095178</v>
      </c>
      <c r="L1168" s="201"/>
      <c r="M1168" s="203" t="s">
        <v>85</v>
      </c>
      <c r="N1168" s="203" t="s">
        <v>74</v>
      </c>
      <c r="O1168" s="201">
        <v>304</v>
      </c>
      <c r="P1168" s="201">
        <v>414</v>
      </c>
      <c r="Q1168" s="201">
        <v>-18000</v>
      </c>
      <c r="R1168" s="201" t="s">
        <v>586</v>
      </c>
      <c r="S1168" s="203" t="s">
        <v>587</v>
      </c>
      <c r="T1168" s="199" t="str">
        <f>LEFT(D1168,3)</f>
        <v xml:space="preserve">RT </v>
      </c>
      <c r="U1168" s="198">
        <f>IF(SEARCH("RT", T1168),1,0)</f>
        <v>1</v>
      </c>
      <c r="V1168" s="199" t="str">
        <f>LEFT(D1168,35)</f>
        <v>RT @lisacollimore: Thanks for shari</v>
      </c>
      <c r="W1168" s="199" t="e">
        <f>IF(SEARCH("http:", D1168),1,0)</f>
        <v>#VALUE!</v>
      </c>
    </row>
    <row r="1169" spans="1:24" x14ac:dyDescent="0.2">
      <c r="A1169" s="199">
        <v>1206</v>
      </c>
      <c r="B1169" s="200" t="s">
        <v>578</v>
      </c>
      <c r="C1169" s="201" t="s">
        <v>71</v>
      </c>
      <c r="D1169" s="201" t="s">
        <v>579</v>
      </c>
      <c r="E1169" s="201" t="s">
        <v>580</v>
      </c>
      <c r="F1169" s="202">
        <v>41690.7212731482</v>
      </c>
      <c r="G1169" s="201"/>
      <c r="H1169" s="201" t="s">
        <v>23</v>
      </c>
      <c r="I1169" s="201"/>
      <c r="J1169" s="201"/>
      <c r="K1169" s="201">
        <v>203543496</v>
      </c>
      <c r="L1169" s="201"/>
      <c r="M1169" s="203" t="s">
        <v>45</v>
      </c>
      <c r="N1169" s="203" t="s">
        <v>86</v>
      </c>
      <c r="O1169" s="201">
        <v>398</v>
      </c>
      <c r="P1169" s="201">
        <v>540</v>
      </c>
      <c r="Q1169" s="201">
        <v>-28800</v>
      </c>
      <c r="R1169" s="201" t="s">
        <v>581</v>
      </c>
      <c r="S1169" s="203" t="s">
        <v>582</v>
      </c>
      <c r="T1169" s="199" t="str">
        <f>LEFT(D1169,3)</f>
        <v>Gol</v>
      </c>
      <c r="U1169" s="198" t="e">
        <f>IF(SEARCH("RT", T1169),1,0)</f>
        <v>#VALUE!</v>
      </c>
      <c r="V1169" s="199" t="str">
        <f>LEFT(D1169,35)</f>
        <v>Gold for Canada #OERS14  #notofftop</v>
      </c>
      <c r="W1169" s="199">
        <f>IF(SEARCH("http:", D1169),1,0)</f>
        <v>1</v>
      </c>
      <c r="X1169" s="194" t="str">
        <f>"http:"&amp;MID(D1169,FIND("/",D1169,8),LEN(D1169)+1-FIND("/",D1169,8))</f>
        <v>http://t.co/CaJpQEg9Ff</v>
      </c>
    </row>
    <row r="1170" spans="1:24" x14ac:dyDescent="0.2">
      <c r="A1170" s="199">
        <v>1207</v>
      </c>
      <c r="B1170" s="200" t="s">
        <v>570</v>
      </c>
      <c r="C1170" s="201" t="s">
        <v>518</v>
      </c>
      <c r="D1170" s="201" t="s">
        <v>571</v>
      </c>
      <c r="E1170" s="201" t="s">
        <v>572</v>
      </c>
      <c r="F1170" s="202">
        <v>41690.725358796299</v>
      </c>
      <c r="G1170" s="201"/>
      <c r="H1170" s="201" t="s">
        <v>23</v>
      </c>
      <c r="I1170" s="201">
        <v>14996156</v>
      </c>
      <c r="J1170" s="201" t="s">
        <v>573</v>
      </c>
      <c r="K1170" s="201">
        <v>236515608</v>
      </c>
      <c r="L1170" s="201" t="s">
        <v>574</v>
      </c>
      <c r="M1170" s="203" t="s">
        <v>105</v>
      </c>
      <c r="N1170" s="203" t="s">
        <v>575</v>
      </c>
      <c r="O1170" s="201">
        <v>890</v>
      </c>
      <c r="P1170" s="201">
        <v>831</v>
      </c>
      <c r="Q1170" s="201">
        <v>-18000</v>
      </c>
      <c r="R1170" s="201" t="s">
        <v>576</v>
      </c>
      <c r="S1170" s="203" t="s">
        <v>577</v>
      </c>
      <c r="T1170" s="199" t="str">
        <f>LEFT(D1170,3)</f>
        <v>@Br</v>
      </c>
      <c r="U1170" s="198" t="e">
        <f>IF(SEARCH("RT", T1170),1,0)</f>
        <v>#VALUE!</v>
      </c>
      <c r="V1170" s="199" t="str">
        <f>LEFT(D1170,35)</f>
        <v xml:space="preserve">@BrendaCourey we need to meet them </v>
      </c>
      <c r="W1170" s="199" t="e">
        <f>IF(SEARCH("http:", D1170),1,0)</f>
        <v>#VALUE!</v>
      </c>
    </row>
    <row r="1171" spans="1:24" x14ac:dyDescent="0.2">
      <c r="A1171" s="199">
        <v>1208</v>
      </c>
      <c r="B1171" s="200" t="s">
        <v>565</v>
      </c>
      <c r="C1171" s="201" t="s">
        <v>71</v>
      </c>
      <c r="D1171" s="201" t="s">
        <v>566</v>
      </c>
      <c r="E1171" s="201" t="s">
        <v>567</v>
      </c>
      <c r="F1171" s="202">
        <v>41690.726134259297</v>
      </c>
      <c r="G1171" s="201"/>
      <c r="H1171" s="201" t="s">
        <v>23</v>
      </c>
      <c r="I1171" s="201"/>
      <c r="J1171" s="201"/>
      <c r="K1171" s="201">
        <v>203543496</v>
      </c>
      <c r="L1171" s="201"/>
      <c r="M1171" s="203" t="s">
        <v>45</v>
      </c>
      <c r="N1171" s="203" t="s">
        <v>86</v>
      </c>
      <c r="O1171" s="201">
        <v>398</v>
      </c>
      <c r="P1171" s="201">
        <v>540</v>
      </c>
      <c r="Q1171" s="201">
        <v>-28800</v>
      </c>
      <c r="R1171" s="201" t="s">
        <v>568</v>
      </c>
      <c r="S1171" s="203" t="s">
        <v>569</v>
      </c>
      <c r="T1171" s="199" t="str">
        <f>LEFT(D1171,3)</f>
        <v>Can</v>
      </c>
      <c r="U1171" s="198" t="e">
        <f>IF(SEARCH("RT", T1171),1,0)</f>
        <v>#VALUE!</v>
      </c>
      <c r="V1171" s="199" t="str">
        <f>LEFT(D1171,35)</f>
        <v>Canada vs USA semis on at #OERS14 -</v>
      </c>
      <c r="W1171" s="199" t="e">
        <f>IF(SEARCH("http:", D1171),1,0)</f>
        <v>#VALUE!</v>
      </c>
    </row>
    <row r="1172" spans="1:24" x14ac:dyDescent="0.2">
      <c r="A1172" s="199">
        <v>1209</v>
      </c>
      <c r="B1172" s="200" t="s">
        <v>558</v>
      </c>
      <c r="C1172" s="201" t="s">
        <v>559</v>
      </c>
      <c r="D1172" s="201" t="s">
        <v>560</v>
      </c>
      <c r="E1172" s="201" t="s">
        <v>561</v>
      </c>
      <c r="F1172" s="202">
        <v>41690.726689814801</v>
      </c>
      <c r="G1172" s="201"/>
      <c r="H1172" s="201" t="s">
        <v>23</v>
      </c>
      <c r="I1172" s="201"/>
      <c r="J1172" s="201"/>
      <c r="K1172" s="201">
        <v>974506908</v>
      </c>
      <c r="L1172" s="201"/>
      <c r="M1172" s="203" t="s">
        <v>24</v>
      </c>
      <c r="N1172" s="203" t="s">
        <v>562</v>
      </c>
      <c r="O1172" s="201">
        <v>31</v>
      </c>
      <c r="P1172" s="201">
        <v>226</v>
      </c>
      <c r="Q1172" s="201"/>
      <c r="R1172" s="201" t="s">
        <v>563</v>
      </c>
      <c r="S1172" s="203" t="s">
        <v>564</v>
      </c>
      <c r="T1172" s="199" t="str">
        <f>LEFT(D1172,3)</f>
        <v>It'</v>
      </c>
      <c r="U1172" s="198" t="e">
        <f>IF(SEARCH("RT", T1172),1,0)</f>
        <v>#VALUE!</v>
      </c>
      <c r="V1172" s="199" t="str">
        <f>LEFT(D1172,35)</f>
        <v xml:space="preserve">It's not all about work! #downtime </v>
      </c>
      <c r="W1172" s="199">
        <f>IF(SEARCH("http:", D1172),1,0)</f>
        <v>1</v>
      </c>
      <c r="X1172" s="194" t="str">
        <f>"http:"&amp;MID(D1172,FIND("/",D1172,8),LEN(D1172)+1-FIND("/",D1172,8))</f>
        <v>http://t.co/v9ZjT6L9Hi</v>
      </c>
    </row>
    <row r="1173" spans="1:24" x14ac:dyDescent="0.2">
      <c r="A1173" s="199">
        <v>1210</v>
      </c>
      <c r="B1173" s="200" t="s">
        <v>555</v>
      </c>
      <c r="C1173" s="201" t="s">
        <v>71</v>
      </c>
      <c r="D1173" s="201" t="s">
        <v>543</v>
      </c>
      <c r="E1173" s="201" t="s">
        <v>556</v>
      </c>
      <c r="F1173" s="202">
        <v>41690.731574074103</v>
      </c>
      <c r="G1173" s="201"/>
      <c r="H1173" s="201" t="s">
        <v>23</v>
      </c>
      <c r="I1173" s="201"/>
      <c r="J1173" s="201"/>
      <c r="K1173" s="201">
        <v>203543496</v>
      </c>
      <c r="L1173" s="201"/>
      <c r="M1173" s="203" t="s">
        <v>85</v>
      </c>
      <c r="N1173" s="203" t="s">
        <v>86</v>
      </c>
      <c r="O1173" s="201">
        <v>398</v>
      </c>
      <c r="P1173" s="201">
        <v>540</v>
      </c>
      <c r="Q1173" s="201">
        <v>-28800</v>
      </c>
      <c r="R1173" s="201" t="s">
        <v>557</v>
      </c>
      <c r="S1173" s="203" t="s">
        <v>546</v>
      </c>
      <c r="T1173" s="199" t="str">
        <f>LEFT(D1173,3)</f>
        <v xml:space="preserve">RT </v>
      </c>
      <c r="U1173" s="198">
        <f>IF(SEARCH("RT", T1173),1,0)</f>
        <v>1</v>
      </c>
      <c r="V1173" s="199" t="str">
        <f>LEFT(D1173,35)</f>
        <v xml:space="preserve">RT @baird_jess: It's not all about </v>
      </c>
      <c r="W1173" s="199">
        <f>IF(SEARCH("http:", D1173),1,0)</f>
        <v>1</v>
      </c>
      <c r="X1173" s="194" t="str">
        <f>"http:"&amp;MID(D1173,FIND("/",D1173,8),LEN(D1173)+1-FIND("/",D1173,8))</f>
        <v>http://t.co/v9ZjT6L9Hi</v>
      </c>
    </row>
    <row r="1174" spans="1:24" x14ac:dyDescent="0.2">
      <c r="A1174" s="199">
        <v>1211</v>
      </c>
      <c r="B1174" s="200" t="s">
        <v>552</v>
      </c>
      <c r="C1174" s="201" t="s">
        <v>260</v>
      </c>
      <c r="D1174" s="201" t="s">
        <v>543</v>
      </c>
      <c r="E1174" s="201" t="s">
        <v>553</v>
      </c>
      <c r="F1174" s="202">
        <v>41690.731817129599</v>
      </c>
      <c r="G1174" s="201"/>
      <c r="H1174" s="201" t="s">
        <v>23</v>
      </c>
      <c r="I1174" s="201"/>
      <c r="J1174" s="201"/>
      <c r="K1174" s="201">
        <v>40576448</v>
      </c>
      <c r="L1174" s="201"/>
      <c r="M1174" s="203" t="s">
        <v>85</v>
      </c>
      <c r="N1174" s="203" t="s">
        <v>263</v>
      </c>
      <c r="O1174" s="201">
        <v>817</v>
      </c>
      <c r="P1174" s="201">
        <v>1469</v>
      </c>
      <c r="Q1174" s="201">
        <v>-18000</v>
      </c>
      <c r="R1174" s="201" t="s">
        <v>554</v>
      </c>
      <c r="S1174" s="203" t="s">
        <v>546</v>
      </c>
      <c r="T1174" s="199" t="str">
        <f>LEFT(D1174,3)</f>
        <v xml:space="preserve">RT </v>
      </c>
      <c r="U1174" s="198">
        <f>IF(SEARCH("RT", T1174),1,0)</f>
        <v>1</v>
      </c>
      <c r="V1174" s="199" t="str">
        <f>LEFT(D1174,35)</f>
        <v xml:space="preserve">RT @baird_jess: It's not all about </v>
      </c>
      <c r="W1174" s="199">
        <f>IF(SEARCH("http:", D1174),1,0)</f>
        <v>1</v>
      </c>
      <c r="X1174" s="194" t="str">
        <f>"http:"&amp;MID(D1174,FIND("/",D1174,8),LEN(D1174)+1-FIND("/",D1174,8))</f>
        <v>http://t.co/v9ZjT6L9Hi</v>
      </c>
    </row>
    <row r="1175" spans="1:24" x14ac:dyDescent="0.2">
      <c r="A1175" s="199">
        <v>1212</v>
      </c>
      <c r="B1175" s="200" t="s">
        <v>547</v>
      </c>
      <c r="C1175" s="201" t="s">
        <v>269</v>
      </c>
      <c r="D1175" s="201" t="s">
        <v>548</v>
      </c>
      <c r="E1175" s="201" t="s">
        <v>549</v>
      </c>
      <c r="F1175" s="202">
        <v>41690.7328935185</v>
      </c>
      <c r="G1175" s="201"/>
      <c r="H1175" s="201" t="s">
        <v>23</v>
      </c>
      <c r="I1175" s="201"/>
      <c r="J1175" s="201"/>
      <c r="K1175" s="201">
        <v>298888460</v>
      </c>
      <c r="L1175" s="201"/>
      <c r="M1175" s="203" t="s">
        <v>38</v>
      </c>
      <c r="N1175" s="203" t="s">
        <v>302</v>
      </c>
      <c r="O1175" s="201">
        <v>91</v>
      </c>
      <c r="P1175" s="201">
        <v>132</v>
      </c>
      <c r="Q1175" s="201">
        <v>-18000</v>
      </c>
      <c r="R1175" s="201" t="s">
        <v>550</v>
      </c>
      <c r="S1175" s="203" t="s">
        <v>551</v>
      </c>
      <c r="T1175" s="199" t="str">
        <f>LEFT(D1175,3)</f>
        <v>Yep</v>
      </c>
      <c r="U1175" s="198" t="e">
        <f>IF(SEARCH("RT", T1175),1,0)</f>
        <v>#VALUE!</v>
      </c>
      <c r="V1175" s="199" t="str">
        <f>LEFT(D1175,35)</f>
        <v>Yep we're Canadian--women's gold me</v>
      </c>
      <c r="W1175" s="199" t="e">
        <f>IF(SEARCH("http:", D1175),1,0)</f>
        <v>#VALUE!</v>
      </c>
    </row>
    <row r="1176" spans="1:24" x14ac:dyDescent="0.2">
      <c r="A1176" s="199">
        <v>1213</v>
      </c>
      <c r="B1176" s="200" t="s">
        <v>542</v>
      </c>
      <c r="C1176" s="201" t="s">
        <v>220</v>
      </c>
      <c r="D1176" s="201" t="s">
        <v>543</v>
      </c>
      <c r="E1176" s="201" t="s">
        <v>544</v>
      </c>
      <c r="F1176" s="202">
        <v>41690.733807870398</v>
      </c>
      <c r="G1176" s="201"/>
      <c r="H1176" s="201" t="s">
        <v>23</v>
      </c>
      <c r="I1176" s="201"/>
      <c r="J1176" s="201"/>
      <c r="K1176" s="201">
        <v>903197892</v>
      </c>
      <c r="L1176" s="201"/>
      <c r="M1176" s="203" t="s">
        <v>105</v>
      </c>
      <c r="N1176" s="203" t="s">
        <v>223</v>
      </c>
      <c r="O1176" s="201">
        <v>38</v>
      </c>
      <c r="P1176" s="201">
        <v>83</v>
      </c>
      <c r="Q1176" s="201">
        <v>-18000</v>
      </c>
      <c r="R1176" s="201" t="s">
        <v>545</v>
      </c>
      <c r="S1176" s="203" t="s">
        <v>546</v>
      </c>
      <c r="T1176" s="199" t="str">
        <f>LEFT(D1176,3)</f>
        <v xml:space="preserve">RT </v>
      </c>
      <c r="U1176" s="198">
        <f>IF(SEARCH("RT", T1176),1,0)</f>
        <v>1</v>
      </c>
      <c r="V1176" s="199" t="str">
        <f>LEFT(D1176,35)</f>
        <v xml:space="preserve">RT @baird_jess: It's not all about </v>
      </c>
      <c r="W1176" s="199">
        <f>IF(SEARCH("http:", D1176),1,0)</f>
        <v>1</v>
      </c>
      <c r="X1176" s="194" t="str">
        <f>"http:"&amp;MID(D1176,FIND("/",D1176,8),LEN(D1176)+1-FIND("/",D1176,8))</f>
        <v>http://t.co/v9ZjT6L9Hi</v>
      </c>
    </row>
    <row r="1177" spans="1:24" x14ac:dyDescent="0.2">
      <c r="A1177" s="199">
        <v>1214</v>
      </c>
      <c r="B1177" s="200" t="s">
        <v>538</v>
      </c>
      <c r="C1177" s="201" t="s">
        <v>385</v>
      </c>
      <c r="D1177" s="201" t="s">
        <v>539</v>
      </c>
      <c r="E1177" s="201" t="s">
        <v>540</v>
      </c>
      <c r="F1177" s="202">
        <v>41690.737442129597</v>
      </c>
      <c r="G1177" s="201"/>
      <c r="H1177" s="201" t="s">
        <v>401</v>
      </c>
      <c r="I1177" s="201"/>
      <c r="J1177" s="201"/>
      <c r="K1177" s="201">
        <v>16407557</v>
      </c>
      <c r="L1177" s="201"/>
      <c r="M1177" s="203" t="s">
        <v>85</v>
      </c>
      <c r="N1177" s="203" t="s">
        <v>402</v>
      </c>
      <c r="O1177" s="201">
        <v>67</v>
      </c>
      <c r="P1177" s="201">
        <v>45</v>
      </c>
      <c r="Q1177" s="201">
        <v>-18000</v>
      </c>
      <c r="R1177" s="201" t="s">
        <v>541</v>
      </c>
      <c r="S1177" s="203" t="s">
        <v>149</v>
      </c>
      <c r="T1177" s="199" t="str">
        <f>LEFT(D1177,3)</f>
        <v>#oe</v>
      </c>
      <c r="U1177" s="198" t="e">
        <f>IF(SEARCH("RT", T1177),1,0)</f>
        <v>#VALUE!</v>
      </c>
      <c r="V1177" s="199" t="str">
        <f>LEFT(D1177,35)</f>
        <v xml:space="preserve">#oers14 don't miss the French Math </v>
      </c>
      <c r="W1177" s="199" t="e">
        <f>IF(SEARCH("http:", D1177),1,0)</f>
        <v>#VALUE!</v>
      </c>
    </row>
    <row r="1178" spans="1:24" x14ac:dyDescent="0.2">
      <c r="A1178" s="199">
        <v>1215</v>
      </c>
      <c r="B1178" s="200" t="s">
        <v>535</v>
      </c>
      <c r="C1178" s="201" t="s">
        <v>260</v>
      </c>
      <c r="D1178" s="201" t="s">
        <v>465</v>
      </c>
      <c r="E1178" s="201" t="s">
        <v>536</v>
      </c>
      <c r="F1178" s="202">
        <v>41690.738078703696</v>
      </c>
      <c r="G1178" s="201"/>
      <c r="H1178" s="201" t="s">
        <v>23</v>
      </c>
      <c r="I1178" s="201"/>
      <c r="J1178" s="201"/>
      <c r="K1178" s="201">
        <v>40576448</v>
      </c>
      <c r="L1178" s="201"/>
      <c r="M1178" s="203" t="s">
        <v>85</v>
      </c>
      <c r="N1178" s="203" t="s">
        <v>263</v>
      </c>
      <c r="O1178" s="201">
        <v>817</v>
      </c>
      <c r="P1178" s="201">
        <v>1469</v>
      </c>
      <c r="Q1178" s="201">
        <v>-18000</v>
      </c>
      <c r="R1178" s="201" t="s">
        <v>537</v>
      </c>
      <c r="S1178" s="203" t="s">
        <v>468</v>
      </c>
      <c r="T1178" s="199" t="str">
        <f>LEFT(D1178,3)</f>
        <v xml:space="preserve">RT </v>
      </c>
      <c r="U1178" s="198">
        <f>IF(SEARCH("RT", T1178),1,0)</f>
        <v>1</v>
      </c>
      <c r="V1178" s="199" t="str">
        <f>LEFT(D1178,35)</f>
        <v xml:space="preserve">RT @menardenis: #oers14 don't miss </v>
      </c>
      <c r="W1178" s="199" t="e">
        <f>IF(SEARCH("http:", D1178),1,0)</f>
        <v>#VALUE!</v>
      </c>
    </row>
    <row r="1179" spans="1:24" x14ac:dyDescent="0.2">
      <c r="A1179" s="199">
        <v>1216</v>
      </c>
      <c r="B1179" s="200" t="s">
        <v>528</v>
      </c>
      <c r="C1179" s="201" t="s">
        <v>529</v>
      </c>
      <c r="D1179" s="201" t="s">
        <v>530</v>
      </c>
      <c r="E1179" s="201" t="s">
        <v>531</v>
      </c>
      <c r="F1179" s="202">
        <v>41690.7387268518</v>
      </c>
      <c r="G1179" s="201"/>
      <c r="H1179" s="201" t="s">
        <v>23</v>
      </c>
      <c r="I1179" s="201"/>
      <c r="J1179" s="201"/>
      <c r="K1179" s="201">
        <v>217113634</v>
      </c>
      <c r="L1179" s="201"/>
      <c r="M1179" s="203" t="s">
        <v>215</v>
      </c>
      <c r="N1179" s="203" t="s">
        <v>532</v>
      </c>
      <c r="O1179" s="201">
        <v>374</v>
      </c>
      <c r="P1179" s="201">
        <v>131</v>
      </c>
      <c r="Q1179" s="201">
        <v>-21600</v>
      </c>
      <c r="R1179" s="201" t="s">
        <v>533</v>
      </c>
      <c r="S1179" s="203" t="s">
        <v>534</v>
      </c>
      <c r="T1179" s="199" t="str">
        <f>LEFT(D1179,3)</f>
        <v xml:space="preserve">RT </v>
      </c>
      <c r="U1179" s="198">
        <f>IF(SEARCH("RT", T1179),1,0)</f>
        <v>1</v>
      </c>
      <c r="V1179" s="199" t="str">
        <f>LEFT(D1179,35)</f>
        <v>RT @fdelk_nmc: Without content know</v>
      </c>
      <c r="W1179" s="199" t="e">
        <f>IF(SEARCH("http:", D1179),1,0)</f>
        <v>#VALUE!</v>
      </c>
    </row>
    <row r="1180" spans="1:24" x14ac:dyDescent="0.2">
      <c r="A1180" s="199">
        <v>1217</v>
      </c>
      <c r="B1180" s="200" t="s">
        <v>525</v>
      </c>
      <c r="C1180" s="201" t="s">
        <v>29</v>
      </c>
      <c r="D1180" s="201" t="s">
        <v>465</v>
      </c>
      <c r="E1180" s="201" t="s">
        <v>526</v>
      </c>
      <c r="F1180" s="202">
        <v>41690.741550925901</v>
      </c>
      <c r="G1180" s="201"/>
      <c r="H1180" s="201" t="s">
        <v>23</v>
      </c>
      <c r="I1180" s="201"/>
      <c r="J1180" s="201"/>
      <c r="K1180" s="201">
        <v>1020257364</v>
      </c>
      <c r="L1180" s="201"/>
      <c r="M1180" s="203" t="s">
        <v>45</v>
      </c>
      <c r="N1180" s="203" t="s">
        <v>32</v>
      </c>
      <c r="O1180" s="201">
        <v>221</v>
      </c>
      <c r="P1180" s="201">
        <v>288</v>
      </c>
      <c r="Q1180" s="201">
        <v>-18000</v>
      </c>
      <c r="R1180" s="201" t="s">
        <v>527</v>
      </c>
      <c r="S1180" s="203" t="s">
        <v>468</v>
      </c>
      <c r="T1180" s="199" t="str">
        <f>LEFT(D1180,3)</f>
        <v xml:space="preserve">RT </v>
      </c>
      <c r="U1180" s="198">
        <f>IF(SEARCH("RT", T1180),1,0)</f>
        <v>1</v>
      </c>
      <c r="V1180" s="199" t="str">
        <f>LEFT(D1180,35)</f>
        <v xml:space="preserve">RT @menardenis: #oers14 don't miss </v>
      </c>
      <c r="W1180" s="199" t="e">
        <f>IF(SEARCH("http:", D1180),1,0)</f>
        <v>#VALUE!</v>
      </c>
    </row>
    <row r="1181" spans="1:24" x14ac:dyDescent="0.2">
      <c r="A1181" s="199">
        <v>1218</v>
      </c>
      <c r="B1181" s="200" t="s">
        <v>522</v>
      </c>
      <c r="C1181" s="201" t="s">
        <v>68</v>
      </c>
      <c r="D1181" s="201" t="s">
        <v>497</v>
      </c>
      <c r="E1181" s="201" t="s">
        <v>523</v>
      </c>
      <c r="F1181" s="202">
        <v>41690.744583333297</v>
      </c>
      <c r="G1181" s="201"/>
      <c r="H1181" s="201" t="s">
        <v>23</v>
      </c>
      <c r="I1181" s="201"/>
      <c r="J1181" s="201"/>
      <c r="K1181" s="201">
        <v>17095178</v>
      </c>
      <c r="L1181" s="201"/>
      <c r="M1181" s="203" t="s">
        <v>85</v>
      </c>
      <c r="N1181" s="203" t="s">
        <v>74</v>
      </c>
      <c r="O1181" s="201">
        <v>304</v>
      </c>
      <c r="P1181" s="201">
        <v>414</v>
      </c>
      <c r="Q1181" s="201">
        <v>-18000</v>
      </c>
      <c r="R1181" s="201" t="s">
        <v>524</v>
      </c>
      <c r="S1181" s="203" t="s">
        <v>501</v>
      </c>
      <c r="T1181" s="199" t="str">
        <f>LEFT(D1181,3)</f>
        <v xml:space="preserve">RT </v>
      </c>
      <c r="U1181" s="198">
        <f>IF(SEARCH("RT", T1181),1,0)</f>
        <v>1</v>
      </c>
      <c r="V1181" s="199" t="str">
        <f>LEFT(D1181,35)</f>
        <v>RT @_DrDi: Yep we're Canadian--wome</v>
      </c>
      <c r="W1181" s="199" t="e">
        <f>IF(SEARCH("http:", D1181),1,0)</f>
        <v>#VALUE!</v>
      </c>
    </row>
    <row r="1182" spans="1:24" x14ac:dyDescent="0.2">
      <c r="A1182" s="199">
        <v>1219</v>
      </c>
      <c r="B1182" s="200" t="s">
        <v>515</v>
      </c>
      <c r="C1182" s="201" t="s">
        <v>42</v>
      </c>
      <c r="D1182" s="201" t="s">
        <v>516</v>
      </c>
      <c r="E1182" s="201" t="s">
        <v>517</v>
      </c>
      <c r="F1182" s="202">
        <v>41690.748842592599</v>
      </c>
      <c r="G1182" s="201"/>
      <c r="H1182" s="201" t="s">
        <v>23</v>
      </c>
      <c r="I1182" s="201">
        <v>236515608</v>
      </c>
      <c r="J1182" s="201" t="s">
        <v>518</v>
      </c>
      <c r="K1182" s="201">
        <v>300645437</v>
      </c>
      <c r="L1182" s="201" t="s">
        <v>519</v>
      </c>
      <c r="M1182" s="203" t="s">
        <v>215</v>
      </c>
      <c r="N1182" s="203" t="s">
        <v>46</v>
      </c>
      <c r="O1182" s="201">
        <v>753</v>
      </c>
      <c r="P1182" s="201">
        <v>318</v>
      </c>
      <c r="Q1182" s="201">
        <v>-18000</v>
      </c>
      <c r="R1182" s="201" t="s">
        <v>520</v>
      </c>
      <c r="S1182" s="203" t="s">
        <v>521</v>
      </c>
      <c r="T1182" s="199" t="str">
        <f>LEFT(D1182,3)</f>
        <v>Def</v>
      </c>
      <c r="U1182" s="198" t="e">
        <f>IF(SEARCH("RT", T1182),1,0)</f>
        <v>#VALUE!</v>
      </c>
      <c r="V1182" s="199" t="str">
        <f>LEFT(D1182,35)</f>
        <v>Definitely say hello RT @rchids: If</v>
      </c>
      <c r="W1182" s="199" t="e">
        <f>IF(SEARCH("http:", D1182),1,0)</f>
        <v>#VALUE!</v>
      </c>
    </row>
    <row r="1183" spans="1:24" x14ac:dyDescent="0.2">
      <c r="A1183" s="199">
        <v>1220</v>
      </c>
      <c r="B1183" s="200" t="s">
        <v>510</v>
      </c>
      <c r="C1183" s="201" t="s">
        <v>42</v>
      </c>
      <c r="D1183" s="201" t="s">
        <v>511</v>
      </c>
      <c r="E1183" s="201" t="s">
        <v>512</v>
      </c>
      <c r="F1183" s="202">
        <v>41690.750428240703</v>
      </c>
      <c r="G1183" s="201"/>
      <c r="H1183" s="201" t="s">
        <v>23</v>
      </c>
      <c r="I1183" s="201"/>
      <c r="J1183" s="201"/>
      <c r="K1183" s="201">
        <v>300645437</v>
      </c>
      <c r="L1183" s="201"/>
      <c r="M1183" s="203" t="s">
        <v>215</v>
      </c>
      <c r="N1183" s="203" t="s">
        <v>46</v>
      </c>
      <c r="O1183" s="201">
        <v>753</v>
      </c>
      <c r="P1183" s="201">
        <v>318</v>
      </c>
      <c r="Q1183" s="201">
        <v>-18000</v>
      </c>
      <c r="R1183" s="201" t="s">
        <v>513</v>
      </c>
      <c r="S1183" s="203" t="s">
        <v>514</v>
      </c>
      <c r="T1183" s="199" t="str">
        <f>LEFT(D1183,3)</f>
        <v>Imp</v>
      </c>
      <c r="U1183" s="198" t="e">
        <f>IF(SEARCH("RT", T1183),1,0)</f>
        <v>#VALUE!</v>
      </c>
      <c r="V1183" s="199" t="str">
        <f>LEFT(D1183,35)</f>
        <v>Important timely research observati</v>
      </c>
      <c r="W1183" s="199">
        <f>IF(SEARCH("http:", D1183),1,0)</f>
        <v>1</v>
      </c>
      <c r="X1183" s="194" t="str">
        <f>"http:"&amp;MID(D1183,FIND("/",D1183,8),LEN(D1183)+1-FIND("/",D1183,8))</f>
        <v>http://t.co/wtYfeU7ING</v>
      </c>
    </row>
    <row r="1184" spans="1:24" x14ac:dyDescent="0.2">
      <c r="A1184" s="199">
        <v>1221</v>
      </c>
      <c r="B1184" s="200" t="s">
        <v>507</v>
      </c>
      <c r="C1184" s="201" t="s">
        <v>260</v>
      </c>
      <c r="D1184" s="201" t="s">
        <v>503</v>
      </c>
      <c r="E1184" s="201" t="s">
        <v>508</v>
      </c>
      <c r="F1184" s="202">
        <v>41690.7505439815</v>
      </c>
      <c r="G1184" s="201"/>
      <c r="H1184" s="201" t="s">
        <v>23</v>
      </c>
      <c r="I1184" s="201"/>
      <c r="J1184" s="201"/>
      <c r="K1184" s="201">
        <v>40576448</v>
      </c>
      <c r="L1184" s="201"/>
      <c r="M1184" s="203" t="s">
        <v>85</v>
      </c>
      <c r="N1184" s="203" t="s">
        <v>263</v>
      </c>
      <c r="O1184" s="201">
        <v>817</v>
      </c>
      <c r="P1184" s="201">
        <v>1469</v>
      </c>
      <c r="Q1184" s="201">
        <v>-18000</v>
      </c>
      <c r="R1184" s="201" t="s">
        <v>509</v>
      </c>
      <c r="S1184" s="203" t="s">
        <v>506</v>
      </c>
      <c r="T1184" s="199" t="str">
        <f>LEFT(D1184,3)</f>
        <v xml:space="preserve">RT </v>
      </c>
      <c r="U1184" s="198">
        <f>IF(SEARCH("RT", T1184),1,0)</f>
        <v>1</v>
      </c>
      <c r="V1184" s="199" t="str">
        <f>LEFT(D1184,35)</f>
        <v>RT @CarolCampbell4: Important timel</v>
      </c>
      <c r="W1184" s="199">
        <f>IF(SEARCH("http:", D1184),1,0)</f>
        <v>1</v>
      </c>
      <c r="X1184" s="194" t="str">
        <f>"http:"&amp;MID(D1184,FIND("/",D1184,8),LEN(D1184)+1-FIND("/",D1184,8))</f>
        <v>http://t.co/wtYf…</v>
      </c>
    </row>
    <row r="1185" spans="1:24" x14ac:dyDescent="0.2">
      <c r="A1185" s="199">
        <v>1222</v>
      </c>
      <c r="B1185" s="200" t="s">
        <v>502</v>
      </c>
      <c r="C1185" s="201" t="s">
        <v>60</v>
      </c>
      <c r="D1185" s="201" t="s">
        <v>503</v>
      </c>
      <c r="E1185" s="201" t="s">
        <v>504</v>
      </c>
      <c r="F1185" s="202">
        <v>41690.751828703702</v>
      </c>
      <c r="G1185" s="201"/>
      <c r="H1185" s="201" t="s">
        <v>23</v>
      </c>
      <c r="I1185" s="201"/>
      <c r="J1185" s="201"/>
      <c r="K1185" s="201">
        <v>55719647</v>
      </c>
      <c r="L1185" s="201"/>
      <c r="M1185" s="203" t="s">
        <v>63</v>
      </c>
      <c r="N1185" s="203" t="s">
        <v>64</v>
      </c>
      <c r="O1185" s="201">
        <v>96</v>
      </c>
      <c r="P1185" s="201">
        <v>204</v>
      </c>
      <c r="Q1185" s="201">
        <v>-18000</v>
      </c>
      <c r="R1185" s="201" t="s">
        <v>505</v>
      </c>
      <c r="S1185" s="203" t="s">
        <v>506</v>
      </c>
      <c r="T1185" s="199" t="str">
        <f>LEFT(D1185,3)</f>
        <v xml:space="preserve">RT </v>
      </c>
      <c r="U1185" s="198">
        <f>IF(SEARCH("RT", T1185),1,0)</f>
        <v>1</v>
      </c>
      <c r="V1185" s="199" t="str">
        <f>LEFT(D1185,35)</f>
        <v>RT @CarolCampbell4: Important timel</v>
      </c>
      <c r="W1185" s="199">
        <f>IF(SEARCH("http:", D1185),1,0)</f>
        <v>1</v>
      </c>
      <c r="X1185" s="194" t="str">
        <f>"http:"&amp;MID(D1185,FIND("/",D1185,8),LEN(D1185)+1-FIND("/",D1185,8))</f>
        <v>http://t.co/wtYf…</v>
      </c>
    </row>
    <row r="1186" spans="1:24" x14ac:dyDescent="0.2">
      <c r="A1186" s="199">
        <v>1223</v>
      </c>
      <c r="B1186" s="200" t="s">
        <v>495</v>
      </c>
      <c r="C1186" s="201" t="s">
        <v>496</v>
      </c>
      <c r="D1186" s="201" t="s">
        <v>497</v>
      </c>
      <c r="E1186" s="201" t="s">
        <v>498</v>
      </c>
      <c r="F1186" s="202">
        <v>41690.7518865741</v>
      </c>
      <c r="G1186" s="201"/>
      <c r="H1186" s="201" t="s">
        <v>23</v>
      </c>
      <c r="I1186" s="201"/>
      <c r="J1186" s="201"/>
      <c r="K1186" s="201">
        <v>2174804130</v>
      </c>
      <c r="L1186" s="201"/>
      <c r="M1186" s="203" t="s">
        <v>24</v>
      </c>
      <c r="N1186" s="203" t="s">
        <v>499</v>
      </c>
      <c r="O1186" s="201">
        <v>21</v>
      </c>
      <c r="P1186" s="201">
        <v>20</v>
      </c>
      <c r="Q1186" s="201"/>
      <c r="R1186" s="201" t="s">
        <v>500</v>
      </c>
      <c r="S1186" s="203" t="s">
        <v>501</v>
      </c>
      <c r="T1186" s="199" t="str">
        <f>LEFT(D1186,3)</f>
        <v xml:space="preserve">RT </v>
      </c>
      <c r="U1186" s="198">
        <f>IF(SEARCH("RT", T1186),1,0)</f>
        <v>1</v>
      </c>
      <c r="V1186" s="199" t="str">
        <f>LEFT(D1186,35)</f>
        <v>RT @_DrDi: Yep we're Canadian--wome</v>
      </c>
      <c r="W1186" s="199" t="e">
        <f>IF(SEARCH("http:", D1186),1,0)</f>
        <v>#VALUE!</v>
      </c>
    </row>
    <row r="1187" spans="1:24" x14ac:dyDescent="0.2">
      <c r="A1187" s="199">
        <v>1224</v>
      </c>
      <c r="B1187" s="200" t="s">
        <v>490</v>
      </c>
      <c r="C1187" s="201" t="s">
        <v>68</v>
      </c>
      <c r="D1187" s="201" t="s">
        <v>491</v>
      </c>
      <c r="E1187" s="201" t="s">
        <v>492</v>
      </c>
      <c r="F1187" s="202">
        <v>41690.752662036997</v>
      </c>
      <c r="G1187" s="201"/>
      <c r="H1187" s="201" t="s">
        <v>23</v>
      </c>
      <c r="I1187" s="201"/>
      <c r="J1187" s="201"/>
      <c r="K1187" s="201">
        <v>17095178</v>
      </c>
      <c r="L1187" s="201"/>
      <c r="M1187" s="203" t="s">
        <v>85</v>
      </c>
      <c r="N1187" s="203" t="s">
        <v>74</v>
      </c>
      <c r="O1187" s="201">
        <v>304</v>
      </c>
      <c r="P1187" s="201">
        <v>414</v>
      </c>
      <c r="Q1187" s="201">
        <v>-18000</v>
      </c>
      <c r="R1187" s="201" t="s">
        <v>493</v>
      </c>
      <c r="S1187" s="203" t="s">
        <v>494</v>
      </c>
      <c r="T1187" s="199" t="str">
        <f>LEFT(D1187,3)</f>
        <v>Imp</v>
      </c>
      <c r="U1187" s="198" t="e">
        <f>IF(SEARCH("RT", T1187),1,0)</f>
        <v>#VALUE!</v>
      </c>
      <c r="V1187" s="199" t="str">
        <f>LEFT(D1187,35)</f>
        <v>Important to get students (and teac</v>
      </c>
      <c r="W1187" s="199" t="e">
        <f>IF(SEARCH("http:", D1187),1,0)</f>
        <v>#VALUE!</v>
      </c>
    </row>
    <row r="1188" spans="1:24" ht="25.5" x14ac:dyDescent="0.2">
      <c r="A1188" s="199">
        <v>1225</v>
      </c>
      <c r="B1188" s="200" t="s">
        <v>485</v>
      </c>
      <c r="C1188" s="201" t="s">
        <v>29</v>
      </c>
      <c r="D1188" s="201" t="s">
        <v>486</v>
      </c>
      <c r="E1188" s="201" t="s">
        <v>487</v>
      </c>
      <c r="F1188" s="202">
        <v>41690.753668981502</v>
      </c>
      <c r="G1188" s="201"/>
      <c r="H1188" s="201" t="s">
        <v>23</v>
      </c>
      <c r="I1188" s="201"/>
      <c r="J1188" s="201"/>
      <c r="K1188" s="201">
        <v>1020257364</v>
      </c>
      <c r="L1188" s="201"/>
      <c r="M1188" s="203" t="s">
        <v>24</v>
      </c>
      <c r="N1188" s="203" t="s">
        <v>32</v>
      </c>
      <c r="O1188" s="201">
        <v>221</v>
      </c>
      <c r="P1188" s="201">
        <v>288</v>
      </c>
      <c r="Q1188" s="201">
        <v>-18000</v>
      </c>
      <c r="R1188" s="201" t="s">
        <v>488</v>
      </c>
      <c r="S1188" s="203" t="s">
        <v>489</v>
      </c>
      <c r="T1188" s="199" t="str">
        <f>LEFT(D1188,3)</f>
        <v>Loo</v>
      </c>
      <c r="U1188" s="198" t="e">
        <f>IF(SEARCH("RT", T1188),1,0)</f>
        <v>#VALUE!</v>
      </c>
      <c r="V1188" s="199" t="str">
        <f>LEFT(D1188,35)</f>
        <v xml:space="preserve">Looking for education resources in </v>
      </c>
      <c r="W1188" s="199">
        <f>IF(SEARCH("http:", D1188),1,0)</f>
        <v>1</v>
      </c>
      <c r="X1188" s="194" t="str">
        <f>"http:"&amp;MID(D1188,FIND("/",D1188,8),LEN(D1188)+1-FIND("/",D1188,8))</f>
        <v>http://t.co/zlnPXIMNlH #oers14 @OISENews @westernuEdu</v>
      </c>
    </row>
    <row r="1189" spans="1:24" x14ac:dyDescent="0.2">
      <c r="A1189" s="199">
        <v>1226</v>
      </c>
      <c r="B1189" s="200" t="s">
        <v>480</v>
      </c>
      <c r="C1189" s="201" t="s">
        <v>60</v>
      </c>
      <c r="D1189" s="201" t="s">
        <v>481</v>
      </c>
      <c r="E1189" s="201" t="s">
        <v>482</v>
      </c>
      <c r="F1189" s="202">
        <v>41690.754201388903</v>
      </c>
      <c r="G1189" s="201"/>
      <c r="H1189" s="201" t="s">
        <v>23</v>
      </c>
      <c r="I1189" s="201"/>
      <c r="J1189" s="201"/>
      <c r="K1189" s="201">
        <v>55719647</v>
      </c>
      <c r="L1189" s="201"/>
      <c r="M1189" s="203" t="s">
        <v>63</v>
      </c>
      <c r="N1189" s="203" t="s">
        <v>64</v>
      </c>
      <c r="O1189" s="201">
        <v>96</v>
      </c>
      <c r="P1189" s="201">
        <v>204</v>
      </c>
      <c r="Q1189" s="201">
        <v>-18000</v>
      </c>
      <c r="R1189" s="201" t="s">
        <v>483</v>
      </c>
      <c r="S1189" s="203" t="s">
        <v>484</v>
      </c>
      <c r="T1189" s="199" t="str">
        <f>LEFT(D1189,3)</f>
        <v>"@C</v>
      </c>
      <c r="U1189" s="198" t="e">
        <f>IF(SEARCH("RT", T1189),1,0)</f>
        <v>#VALUE!</v>
      </c>
      <c r="V1189" s="199" t="str">
        <f>LEFT(D1189,35)</f>
        <v xml:space="preserve">"@CarolCampbell4: Important timely </v>
      </c>
      <c r="W1189" s="199" t="e">
        <f>IF(SEARCH("http:", D1189),1,0)</f>
        <v>#VALUE!</v>
      </c>
    </row>
    <row r="1190" spans="1:24" ht="25.5" x14ac:dyDescent="0.2">
      <c r="A1190" s="199">
        <v>1227</v>
      </c>
      <c r="B1190" s="200" t="s">
        <v>477</v>
      </c>
      <c r="C1190" s="201" t="s">
        <v>42</v>
      </c>
      <c r="D1190" s="201" t="s">
        <v>115</v>
      </c>
      <c r="E1190" s="201" t="s">
        <v>478</v>
      </c>
      <c r="F1190" s="202">
        <v>41690.754328703697</v>
      </c>
      <c r="G1190" s="201"/>
      <c r="H1190" s="201" t="s">
        <v>23</v>
      </c>
      <c r="I1190" s="201"/>
      <c r="J1190" s="201"/>
      <c r="K1190" s="201">
        <v>300645437</v>
      </c>
      <c r="L1190" s="201"/>
      <c r="M1190" s="203" t="s">
        <v>215</v>
      </c>
      <c r="N1190" s="203" t="s">
        <v>46</v>
      </c>
      <c r="O1190" s="201">
        <v>753</v>
      </c>
      <c r="P1190" s="201">
        <v>318</v>
      </c>
      <c r="Q1190" s="201">
        <v>-18000</v>
      </c>
      <c r="R1190" s="201" t="s">
        <v>479</v>
      </c>
      <c r="S1190" s="203" t="s">
        <v>118</v>
      </c>
      <c r="T1190" s="199" t="str">
        <f>LEFT(D1190,3)</f>
        <v xml:space="preserve">RT </v>
      </c>
      <c r="U1190" s="198">
        <f>IF(SEARCH("RT", T1190),1,0)</f>
        <v>1</v>
      </c>
      <c r="V1190" s="199" t="str">
        <f>LEFT(D1190,35)</f>
        <v>RT @KNAER_RECRAE: Looking for educa</v>
      </c>
      <c r="W1190" s="199">
        <f>IF(SEARCH("http:", D1190),1,0)</f>
        <v>1</v>
      </c>
      <c r="X1190" s="194" t="str">
        <f>"http:"&amp;MID(D1190,FIND("/",D1190,8),LEN(D1190)+1-FIND("/",D1190,8))</f>
        <v>http://t.co/zlnPXIMNlH #oers14 @OISENews @wester…</v>
      </c>
    </row>
    <row r="1191" spans="1:24" ht="25.5" x14ac:dyDescent="0.2">
      <c r="A1191" s="199">
        <v>1228</v>
      </c>
      <c r="B1191" s="200" t="s">
        <v>475</v>
      </c>
      <c r="C1191" s="201" t="s">
        <v>71</v>
      </c>
      <c r="D1191" s="201" t="s">
        <v>115</v>
      </c>
      <c r="E1191" s="201" t="s">
        <v>473</v>
      </c>
      <c r="F1191" s="202">
        <v>41690.755335648202</v>
      </c>
      <c r="G1191" s="201"/>
      <c r="H1191" s="201" t="s">
        <v>23</v>
      </c>
      <c r="I1191" s="201"/>
      <c r="J1191" s="201"/>
      <c r="K1191" s="201">
        <v>203543496</v>
      </c>
      <c r="L1191" s="201"/>
      <c r="M1191" s="203" t="s">
        <v>85</v>
      </c>
      <c r="N1191" s="203" t="s">
        <v>86</v>
      </c>
      <c r="O1191" s="201">
        <v>398</v>
      </c>
      <c r="P1191" s="201">
        <v>540</v>
      </c>
      <c r="Q1191" s="201">
        <v>-28800</v>
      </c>
      <c r="R1191" s="201" t="s">
        <v>476</v>
      </c>
      <c r="S1191" s="203" t="s">
        <v>118</v>
      </c>
      <c r="T1191" s="199" t="str">
        <f>LEFT(D1191,3)</f>
        <v xml:space="preserve">RT </v>
      </c>
      <c r="U1191" s="198">
        <f>IF(SEARCH("RT", T1191),1,0)</f>
        <v>1</v>
      </c>
      <c r="V1191" s="199" t="str">
        <f>LEFT(D1191,35)</f>
        <v>RT @KNAER_RECRAE: Looking for educa</v>
      </c>
      <c r="W1191" s="199">
        <f>IF(SEARCH("http:", D1191),1,0)</f>
        <v>1</v>
      </c>
      <c r="X1191" s="194" t="str">
        <f>"http:"&amp;MID(D1191,FIND("/",D1191,8),LEN(D1191)+1-FIND("/",D1191,8))</f>
        <v>http://t.co/zlnPXIMNlH #oers14 @OISENews @wester…</v>
      </c>
    </row>
    <row r="1192" spans="1:24" ht="25.5" x14ac:dyDescent="0.2">
      <c r="A1192" s="199">
        <v>1229</v>
      </c>
      <c r="B1192" s="200" t="s">
        <v>472</v>
      </c>
      <c r="C1192" s="201" t="s">
        <v>260</v>
      </c>
      <c r="D1192" s="201" t="s">
        <v>115</v>
      </c>
      <c r="E1192" s="201" t="s">
        <v>473</v>
      </c>
      <c r="F1192" s="202">
        <v>41690.755335648202</v>
      </c>
      <c r="G1192" s="201"/>
      <c r="H1192" s="201" t="s">
        <v>23</v>
      </c>
      <c r="I1192" s="201"/>
      <c r="J1192" s="201"/>
      <c r="K1192" s="201">
        <v>40576448</v>
      </c>
      <c r="L1192" s="201"/>
      <c r="M1192" s="203" t="s">
        <v>85</v>
      </c>
      <c r="N1192" s="203" t="s">
        <v>263</v>
      </c>
      <c r="O1192" s="201">
        <v>817</v>
      </c>
      <c r="P1192" s="201">
        <v>1469</v>
      </c>
      <c r="Q1192" s="201">
        <v>-18000</v>
      </c>
      <c r="R1192" s="201" t="s">
        <v>474</v>
      </c>
      <c r="S1192" s="203" t="s">
        <v>118</v>
      </c>
      <c r="T1192" s="199" t="str">
        <f>LEFT(D1192,3)</f>
        <v xml:space="preserve">RT </v>
      </c>
      <c r="U1192" s="198">
        <f>IF(SEARCH("RT", T1192),1,0)</f>
        <v>1</v>
      </c>
      <c r="V1192" s="199" t="str">
        <f>LEFT(D1192,35)</f>
        <v>RT @KNAER_RECRAE: Looking for educa</v>
      </c>
      <c r="W1192" s="199">
        <f>IF(SEARCH("http:", D1192),1,0)</f>
        <v>1</v>
      </c>
      <c r="X1192" s="194" t="str">
        <f>"http:"&amp;MID(D1192,FIND("/",D1192,8),LEN(D1192)+1-FIND("/",D1192,8))</f>
        <v>http://t.co/zlnPXIMNlH #oers14 @OISENews @wester…</v>
      </c>
    </row>
    <row r="1193" spans="1:24" ht="25.5" x14ac:dyDescent="0.2">
      <c r="A1193" s="199">
        <v>1230</v>
      </c>
      <c r="B1193" s="200" t="s">
        <v>469</v>
      </c>
      <c r="C1193" s="201" t="s">
        <v>346</v>
      </c>
      <c r="D1193" s="201" t="s">
        <v>115</v>
      </c>
      <c r="E1193" s="201" t="s">
        <v>470</v>
      </c>
      <c r="F1193" s="202">
        <v>41690.756562499999</v>
      </c>
      <c r="G1193" s="201"/>
      <c r="H1193" s="201" t="s">
        <v>23</v>
      </c>
      <c r="I1193" s="201"/>
      <c r="J1193" s="201"/>
      <c r="K1193" s="201">
        <v>636460073</v>
      </c>
      <c r="L1193" s="201"/>
      <c r="M1193" s="203" t="s">
        <v>215</v>
      </c>
      <c r="N1193" s="203" t="s">
        <v>349</v>
      </c>
      <c r="O1193" s="201">
        <v>154</v>
      </c>
      <c r="P1193" s="201">
        <v>301</v>
      </c>
      <c r="Q1193" s="201">
        <v>-18000</v>
      </c>
      <c r="R1193" s="201" t="s">
        <v>471</v>
      </c>
      <c r="S1193" s="203" t="s">
        <v>118</v>
      </c>
      <c r="T1193" s="199" t="str">
        <f>LEFT(D1193,3)</f>
        <v xml:space="preserve">RT </v>
      </c>
      <c r="U1193" s="198">
        <f>IF(SEARCH("RT", T1193),1,0)</f>
        <v>1</v>
      </c>
      <c r="V1193" s="199" t="str">
        <f>LEFT(D1193,35)</f>
        <v>RT @KNAER_RECRAE: Looking for educa</v>
      </c>
      <c r="W1193" s="199">
        <f>IF(SEARCH("http:", D1193),1,0)</f>
        <v>1</v>
      </c>
      <c r="X1193" s="194" t="str">
        <f>"http:"&amp;MID(D1193,FIND("/",D1193,8),LEN(D1193)+1-FIND("/",D1193,8))</f>
        <v>http://t.co/zlnPXIMNlH #oers14 @OISENews @wester…</v>
      </c>
    </row>
    <row r="1194" spans="1:24" x14ac:dyDescent="0.2">
      <c r="A1194" s="199">
        <v>1231</v>
      </c>
      <c r="B1194" s="200" t="s">
        <v>464</v>
      </c>
      <c r="C1194" s="201" t="s">
        <v>346</v>
      </c>
      <c r="D1194" s="201" t="s">
        <v>465</v>
      </c>
      <c r="E1194" s="201" t="s">
        <v>466</v>
      </c>
      <c r="F1194" s="202">
        <v>41690.7567361111</v>
      </c>
      <c r="G1194" s="201"/>
      <c r="H1194" s="201" t="s">
        <v>23</v>
      </c>
      <c r="I1194" s="201"/>
      <c r="J1194" s="201"/>
      <c r="K1194" s="201">
        <v>636460073</v>
      </c>
      <c r="L1194" s="201"/>
      <c r="M1194" s="203" t="s">
        <v>215</v>
      </c>
      <c r="N1194" s="203" t="s">
        <v>349</v>
      </c>
      <c r="O1194" s="201">
        <v>154</v>
      </c>
      <c r="P1194" s="201">
        <v>301</v>
      </c>
      <c r="Q1194" s="201">
        <v>-18000</v>
      </c>
      <c r="R1194" s="201" t="s">
        <v>467</v>
      </c>
      <c r="S1194" s="203" t="s">
        <v>468</v>
      </c>
      <c r="T1194" s="199" t="str">
        <f>LEFT(D1194,3)</f>
        <v xml:space="preserve">RT </v>
      </c>
      <c r="U1194" s="198">
        <f>IF(SEARCH("RT", T1194),1,0)</f>
        <v>1</v>
      </c>
      <c r="V1194" s="199" t="str">
        <f>LEFT(D1194,35)</f>
        <v xml:space="preserve">RT @menardenis: #oers14 don't miss </v>
      </c>
      <c r="W1194" s="199" t="e">
        <f>IF(SEARCH("http:", D1194),1,0)</f>
        <v>#VALUE!</v>
      </c>
    </row>
    <row r="1195" spans="1:24" x14ac:dyDescent="0.2">
      <c r="A1195" s="199">
        <v>1232</v>
      </c>
      <c r="B1195" s="200" t="s">
        <v>459</v>
      </c>
      <c r="C1195" s="201" t="s">
        <v>60</v>
      </c>
      <c r="D1195" s="201" t="s">
        <v>460</v>
      </c>
      <c r="E1195" s="201" t="s">
        <v>461</v>
      </c>
      <c r="F1195" s="202">
        <v>41690.757280092599</v>
      </c>
      <c r="G1195" s="201"/>
      <c r="H1195" s="201" t="s">
        <v>23</v>
      </c>
      <c r="I1195" s="201"/>
      <c r="J1195" s="201"/>
      <c r="K1195" s="201">
        <v>55719647</v>
      </c>
      <c r="L1195" s="201"/>
      <c r="M1195" s="203" t="s">
        <v>63</v>
      </c>
      <c r="N1195" s="203" t="s">
        <v>64</v>
      </c>
      <c r="O1195" s="201">
        <v>96</v>
      </c>
      <c r="P1195" s="201">
        <v>204</v>
      </c>
      <c r="Q1195" s="201">
        <v>-18000</v>
      </c>
      <c r="R1195" s="201" t="s">
        <v>462</v>
      </c>
      <c r="S1195" s="203" t="s">
        <v>463</v>
      </c>
      <c r="T1195" s="199" t="str">
        <f>LEFT(D1195,3)</f>
        <v>Att</v>
      </c>
      <c r="U1195" s="198" t="e">
        <f>IF(SEARCH("RT", T1195),1,0)</f>
        <v>#VALUE!</v>
      </c>
      <c r="V1195" s="199" t="str">
        <f>LEFT(D1195,35)</f>
        <v>Attending #oers14 Ministry of Educa</v>
      </c>
      <c r="W1195" s="199" t="e">
        <f>IF(SEARCH("http:", D1195),1,0)</f>
        <v>#VALUE!</v>
      </c>
    </row>
    <row r="1196" spans="1:24" x14ac:dyDescent="0.2">
      <c r="A1196" s="199">
        <v>1233</v>
      </c>
      <c r="B1196" s="200" t="s">
        <v>455</v>
      </c>
      <c r="C1196" s="201" t="s">
        <v>269</v>
      </c>
      <c r="D1196" s="201" t="s">
        <v>456</v>
      </c>
      <c r="E1196" s="201" t="s">
        <v>457</v>
      </c>
      <c r="F1196" s="202">
        <v>41690.758148148103</v>
      </c>
      <c r="G1196" s="201"/>
      <c r="H1196" s="201" t="s">
        <v>23</v>
      </c>
      <c r="I1196" s="201"/>
      <c r="J1196" s="201"/>
      <c r="K1196" s="201">
        <v>298888460</v>
      </c>
      <c r="L1196" s="201"/>
      <c r="M1196" s="203" t="s">
        <v>38</v>
      </c>
      <c r="N1196" s="203" t="s">
        <v>302</v>
      </c>
      <c r="O1196" s="201">
        <v>91</v>
      </c>
      <c r="P1196" s="201">
        <v>132</v>
      </c>
      <c r="Q1196" s="201">
        <v>-18000</v>
      </c>
      <c r="R1196" s="201" t="s">
        <v>458</v>
      </c>
      <c r="S1196" s="203" t="s">
        <v>130</v>
      </c>
      <c r="T1196" s="199" t="str">
        <f>LEFT(D1196,3)</f>
        <v>Ano</v>
      </c>
      <c r="U1196" s="198" t="e">
        <f>IF(SEARCH("RT", T1196),1,0)</f>
        <v>#VALUE!</v>
      </c>
      <c r="V1196" s="199" t="str">
        <f>LEFT(D1196,35)</f>
        <v>Another important theme @ #OERS14 -</v>
      </c>
      <c r="W1196" s="199" t="e">
        <f>IF(SEARCH("http:", D1196),1,0)</f>
        <v>#VALUE!</v>
      </c>
    </row>
    <row r="1197" spans="1:24" x14ac:dyDescent="0.2">
      <c r="A1197" s="199">
        <v>1234</v>
      </c>
      <c r="B1197" s="200" t="s">
        <v>420</v>
      </c>
      <c r="C1197" s="201" t="s">
        <v>120</v>
      </c>
      <c r="D1197" s="201" t="s">
        <v>451</v>
      </c>
      <c r="E1197" s="201" t="s">
        <v>452</v>
      </c>
      <c r="F1197" s="202">
        <v>41690.759039351899</v>
      </c>
      <c r="G1197" s="201"/>
      <c r="H1197" s="201" t="s">
        <v>23</v>
      </c>
      <c r="I1197" s="201"/>
      <c r="J1197" s="201"/>
      <c r="K1197" s="201">
        <v>490451340</v>
      </c>
      <c r="L1197" s="201"/>
      <c r="M1197" s="203" t="s">
        <v>24</v>
      </c>
      <c r="N1197" s="203" t="s">
        <v>123</v>
      </c>
      <c r="O1197" s="201">
        <v>644</v>
      </c>
      <c r="P1197" s="201">
        <v>546</v>
      </c>
      <c r="Q1197" s="201">
        <v>-18000</v>
      </c>
      <c r="R1197" s="201" t="s">
        <v>453</v>
      </c>
      <c r="S1197" s="203" t="s">
        <v>454</v>
      </c>
      <c r="T1197" s="199" t="str">
        <f>LEFT(D1197,3)</f>
        <v>I d</v>
      </c>
      <c r="U1197" s="198" t="e">
        <f>IF(SEARCH("RT", T1197),1,0)</f>
        <v>#VALUE!</v>
      </c>
      <c r="V1197" s="199" t="str">
        <f>LEFT(D1197,35)</f>
        <v xml:space="preserve">I don't like this "#AtRisk #youth" </v>
      </c>
      <c r="W1197" s="199" t="e">
        <f>IF(SEARCH("http:", D1197),1,0)</f>
        <v>#VALUE!</v>
      </c>
    </row>
    <row r="1198" spans="1:24" x14ac:dyDescent="0.2">
      <c r="A1198" s="199">
        <v>1235</v>
      </c>
      <c r="B1198" s="200" t="s">
        <v>420</v>
      </c>
      <c r="C1198" s="201" t="s">
        <v>120</v>
      </c>
      <c r="D1198" s="201" t="s">
        <v>451</v>
      </c>
      <c r="E1198" s="201" t="s">
        <v>452</v>
      </c>
      <c r="F1198" s="202">
        <v>41690.759039351899</v>
      </c>
      <c r="G1198" s="201"/>
      <c r="H1198" s="201" t="s">
        <v>23</v>
      </c>
      <c r="I1198" s="201"/>
      <c r="J1198" s="201"/>
      <c r="K1198" s="201">
        <v>490451340</v>
      </c>
      <c r="L1198" s="201"/>
      <c r="M1198" s="203" t="s">
        <v>24</v>
      </c>
      <c r="N1198" s="203" t="s">
        <v>123</v>
      </c>
      <c r="O1198" s="201">
        <v>644</v>
      </c>
      <c r="P1198" s="201">
        <v>546</v>
      </c>
      <c r="Q1198" s="201">
        <v>-18000</v>
      </c>
      <c r="R1198" s="201" t="s">
        <v>453</v>
      </c>
      <c r="S1198" s="203" t="s">
        <v>454</v>
      </c>
      <c r="T1198" s="199" t="str">
        <f>LEFT(D1198,3)</f>
        <v>I d</v>
      </c>
      <c r="U1198" s="198" t="e">
        <f>IF(SEARCH("RT", T1198),1,0)</f>
        <v>#VALUE!</v>
      </c>
      <c r="V1198" s="199" t="str">
        <f>LEFT(D1198,35)</f>
        <v xml:space="preserve">I don't like this "#AtRisk #youth" </v>
      </c>
      <c r="W1198" s="199" t="e">
        <f>IF(SEARCH("http:", D1198),1,0)</f>
        <v>#VALUE!</v>
      </c>
    </row>
    <row r="1199" spans="1:24" x14ac:dyDescent="0.2">
      <c r="A1199" s="199">
        <v>1236</v>
      </c>
      <c r="B1199" s="200" t="s">
        <v>446</v>
      </c>
      <c r="C1199" s="201" t="s">
        <v>71</v>
      </c>
      <c r="D1199" s="201" t="s">
        <v>447</v>
      </c>
      <c r="E1199" s="201" t="s">
        <v>448</v>
      </c>
      <c r="F1199" s="202">
        <v>41690.759768518503</v>
      </c>
      <c r="G1199" s="201"/>
      <c r="H1199" s="201" t="s">
        <v>23</v>
      </c>
      <c r="I1199" s="201"/>
      <c r="J1199" s="201"/>
      <c r="K1199" s="201">
        <v>203543496</v>
      </c>
      <c r="L1199" s="201"/>
      <c r="M1199" s="203" t="s">
        <v>85</v>
      </c>
      <c r="N1199" s="203" t="s">
        <v>86</v>
      </c>
      <c r="O1199" s="201">
        <v>399</v>
      </c>
      <c r="P1199" s="201">
        <v>541</v>
      </c>
      <c r="Q1199" s="201">
        <v>-28800</v>
      </c>
      <c r="R1199" s="201" t="s">
        <v>449</v>
      </c>
      <c r="S1199" s="203" t="s">
        <v>450</v>
      </c>
      <c r="T1199" s="199" t="str">
        <f>LEFT(D1199,3)</f>
        <v xml:space="preserve">RT </v>
      </c>
      <c r="U1199" s="198">
        <f>IF(SEARCH("RT", T1199),1,0)</f>
        <v>1</v>
      </c>
      <c r="V1199" s="199" t="str">
        <f>LEFT(D1199,35)</f>
        <v xml:space="preserve">RT @_DrDi: Another important theme </v>
      </c>
      <c r="W1199" s="199" t="e">
        <f>IF(SEARCH("http:", D1199),1,0)</f>
        <v>#VALUE!</v>
      </c>
    </row>
    <row r="1200" spans="1:24" x14ac:dyDescent="0.2">
      <c r="A1200" s="199">
        <v>1237</v>
      </c>
      <c r="B1200" s="200" t="s">
        <v>442</v>
      </c>
      <c r="C1200" s="201" t="s">
        <v>198</v>
      </c>
      <c r="D1200" s="201" t="s">
        <v>443</v>
      </c>
      <c r="E1200" s="201" t="s">
        <v>444</v>
      </c>
      <c r="F1200" s="202">
        <v>41690.760150463</v>
      </c>
      <c r="G1200" s="201"/>
      <c r="H1200" s="201" t="s">
        <v>23</v>
      </c>
      <c r="I1200" s="201"/>
      <c r="J1200" s="201"/>
      <c r="K1200" s="201">
        <v>50501959</v>
      </c>
      <c r="L1200" s="201"/>
      <c r="M1200" s="203" t="s">
        <v>73</v>
      </c>
      <c r="N1200" s="203" t="s">
        <v>201</v>
      </c>
      <c r="O1200" s="201">
        <v>556</v>
      </c>
      <c r="P1200" s="201">
        <v>261</v>
      </c>
      <c r="Q1200" s="201">
        <v>-18000</v>
      </c>
      <c r="R1200" s="201" t="s">
        <v>445</v>
      </c>
      <c r="S1200" s="203" t="s">
        <v>149</v>
      </c>
      <c r="T1200" s="199" t="str">
        <f>LEFT(D1200,3)</f>
        <v>#oe</v>
      </c>
      <c r="U1200" s="198" t="e">
        <f>IF(SEARCH("RT", T1200),1,0)</f>
        <v>#VALUE!</v>
      </c>
      <c r="V1200" s="199" t="str">
        <f>LEFT(D1200,35)</f>
        <v>#oers14 Just heard about french lan</v>
      </c>
      <c r="W1200" s="199" t="e">
        <f>IF(SEARCH("http:", D1200),1,0)</f>
        <v>#VALUE!</v>
      </c>
    </row>
    <row r="1201" spans="1:24" x14ac:dyDescent="0.2">
      <c r="A1201" s="199">
        <v>1238</v>
      </c>
      <c r="B1201" s="200" t="s">
        <v>437</v>
      </c>
      <c r="C1201" s="201" t="s">
        <v>71</v>
      </c>
      <c r="D1201" s="201" t="s">
        <v>438</v>
      </c>
      <c r="E1201" s="201" t="s">
        <v>439</v>
      </c>
      <c r="F1201" s="202">
        <v>41690.760219907403</v>
      </c>
      <c r="G1201" s="201"/>
      <c r="H1201" s="201" t="s">
        <v>23</v>
      </c>
      <c r="I1201" s="201">
        <v>490451340</v>
      </c>
      <c r="J1201" s="201" t="s">
        <v>120</v>
      </c>
      <c r="K1201" s="201">
        <v>203543496</v>
      </c>
      <c r="L1201" s="201" t="s">
        <v>420</v>
      </c>
      <c r="M1201" s="203" t="s">
        <v>85</v>
      </c>
      <c r="N1201" s="203" t="s">
        <v>86</v>
      </c>
      <c r="O1201" s="201">
        <v>399</v>
      </c>
      <c r="P1201" s="201">
        <v>541</v>
      </c>
      <c r="Q1201" s="201">
        <v>-28800</v>
      </c>
      <c r="R1201" s="201" t="s">
        <v>440</v>
      </c>
      <c r="S1201" s="203" t="s">
        <v>441</v>
      </c>
      <c r="T1201" s="199" t="str">
        <f>LEFT(D1201,3)</f>
        <v>@Ch</v>
      </c>
      <c r="U1201" s="198" t="e">
        <f>IF(SEARCH("RT", T1201),1,0)</f>
        <v>#VALUE!</v>
      </c>
      <c r="V1201" s="199" t="str">
        <f>LEFT(D1201,35)</f>
        <v>@CheyRatnam very powerful observati</v>
      </c>
      <c r="W1201" s="199" t="e">
        <f>IF(SEARCH("http:", D1201),1,0)</f>
        <v>#VALUE!</v>
      </c>
    </row>
    <row r="1202" spans="1:24" x14ac:dyDescent="0.2">
      <c r="A1202" s="199">
        <v>1239</v>
      </c>
      <c r="B1202" s="200" t="s">
        <v>431</v>
      </c>
      <c r="C1202" s="201" t="s">
        <v>424</v>
      </c>
      <c r="D1202" s="201" t="s">
        <v>432</v>
      </c>
      <c r="E1202" s="201" t="s">
        <v>433</v>
      </c>
      <c r="F1202" s="202">
        <v>41690.7602430556</v>
      </c>
      <c r="G1202" s="201" t="s">
        <v>434</v>
      </c>
      <c r="H1202" s="201" t="s">
        <v>23</v>
      </c>
      <c r="I1202" s="201"/>
      <c r="J1202" s="201"/>
      <c r="K1202" s="201">
        <v>129585627</v>
      </c>
      <c r="L1202" s="201"/>
      <c r="M1202" s="203" t="s">
        <v>105</v>
      </c>
      <c r="N1202" s="203" t="s">
        <v>426</v>
      </c>
      <c r="O1202" s="201">
        <v>161</v>
      </c>
      <c r="P1202" s="201">
        <v>96</v>
      </c>
      <c r="Q1202" s="201">
        <v>-21600</v>
      </c>
      <c r="R1202" s="201" t="s">
        <v>435</v>
      </c>
      <c r="S1202" s="203" t="s">
        <v>436</v>
      </c>
      <c r="T1202" s="199" t="str">
        <f>LEFT(D1202,3)</f>
        <v>Mat</v>
      </c>
      <c r="U1202" s="198" t="e">
        <f>IF(SEARCH("RT", T1202),1,0)</f>
        <v>#VALUE!</v>
      </c>
      <c r="V1202" s="199" t="str">
        <f>LEFT(D1202,35)</f>
        <v>Math strategy includes giving stude</v>
      </c>
      <c r="W1202" s="199" t="e">
        <f>IF(SEARCH("http:", D1202),1,0)</f>
        <v>#VALUE!</v>
      </c>
    </row>
    <row r="1203" spans="1:24" ht="25.5" x14ac:dyDescent="0.2">
      <c r="A1203" s="199">
        <v>1240</v>
      </c>
      <c r="B1203" s="200" t="s">
        <v>428</v>
      </c>
      <c r="C1203" s="201" t="s">
        <v>424</v>
      </c>
      <c r="D1203" s="201" t="s">
        <v>115</v>
      </c>
      <c r="E1203" s="201" t="s">
        <v>429</v>
      </c>
      <c r="F1203" s="202">
        <v>41690.760671296302</v>
      </c>
      <c r="G1203" s="201"/>
      <c r="H1203" s="201" t="s">
        <v>23</v>
      </c>
      <c r="I1203" s="201"/>
      <c r="J1203" s="201"/>
      <c r="K1203" s="201">
        <v>129585627</v>
      </c>
      <c r="L1203" s="201"/>
      <c r="M1203" s="203" t="s">
        <v>105</v>
      </c>
      <c r="N1203" s="203" t="s">
        <v>426</v>
      </c>
      <c r="O1203" s="201">
        <v>161</v>
      </c>
      <c r="P1203" s="201">
        <v>96</v>
      </c>
      <c r="Q1203" s="201">
        <v>-21600</v>
      </c>
      <c r="R1203" s="201" t="s">
        <v>430</v>
      </c>
      <c r="S1203" s="203" t="s">
        <v>118</v>
      </c>
      <c r="T1203" s="199" t="str">
        <f>LEFT(D1203,3)</f>
        <v xml:space="preserve">RT </v>
      </c>
      <c r="U1203" s="198">
        <f>IF(SEARCH("RT", T1203),1,0)</f>
        <v>1</v>
      </c>
      <c r="V1203" s="199" t="str">
        <f>LEFT(D1203,35)</f>
        <v>RT @KNAER_RECRAE: Looking for educa</v>
      </c>
      <c r="W1203" s="199">
        <f>IF(SEARCH("http:", D1203),1,0)</f>
        <v>1</v>
      </c>
      <c r="X1203" s="194" t="str">
        <f>"http:"&amp;MID(D1203,FIND("/",D1203,8),LEN(D1203)+1-FIND("/",D1203,8))</f>
        <v>http://t.co/zlnPXIMNlH #oers14 @OISENews @wester…</v>
      </c>
    </row>
    <row r="1204" spans="1:24" x14ac:dyDescent="0.2">
      <c r="A1204" s="199">
        <v>1241</v>
      </c>
      <c r="B1204" s="200" t="s">
        <v>423</v>
      </c>
      <c r="C1204" s="201" t="s">
        <v>424</v>
      </c>
      <c r="D1204" s="201" t="s">
        <v>395</v>
      </c>
      <c r="E1204" s="201" t="s">
        <v>425</v>
      </c>
      <c r="F1204" s="202">
        <v>41690.760925925897</v>
      </c>
      <c r="G1204" s="201"/>
      <c r="H1204" s="201" t="s">
        <v>23</v>
      </c>
      <c r="I1204" s="201"/>
      <c r="J1204" s="201"/>
      <c r="K1204" s="201">
        <v>129585627</v>
      </c>
      <c r="L1204" s="201"/>
      <c r="M1204" s="203" t="s">
        <v>105</v>
      </c>
      <c r="N1204" s="203" t="s">
        <v>426</v>
      </c>
      <c r="O1204" s="201">
        <v>161</v>
      </c>
      <c r="P1204" s="201">
        <v>96</v>
      </c>
      <c r="Q1204" s="201">
        <v>-21600</v>
      </c>
      <c r="R1204" s="201" t="s">
        <v>427</v>
      </c>
      <c r="S1204" s="203" t="s">
        <v>398</v>
      </c>
      <c r="T1204" s="199" t="str">
        <f>LEFT(D1204,3)</f>
        <v xml:space="preserve">RT </v>
      </c>
      <c r="U1204" s="198">
        <f>IF(SEARCH("RT", T1204),1,0)</f>
        <v>1</v>
      </c>
      <c r="V1204" s="199" t="str">
        <f>LEFT(D1204,35)</f>
        <v>RT @GerriGershon: #oers14 Just hear</v>
      </c>
      <c r="W1204" s="199" t="e">
        <f>IF(SEARCH("http:", D1204),1,0)</f>
        <v>#VALUE!</v>
      </c>
    </row>
    <row r="1205" spans="1:24" x14ac:dyDescent="0.2">
      <c r="A1205" s="199">
        <v>1242</v>
      </c>
      <c r="B1205" s="200" t="s">
        <v>417</v>
      </c>
      <c r="C1205" s="201" t="s">
        <v>42</v>
      </c>
      <c r="D1205" s="201" t="s">
        <v>418</v>
      </c>
      <c r="E1205" s="201" t="s">
        <v>419</v>
      </c>
      <c r="F1205" s="202">
        <v>41690.761331018497</v>
      </c>
      <c r="G1205" s="201"/>
      <c r="H1205" s="201" t="s">
        <v>23</v>
      </c>
      <c r="I1205" s="201">
        <v>490451340</v>
      </c>
      <c r="J1205" s="201" t="s">
        <v>120</v>
      </c>
      <c r="K1205" s="201">
        <v>300645437</v>
      </c>
      <c r="L1205" s="201" t="s">
        <v>420</v>
      </c>
      <c r="M1205" s="203" t="s">
        <v>215</v>
      </c>
      <c r="N1205" s="203" t="s">
        <v>46</v>
      </c>
      <c r="O1205" s="201">
        <v>753</v>
      </c>
      <c r="P1205" s="201">
        <v>318</v>
      </c>
      <c r="Q1205" s="201">
        <v>-18000</v>
      </c>
      <c r="R1205" s="201" t="s">
        <v>421</v>
      </c>
      <c r="S1205" s="203" t="s">
        <v>422</v>
      </c>
      <c r="T1205" s="199" t="str">
        <f>LEFT(D1205,3)</f>
        <v>Goo</v>
      </c>
      <c r="U1205" s="198" t="e">
        <f>IF(SEARCH("RT", T1205),1,0)</f>
        <v>#VALUE!</v>
      </c>
      <c r="V1205" s="199" t="str">
        <f>LEFT(D1205,35)</f>
        <v xml:space="preserve">Good point RT @CheyRatnam: I don't </v>
      </c>
      <c r="W1205" s="199" t="e">
        <f>IF(SEARCH("http:", D1205),1,0)</f>
        <v>#VALUE!</v>
      </c>
    </row>
    <row r="1206" spans="1:24" x14ac:dyDescent="0.2">
      <c r="A1206" s="199">
        <v>1243</v>
      </c>
      <c r="B1206" s="200" t="s">
        <v>414</v>
      </c>
      <c r="C1206" s="201" t="s">
        <v>42</v>
      </c>
      <c r="D1206" s="201" t="s">
        <v>228</v>
      </c>
      <c r="E1206" s="201" t="s">
        <v>415</v>
      </c>
      <c r="F1206" s="202">
        <v>41690.761377314797</v>
      </c>
      <c r="G1206" s="201"/>
      <c r="H1206" s="201" t="s">
        <v>23</v>
      </c>
      <c r="I1206" s="201"/>
      <c r="J1206" s="201"/>
      <c r="K1206" s="201">
        <v>300645437</v>
      </c>
      <c r="L1206" s="201"/>
      <c r="M1206" s="203" t="s">
        <v>215</v>
      </c>
      <c r="N1206" s="203" t="s">
        <v>46</v>
      </c>
      <c r="O1206" s="201">
        <v>753</v>
      </c>
      <c r="P1206" s="201">
        <v>318</v>
      </c>
      <c r="Q1206" s="201">
        <v>-18000</v>
      </c>
      <c r="R1206" s="201" t="s">
        <v>416</v>
      </c>
      <c r="S1206" s="203" t="s">
        <v>232</v>
      </c>
      <c r="T1206" s="199" t="str">
        <f>LEFT(D1206,3)</f>
        <v xml:space="preserve">RT </v>
      </c>
      <c r="U1206" s="198">
        <f>IF(SEARCH("RT", T1206),1,0)</f>
        <v>1</v>
      </c>
      <c r="V1206" s="199" t="str">
        <f>LEFT(D1206,35)</f>
        <v>RT @CheyRatnam: I don't like this "</v>
      </c>
      <c r="W1206" s="199" t="e">
        <f>IF(SEARCH("http:", D1206),1,0)</f>
        <v>#VALUE!</v>
      </c>
    </row>
    <row r="1207" spans="1:24" x14ac:dyDescent="0.2">
      <c r="A1207" s="199">
        <v>1244</v>
      </c>
      <c r="B1207" s="200" t="s">
        <v>409</v>
      </c>
      <c r="C1207" s="201" t="s">
        <v>120</v>
      </c>
      <c r="D1207" s="201" t="s">
        <v>410</v>
      </c>
      <c r="E1207" s="201" t="s">
        <v>411</v>
      </c>
      <c r="F1207" s="202">
        <v>41690.761886574102</v>
      </c>
      <c r="G1207" s="201"/>
      <c r="H1207" s="201" t="s">
        <v>23</v>
      </c>
      <c r="I1207" s="201"/>
      <c r="J1207" s="201"/>
      <c r="K1207" s="201">
        <v>490451340</v>
      </c>
      <c r="L1207" s="201"/>
      <c r="M1207" s="203" t="s">
        <v>24</v>
      </c>
      <c r="N1207" s="203" t="s">
        <v>123</v>
      </c>
      <c r="O1207" s="201">
        <v>644</v>
      </c>
      <c r="P1207" s="201">
        <v>546</v>
      </c>
      <c r="Q1207" s="201">
        <v>-18000</v>
      </c>
      <c r="R1207" s="201" t="s">
        <v>412</v>
      </c>
      <c r="S1207" s="203" t="s">
        <v>413</v>
      </c>
      <c r="T1207" s="199" t="str">
        <f>LEFT(D1207,3)</f>
        <v xml:space="preserve">RT </v>
      </c>
      <c r="U1207" s="198">
        <f>IF(SEARCH("RT", T1207),1,0)</f>
        <v>1</v>
      </c>
      <c r="V1207" s="199" t="str">
        <f>LEFT(D1207,35)</f>
        <v>RT @CarolCampbell4: Good point RT @</v>
      </c>
      <c r="W1207" s="199" t="e">
        <f>IF(SEARCH("http:", D1207),1,0)</f>
        <v>#VALUE!</v>
      </c>
    </row>
    <row r="1208" spans="1:24" x14ac:dyDescent="0.2">
      <c r="A1208" s="199">
        <v>1245</v>
      </c>
      <c r="B1208" s="200" t="s">
        <v>404</v>
      </c>
      <c r="C1208" s="201" t="s">
        <v>120</v>
      </c>
      <c r="D1208" s="201" t="s">
        <v>405</v>
      </c>
      <c r="E1208" s="201" t="s">
        <v>406</v>
      </c>
      <c r="F1208" s="202">
        <v>41690.761956018498</v>
      </c>
      <c r="G1208" s="201"/>
      <c r="H1208" s="201" t="s">
        <v>23</v>
      </c>
      <c r="I1208" s="201"/>
      <c r="J1208" s="201"/>
      <c r="K1208" s="201">
        <v>490451340</v>
      </c>
      <c r="L1208" s="201"/>
      <c r="M1208" s="203" t="s">
        <v>24</v>
      </c>
      <c r="N1208" s="203" t="s">
        <v>123</v>
      </c>
      <c r="O1208" s="201">
        <v>644</v>
      </c>
      <c r="P1208" s="201">
        <v>546</v>
      </c>
      <c r="Q1208" s="201">
        <v>-18000</v>
      </c>
      <c r="R1208" s="201" t="s">
        <v>407</v>
      </c>
      <c r="S1208" s="203" t="s">
        <v>408</v>
      </c>
      <c r="T1208" s="199" t="str">
        <f>LEFT(D1208,3)</f>
        <v xml:space="preserve">RT </v>
      </c>
      <c r="U1208" s="198">
        <f>IF(SEARCH("RT", T1208),1,0)</f>
        <v>1</v>
      </c>
      <c r="V1208" s="199" t="str">
        <f>LEFT(D1208,35)</f>
        <v>RT @abbaspeaks: @CheyRatnam very po</v>
      </c>
      <c r="W1208" s="199" t="e">
        <f>IF(SEARCH("http:", D1208),1,0)</f>
        <v>#VALUE!</v>
      </c>
    </row>
    <row r="1209" spans="1:24" x14ac:dyDescent="0.2">
      <c r="A1209" s="199">
        <v>1246</v>
      </c>
      <c r="B1209" s="200" t="s">
        <v>386</v>
      </c>
      <c r="C1209" s="201" t="s">
        <v>385</v>
      </c>
      <c r="D1209" s="201" t="s">
        <v>399</v>
      </c>
      <c r="E1209" s="201" t="s">
        <v>400</v>
      </c>
      <c r="F1209" s="202">
        <v>41690.762361111098</v>
      </c>
      <c r="G1209" s="201"/>
      <c r="H1209" s="201" t="s">
        <v>401</v>
      </c>
      <c r="I1209" s="201"/>
      <c r="J1209" s="201"/>
      <c r="K1209" s="201">
        <v>16407557</v>
      </c>
      <c r="L1209" s="201"/>
      <c r="M1209" s="203" t="s">
        <v>85</v>
      </c>
      <c r="N1209" s="203" t="s">
        <v>402</v>
      </c>
      <c r="O1209" s="201">
        <v>68</v>
      </c>
      <c r="P1209" s="201">
        <v>45</v>
      </c>
      <c r="Q1209" s="201">
        <v>-18000</v>
      </c>
      <c r="R1209" s="201" t="s">
        <v>403</v>
      </c>
      <c r="S1209" s="203" t="s">
        <v>149</v>
      </c>
      <c r="T1209" s="199" t="str">
        <f>LEFT(D1209,3)</f>
        <v>#oe</v>
      </c>
      <c r="U1209" s="198" t="e">
        <f>IF(SEARCH("RT", T1209),1,0)</f>
        <v>#VALUE!</v>
      </c>
      <c r="V1209" s="199" t="str">
        <f>LEFT(D1209,35)</f>
        <v>#oers14 Great Job Paule, Francis an</v>
      </c>
      <c r="W1209" s="199" t="e">
        <f>IF(SEARCH("http:", D1209),1,0)</f>
        <v>#VALUE!</v>
      </c>
    </row>
    <row r="1210" spans="1:24" x14ac:dyDescent="0.2">
      <c r="A1210" s="199">
        <v>1247</v>
      </c>
      <c r="B1210" s="200" t="s">
        <v>394</v>
      </c>
      <c r="C1210" s="201" t="s">
        <v>346</v>
      </c>
      <c r="D1210" s="201" t="s">
        <v>395</v>
      </c>
      <c r="E1210" s="201" t="s">
        <v>396</v>
      </c>
      <c r="F1210" s="202">
        <v>41690.762812499997</v>
      </c>
      <c r="G1210" s="201"/>
      <c r="H1210" s="201" t="s">
        <v>23</v>
      </c>
      <c r="I1210" s="201"/>
      <c r="J1210" s="201"/>
      <c r="K1210" s="201">
        <v>636460073</v>
      </c>
      <c r="L1210" s="201"/>
      <c r="M1210" s="203" t="s">
        <v>215</v>
      </c>
      <c r="N1210" s="203" t="s">
        <v>349</v>
      </c>
      <c r="O1210" s="201">
        <v>154</v>
      </c>
      <c r="P1210" s="201">
        <v>302</v>
      </c>
      <c r="Q1210" s="201">
        <v>-18000</v>
      </c>
      <c r="R1210" s="201" t="s">
        <v>397</v>
      </c>
      <c r="S1210" s="203" t="s">
        <v>398</v>
      </c>
      <c r="T1210" s="199" t="str">
        <f>LEFT(D1210,3)</f>
        <v xml:space="preserve">RT </v>
      </c>
      <c r="U1210" s="198">
        <f>IF(SEARCH("RT", T1210),1,0)</f>
        <v>1</v>
      </c>
      <c r="V1210" s="199" t="str">
        <f>LEFT(D1210,35)</f>
        <v>RT @GerriGershon: #oers14 Just hear</v>
      </c>
      <c r="W1210" s="199" t="e">
        <f>IF(SEARCH("http:", D1210),1,0)</f>
        <v>#VALUE!</v>
      </c>
    </row>
    <row r="1211" spans="1:24" x14ac:dyDescent="0.2">
      <c r="A1211" s="199">
        <v>1248</v>
      </c>
      <c r="B1211" s="200" t="s">
        <v>389</v>
      </c>
      <c r="C1211" s="201" t="s">
        <v>42</v>
      </c>
      <c r="D1211" s="201" t="s">
        <v>390</v>
      </c>
      <c r="E1211" s="201" t="s">
        <v>391</v>
      </c>
      <c r="F1211" s="202">
        <v>41690.764189814799</v>
      </c>
      <c r="G1211" s="201"/>
      <c r="H1211" s="201" t="s">
        <v>23</v>
      </c>
      <c r="I1211" s="201"/>
      <c r="J1211" s="201"/>
      <c r="K1211" s="201">
        <v>300645437</v>
      </c>
      <c r="L1211" s="201"/>
      <c r="M1211" s="203" t="s">
        <v>215</v>
      </c>
      <c r="N1211" s="203" t="s">
        <v>46</v>
      </c>
      <c r="O1211" s="201">
        <v>753</v>
      </c>
      <c r="P1211" s="201">
        <v>318</v>
      </c>
      <c r="Q1211" s="201">
        <v>-18000</v>
      </c>
      <c r="R1211" s="201" t="s">
        <v>392</v>
      </c>
      <c r="S1211" s="203" t="s">
        <v>393</v>
      </c>
      <c r="T1211" s="199" t="str">
        <f>LEFT(D1211,3)</f>
        <v>Gra</v>
      </c>
      <c r="U1211" s="198" t="e">
        <f>IF(SEARCH("RT", T1211),1,0)</f>
        <v>#VALUE!</v>
      </c>
      <c r="V1211" s="199" t="str">
        <f>LEFT(D1211,35)</f>
        <v>Graham Clyne #oers14 "We actually a</v>
      </c>
      <c r="W1211" s="199" t="e">
        <f>IF(SEARCH("http:", D1211),1,0)</f>
        <v>#VALUE!</v>
      </c>
    </row>
    <row r="1212" spans="1:24" x14ac:dyDescent="0.2">
      <c r="A1212" s="199">
        <v>1249</v>
      </c>
      <c r="B1212" s="200" t="s">
        <v>382</v>
      </c>
      <c r="C1212" s="201" t="s">
        <v>42</v>
      </c>
      <c r="D1212" s="201" t="s">
        <v>383</v>
      </c>
      <c r="E1212" s="201" t="s">
        <v>384</v>
      </c>
      <c r="F1212" s="202">
        <v>41690.765474537002</v>
      </c>
      <c r="G1212" s="201"/>
      <c r="H1212" s="201" t="s">
        <v>23</v>
      </c>
      <c r="I1212" s="201">
        <v>16407557</v>
      </c>
      <c r="J1212" s="201" t="s">
        <v>385</v>
      </c>
      <c r="K1212" s="201">
        <v>300645437</v>
      </c>
      <c r="L1212" s="201" t="s">
        <v>386</v>
      </c>
      <c r="M1212" s="203" t="s">
        <v>215</v>
      </c>
      <c r="N1212" s="203" t="s">
        <v>46</v>
      </c>
      <c r="O1212" s="201">
        <v>753</v>
      </c>
      <c r="P1212" s="201">
        <v>318</v>
      </c>
      <c r="Q1212" s="201">
        <v>-18000</v>
      </c>
      <c r="R1212" s="201" t="s">
        <v>387</v>
      </c>
      <c r="S1212" s="203" t="s">
        <v>388</v>
      </c>
      <c r="T1212" s="199" t="str">
        <f>LEFT(D1212,3)</f>
        <v>Ver</v>
      </c>
      <c r="U1212" s="198" t="e">
        <f>IF(SEARCH("RT", T1212),1,0)</f>
        <v>#VALUE!</v>
      </c>
      <c r="V1212" s="199" t="str">
        <f>LEFT(D1212,35)</f>
        <v>Very impressive policy, practice &amp;a</v>
      </c>
      <c r="W1212" s="199" t="e">
        <f>IF(SEARCH("http:", D1212),1,0)</f>
        <v>#VALUE!</v>
      </c>
    </row>
    <row r="1213" spans="1:24" x14ac:dyDescent="0.2">
      <c r="A1213" s="199">
        <v>1250</v>
      </c>
      <c r="B1213" s="200" t="s">
        <v>377</v>
      </c>
      <c r="C1213" s="201" t="s">
        <v>120</v>
      </c>
      <c r="D1213" s="201" t="s">
        <v>378</v>
      </c>
      <c r="E1213" s="201" t="s">
        <v>379</v>
      </c>
      <c r="F1213" s="202">
        <v>41690.767233796301</v>
      </c>
      <c r="G1213" s="201"/>
      <c r="H1213" s="201" t="s">
        <v>23</v>
      </c>
      <c r="I1213" s="201"/>
      <c r="J1213" s="201"/>
      <c r="K1213" s="201">
        <v>490451340</v>
      </c>
      <c r="L1213" s="201"/>
      <c r="M1213" s="203" t="s">
        <v>24</v>
      </c>
      <c r="N1213" s="203" t="s">
        <v>123</v>
      </c>
      <c r="O1213" s="201">
        <v>644</v>
      </c>
      <c r="P1213" s="201">
        <v>546</v>
      </c>
      <c r="Q1213" s="201">
        <v>-18000</v>
      </c>
      <c r="R1213" s="201" t="s">
        <v>380</v>
      </c>
      <c r="S1213" s="203" t="s">
        <v>381</v>
      </c>
      <c r="T1213" s="199" t="str">
        <f>LEFT(D1213,3)</f>
        <v>#St</v>
      </c>
      <c r="U1213" s="198" t="e">
        <f>IF(SEARCH("RT", T1213),1,0)</f>
        <v>#VALUE!</v>
      </c>
      <c r="V1213" s="199" t="str">
        <f>LEFT(D1213,35)</f>
        <v xml:space="preserve">#StrengthsPerspective utilized in  </v>
      </c>
      <c r="W1213" s="199" t="e">
        <f>IF(SEARCH("http:", D1213),1,0)</f>
        <v>#VALUE!</v>
      </c>
    </row>
    <row r="1214" spans="1:24" x14ac:dyDescent="0.2">
      <c r="A1214" s="199">
        <v>1251</v>
      </c>
      <c r="B1214" s="200" t="s">
        <v>373</v>
      </c>
      <c r="C1214" s="201" t="s">
        <v>198</v>
      </c>
      <c r="D1214" s="201" t="s">
        <v>374</v>
      </c>
      <c r="E1214" s="201" t="s">
        <v>375</v>
      </c>
      <c r="F1214" s="202">
        <v>41690.767280092601</v>
      </c>
      <c r="G1214" s="201"/>
      <c r="H1214" s="201" t="s">
        <v>23</v>
      </c>
      <c r="I1214" s="201"/>
      <c r="J1214" s="201"/>
      <c r="K1214" s="201">
        <v>50501959</v>
      </c>
      <c r="L1214" s="201"/>
      <c r="M1214" s="203" t="s">
        <v>73</v>
      </c>
      <c r="N1214" s="203" t="s">
        <v>201</v>
      </c>
      <c r="O1214" s="201">
        <v>556</v>
      </c>
      <c r="P1214" s="201">
        <v>261</v>
      </c>
      <c r="Q1214" s="201">
        <v>-18000</v>
      </c>
      <c r="R1214" s="201" t="s">
        <v>376</v>
      </c>
      <c r="S1214" s="203" t="s">
        <v>149</v>
      </c>
      <c r="T1214" s="199" t="str">
        <f>LEFT(D1214,3)</f>
        <v>#oe</v>
      </c>
      <c r="U1214" s="198" t="e">
        <f>IF(SEARCH("RT", T1214),1,0)</f>
        <v>#VALUE!</v>
      </c>
      <c r="V1214" s="199" t="str">
        <f>LEFT(D1214,35)</f>
        <v>#oers14 3 research projects in Peel</v>
      </c>
      <c r="W1214" s="199" t="e">
        <f>IF(SEARCH("http:", D1214),1,0)</f>
        <v>#VALUE!</v>
      </c>
    </row>
    <row r="1215" spans="1:24" x14ac:dyDescent="0.2">
      <c r="A1215" s="199">
        <v>1252</v>
      </c>
      <c r="B1215" s="200" t="s">
        <v>368</v>
      </c>
      <c r="C1215" s="201" t="s">
        <v>136</v>
      </c>
      <c r="D1215" s="201" t="s">
        <v>369</v>
      </c>
      <c r="E1215" s="201" t="s">
        <v>370</v>
      </c>
      <c r="F1215" s="202">
        <v>41690.767928240697</v>
      </c>
      <c r="G1215" s="201"/>
      <c r="H1215" s="201" t="s">
        <v>23</v>
      </c>
      <c r="I1215" s="201"/>
      <c r="J1215" s="201"/>
      <c r="K1215" s="201">
        <v>317175652</v>
      </c>
      <c r="L1215" s="201"/>
      <c r="M1215" s="203" t="s">
        <v>45</v>
      </c>
      <c r="N1215" s="203" t="s">
        <v>139</v>
      </c>
      <c r="O1215" s="201">
        <v>133</v>
      </c>
      <c r="P1215" s="201">
        <v>258</v>
      </c>
      <c r="Q1215" s="201">
        <v>-18000</v>
      </c>
      <c r="R1215" s="201" t="s">
        <v>371</v>
      </c>
      <c r="S1215" s="203" t="s">
        <v>372</v>
      </c>
      <c r="T1215" s="199" t="str">
        <f>LEFT(D1215,3)</f>
        <v>"So</v>
      </c>
      <c r="U1215" s="198" t="e">
        <f>IF(SEARCH("RT", T1215),1,0)</f>
        <v>#VALUE!</v>
      </c>
      <c r="V1215" s="199" t="str">
        <f>LEFT(D1215,35)</f>
        <v>"Some things we know for a fact, so</v>
      </c>
      <c r="W1215" s="199" t="e">
        <f>IF(SEARCH("http:", D1215),1,0)</f>
        <v>#VALUE!</v>
      </c>
    </row>
    <row r="1216" spans="1:24" x14ac:dyDescent="0.2">
      <c r="A1216" s="199">
        <v>1253</v>
      </c>
      <c r="B1216" s="200" t="s">
        <v>362</v>
      </c>
      <c r="C1216" s="201" t="s">
        <v>363</v>
      </c>
      <c r="D1216" s="201" t="s">
        <v>364</v>
      </c>
      <c r="E1216" s="201" t="s">
        <v>365</v>
      </c>
      <c r="F1216" s="202">
        <v>41690.7680555556</v>
      </c>
      <c r="G1216" s="201"/>
      <c r="H1216" s="201" t="s">
        <v>23</v>
      </c>
      <c r="I1216" s="201"/>
      <c r="J1216" s="201"/>
      <c r="K1216" s="201">
        <v>513860172</v>
      </c>
      <c r="L1216" s="201"/>
      <c r="M1216" s="203" t="s">
        <v>105</v>
      </c>
      <c r="N1216" s="203" t="s">
        <v>366</v>
      </c>
      <c r="O1216" s="201">
        <v>23</v>
      </c>
      <c r="P1216" s="201">
        <v>1</v>
      </c>
      <c r="Q1216" s="201">
        <v>-18000</v>
      </c>
      <c r="R1216" s="201" t="s">
        <v>367</v>
      </c>
      <c r="S1216" s="203" t="s">
        <v>81</v>
      </c>
      <c r="T1216" s="199" t="str">
        <f>LEFT(D1216,3)</f>
        <v>#OE</v>
      </c>
      <c r="U1216" s="198" t="e">
        <f>IF(SEARCH("RT", T1216),1,0)</f>
        <v>#VALUE!</v>
      </c>
      <c r="V1216" s="199" t="str">
        <f>LEFT(D1216,35)</f>
        <v>#OERS14 Graham Clyne, Peel &amp;amp; Ch</v>
      </c>
      <c r="W1216" s="199" t="e">
        <f>IF(SEARCH("http:", D1216),1,0)</f>
        <v>#VALUE!</v>
      </c>
    </row>
    <row r="1217" spans="1:24" x14ac:dyDescent="0.2">
      <c r="A1217" s="199">
        <v>1254</v>
      </c>
      <c r="B1217" s="200" t="s">
        <v>357</v>
      </c>
      <c r="C1217" s="201" t="s">
        <v>42</v>
      </c>
      <c r="D1217" s="201" t="s">
        <v>358</v>
      </c>
      <c r="E1217" s="201" t="s">
        <v>359</v>
      </c>
      <c r="F1217" s="202">
        <v>41690.768252314803</v>
      </c>
      <c r="G1217" s="201"/>
      <c r="H1217" s="201" t="s">
        <v>23</v>
      </c>
      <c r="I1217" s="201"/>
      <c r="J1217" s="201"/>
      <c r="K1217" s="201">
        <v>300645437</v>
      </c>
      <c r="L1217" s="201"/>
      <c r="M1217" s="203" t="s">
        <v>215</v>
      </c>
      <c r="N1217" s="203" t="s">
        <v>46</v>
      </c>
      <c r="O1217" s="201">
        <v>753</v>
      </c>
      <c r="P1217" s="201">
        <v>318</v>
      </c>
      <c r="Q1217" s="201">
        <v>-18000</v>
      </c>
      <c r="R1217" s="201" t="s">
        <v>360</v>
      </c>
      <c r="S1217" s="203" t="s">
        <v>361</v>
      </c>
      <c r="T1217" s="199" t="str">
        <f>LEFT(D1217,3)</f>
        <v>Gra</v>
      </c>
      <c r="U1217" s="198" t="e">
        <f>IF(SEARCH("RT", T1217),1,0)</f>
        <v>#VALUE!</v>
      </c>
      <c r="V1217" s="199" t="str">
        <f>LEFT(D1217,35)</f>
        <v xml:space="preserve">Graham Clyne: "Some things we know </v>
      </c>
      <c r="W1217" s="199" t="e">
        <f>IF(SEARCH("http:", D1217),1,0)</f>
        <v>#VALUE!</v>
      </c>
    </row>
    <row r="1218" spans="1:24" x14ac:dyDescent="0.2">
      <c r="A1218" s="199">
        <v>1255</v>
      </c>
      <c r="B1218" s="200" t="s">
        <v>352</v>
      </c>
      <c r="C1218" s="201" t="s">
        <v>346</v>
      </c>
      <c r="D1218" s="201" t="s">
        <v>353</v>
      </c>
      <c r="E1218" s="201" t="s">
        <v>354</v>
      </c>
      <c r="F1218" s="202">
        <v>41690.768865740698</v>
      </c>
      <c r="G1218" s="201"/>
      <c r="H1218" s="201" t="s">
        <v>23</v>
      </c>
      <c r="I1218" s="201"/>
      <c r="J1218" s="201"/>
      <c r="K1218" s="201">
        <v>636460073</v>
      </c>
      <c r="L1218" s="201"/>
      <c r="M1218" s="203" t="s">
        <v>215</v>
      </c>
      <c r="N1218" s="203" t="s">
        <v>349</v>
      </c>
      <c r="O1218" s="201">
        <v>154</v>
      </c>
      <c r="P1218" s="201">
        <v>302</v>
      </c>
      <c r="Q1218" s="201">
        <v>-18000</v>
      </c>
      <c r="R1218" s="201" t="s">
        <v>355</v>
      </c>
      <c r="S1218" s="203" t="s">
        <v>356</v>
      </c>
      <c r="T1218" s="199" t="str">
        <f>LEFT(D1218,3)</f>
        <v xml:space="preserve">RT </v>
      </c>
      <c r="U1218" s="198">
        <f>IF(SEARCH("RT", T1218),1,0)</f>
        <v>1</v>
      </c>
      <c r="V1218" s="199" t="str">
        <f>LEFT(D1218,35)</f>
        <v>RT @dberrill: #OERS14 Graham Clyne,</v>
      </c>
      <c r="W1218" s="199" t="e">
        <f>IF(SEARCH("http:", D1218),1,0)</f>
        <v>#VALUE!</v>
      </c>
    </row>
    <row r="1219" spans="1:24" x14ac:dyDescent="0.2">
      <c r="A1219" s="199">
        <v>1256</v>
      </c>
      <c r="B1219" s="200" t="s">
        <v>345</v>
      </c>
      <c r="C1219" s="201" t="s">
        <v>346</v>
      </c>
      <c r="D1219" s="201" t="s">
        <v>347</v>
      </c>
      <c r="E1219" s="201" t="s">
        <v>348</v>
      </c>
      <c r="F1219" s="202">
        <v>41690.768958333298</v>
      </c>
      <c r="G1219" s="201"/>
      <c r="H1219" s="201" t="s">
        <v>23</v>
      </c>
      <c r="I1219" s="201"/>
      <c r="J1219" s="201"/>
      <c r="K1219" s="201">
        <v>636460073</v>
      </c>
      <c r="L1219" s="201"/>
      <c r="M1219" s="203" t="s">
        <v>215</v>
      </c>
      <c r="N1219" s="203" t="s">
        <v>349</v>
      </c>
      <c r="O1219" s="201">
        <v>154</v>
      </c>
      <c r="P1219" s="201">
        <v>302</v>
      </c>
      <c r="Q1219" s="201">
        <v>-18000</v>
      </c>
      <c r="R1219" s="201" t="s">
        <v>350</v>
      </c>
      <c r="S1219" s="203" t="s">
        <v>351</v>
      </c>
      <c r="T1219" s="199" t="str">
        <f>LEFT(D1219,3)</f>
        <v xml:space="preserve">RT </v>
      </c>
      <c r="U1219" s="198">
        <f>IF(SEARCH("RT", T1219),1,0)</f>
        <v>1</v>
      </c>
      <c r="V1219" s="199" t="str">
        <f>LEFT(D1219,35)</f>
        <v>RT @CarolCampbell4: Graham Clyne: "</v>
      </c>
      <c r="W1219" s="199" t="e">
        <f>IF(SEARCH("http:", D1219),1,0)</f>
        <v>#VALUE!</v>
      </c>
    </row>
    <row r="1220" spans="1:24" x14ac:dyDescent="0.2">
      <c r="A1220" s="199">
        <v>1257</v>
      </c>
      <c r="B1220" s="200" t="s">
        <v>340</v>
      </c>
      <c r="C1220" s="201" t="s">
        <v>71</v>
      </c>
      <c r="D1220" s="201" t="s">
        <v>341</v>
      </c>
      <c r="E1220" s="201" t="s">
        <v>342</v>
      </c>
      <c r="F1220" s="202">
        <v>41690.769421296303</v>
      </c>
      <c r="G1220" s="201"/>
      <c r="H1220" s="201" t="s">
        <v>23</v>
      </c>
      <c r="I1220" s="201"/>
      <c r="J1220" s="201"/>
      <c r="K1220" s="201">
        <v>203543496</v>
      </c>
      <c r="L1220" s="201"/>
      <c r="M1220" s="203" t="s">
        <v>85</v>
      </c>
      <c r="N1220" s="203" t="s">
        <v>86</v>
      </c>
      <c r="O1220" s="201">
        <v>399</v>
      </c>
      <c r="P1220" s="201">
        <v>541</v>
      </c>
      <c r="Q1220" s="201">
        <v>-28800</v>
      </c>
      <c r="R1220" s="201" t="s">
        <v>343</v>
      </c>
      <c r="S1220" s="203" t="s">
        <v>344</v>
      </c>
      <c r="T1220" s="199" t="str">
        <f>LEFT(D1220,3)</f>
        <v xml:space="preserve">RT </v>
      </c>
      <c r="U1220" s="198">
        <f>IF(SEARCH("RT", T1220),1,0)</f>
        <v>1</v>
      </c>
      <c r="V1220" s="199" t="str">
        <f>LEFT(D1220,35)</f>
        <v>RT @OhMissAcosta: "Some things we k</v>
      </c>
      <c r="W1220" s="199" t="e">
        <f>IF(SEARCH("http:", D1220),1,0)</f>
        <v>#VALUE!</v>
      </c>
    </row>
    <row r="1221" spans="1:24" x14ac:dyDescent="0.2">
      <c r="A1221" s="199">
        <v>1258</v>
      </c>
      <c r="B1221" s="200" t="s">
        <v>335</v>
      </c>
      <c r="C1221" s="201" t="s">
        <v>120</v>
      </c>
      <c r="D1221" s="201" t="s">
        <v>336</v>
      </c>
      <c r="E1221" s="201" t="s">
        <v>337</v>
      </c>
      <c r="F1221" s="202">
        <v>41690.770671296297</v>
      </c>
      <c r="G1221" s="201"/>
      <c r="H1221" s="201" t="s">
        <v>23</v>
      </c>
      <c r="I1221" s="201"/>
      <c r="J1221" s="201"/>
      <c r="K1221" s="201">
        <v>490451340</v>
      </c>
      <c r="L1221" s="201"/>
      <c r="M1221" s="203" t="s">
        <v>24</v>
      </c>
      <c r="N1221" s="203" t="s">
        <v>123</v>
      </c>
      <c r="O1221" s="201">
        <v>644</v>
      </c>
      <c r="P1221" s="201">
        <v>546</v>
      </c>
      <c r="Q1221" s="201">
        <v>-18000</v>
      </c>
      <c r="R1221" s="201" t="s">
        <v>338</v>
      </c>
      <c r="S1221" s="203" t="s">
        <v>339</v>
      </c>
      <c r="T1221" s="199" t="str">
        <f>LEFT(D1221,3)</f>
        <v>'12</v>
      </c>
      <c r="U1221" s="198" t="e">
        <f>IF(SEARCH("RT", T1221),1,0)</f>
        <v>#VALUE!</v>
      </c>
      <c r="V1221" s="199" t="str">
        <f>LEFT(D1221,35)</f>
        <v>'12-'13: 25600 students were attach</v>
      </c>
      <c r="W1221" s="199" t="e">
        <f>IF(SEARCH("http:", D1221),1,0)</f>
        <v>#VALUE!</v>
      </c>
    </row>
    <row r="1222" spans="1:24" x14ac:dyDescent="0.2">
      <c r="A1222" s="199">
        <v>1259</v>
      </c>
      <c r="B1222" s="200" t="s">
        <v>330</v>
      </c>
      <c r="C1222" s="201" t="s">
        <v>269</v>
      </c>
      <c r="D1222" s="201" t="s">
        <v>331</v>
      </c>
      <c r="E1222" s="201" t="s">
        <v>332</v>
      </c>
      <c r="F1222" s="202">
        <v>41690.770937499998</v>
      </c>
      <c r="G1222" s="201"/>
      <c r="H1222" s="201" t="s">
        <v>23</v>
      </c>
      <c r="I1222" s="201"/>
      <c r="J1222" s="201"/>
      <c r="K1222" s="201">
        <v>298888460</v>
      </c>
      <c r="L1222" s="201"/>
      <c r="M1222" s="203" t="s">
        <v>38</v>
      </c>
      <c r="N1222" s="203" t="s">
        <v>302</v>
      </c>
      <c r="O1222" s="201">
        <v>91</v>
      </c>
      <c r="P1222" s="201">
        <v>133</v>
      </c>
      <c r="Q1222" s="201">
        <v>-18000</v>
      </c>
      <c r="R1222" s="201" t="s">
        <v>333</v>
      </c>
      <c r="S1222" s="203" t="s">
        <v>334</v>
      </c>
      <c r="T1222" s="199" t="str">
        <f>LEFT(D1222,3)</f>
        <v>Gre</v>
      </c>
      <c r="U1222" s="198" t="e">
        <f>IF(SEARCH("RT", T1222),1,0)</f>
        <v>#VALUE!</v>
      </c>
      <c r="V1222" s="199" t="str">
        <f>LEFT(D1222,35)</f>
        <v>Great presentation by @Graham_Clyne</v>
      </c>
      <c r="W1222" s="199" t="e">
        <f>IF(SEARCH("http:", D1222),1,0)</f>
        <v>#VALUE!</v>
      </c>
    </row>
    <row r="1223" spans="1:24" x14ac:dyDescent="0.2">
      <c r="A1223" s="199">
        <v>1260</v>
      </c>
      <c r="B1223" s="200" t="s">
        <v>328</v>
      </c>
      <c r="C1223" s="201" t="s">
        <v>71</v>
      </c>
      <c r="D1223" s="201" t="s">
        <v>321</v>
      </c>
      <c r="E1223" s="201" t="s">
        <v>326</v>
      </c>
      <c r="F1223" s="202">
        <v>41690.771030092597</v>
      </c>
      <c r="G1223" s="201"/>
      <c r="H1223" s="201" t="s">
        <v>23</v>
      </c>
      <c r="I1223" s="201"/>
      <c r="J1223" s="201"/>
      <c r="K1223" s="201">
        <v>203543496</v>
      </c>
      <c r="L1223" s="201"/>
      <c r="M1223" s="203" t="s">
        <v>85</v>
      </c>
      <c r="N1223" s="203" t="s">
        <v>86</v>
      </c>
      <c r="O1223" s="201">
        <v>399</v>
      </c>
      <c r="P1223" s="201">
        <v>541</v>
      </c>
      <c r="Q1223" s="201">
        <v>-28800</v>
      </c>
      <c r="R1223" s="201" t="s">
        <v>329</v>
      </c>
      <c r="S1223" s="203" t="s">
        <v>324</v>
      </c>
      <c r="T1223" s="199" t="str">
        <f>LEFT(D1223,3)</f>
        <v xml:space="preserve">RT </v>
      </c>
      <c r="U1223" s="198">
        <f>IF(SEARCH("RT", T1223),1,0)</f>
        <v>1</v>
      </c>
      <c r="V1223" s="199" t="str">
        <f>LEFT(D1223,35)</f>
        <v>RT @_DrDi: Great presentation by @G</v>
      </c>
      <c r="W1223" s="199" t="e">
        <f>IF(SEARCH("http:", D1223),1,0)</f>
        <v>#VALUE!</v>
      </c>
    </row>
    <row r="1224" spans="1:24" x14ac:dyDescent="0.2">
      <c r="A1224" s="199">
        <v>1261</v>
      </c>
      <c r="B1224" s="200" t="s">
        <v>325</v>
      </c>
      <c r="C1224" s="201" t="s">
        <v>260</v>
      </c>
      <c r="D1224" s="201" t="s">
        <v>321</v>
      </c>
      <c r="E1224" s="201" t="s">
        <v>326</v>
      </c>
      <c r="F1224" s="202">
        <v>41690.771030092597</v>
      </c>
      <c r="G1224" s="201"/>
      <c r="H1224" s="201" t="s">
        <v>23</v>
      </c>
      <c r="I1224" s="201"/>
      <c r="J1224" s="201"/>
      <c r="K1224" s="201">
        <v>40576448</v>
      </c>
      <c r="L1224" s="201"/>
      <c r="M1224" s="203" t="s">
        <v>85</v>
      </c>
      <c r="N1224" s="203" t="s">
        <v>263</v>
      </c>
      <c r="O1224" s="201">
        <v>817</v>
      </c>
      <c r="P1224" s="201">
        <v>1469</v>
      </c>
      <c r="Q1224" s="201">
        <v>-18000</v>
      </c>
      <c r="R1224" s="201" t="s">
        <v>327</v>
      </c>
      <c r="S1224" s="203" t="s">
        <v>324</v>
      </c>
      <c r="T1224" s="199" t="str">
        <f>LEFT(D1224,3)</f>
        <v xml:space="preserve">RT </v>
      </c>
      <c r="U1224" s="198">
        <f>IF(SEARCH("RT", T1224),1,0)</f>
        <v>1</v>
      </c>
      <c r="V1224" s="199" t="str">
        <f>LEFT(D1224,35)</f>
        <v>RT @_DrDi: Great presentation by @G</v>
      </c>
      <c r="W1224" s="199" t="e">
        <f>IF(SEARCH("http:", D1224),1,0)</f>
        <v>#VALUE!</v>
      </c>
    </row>
    <row r="1225" spans="1:24" x14ac:dyDescent="0.2">
      <c r="A1225" s="199">
        <v>1262</v>
      </c>
      <c r="B1225" s="200" t="s">
        <v>320</v>
      </c>
      <c r="C1225" s="201" t="s">
        <v>68</v>
      </c>
      <c r="D1225" s="201" t="s">
        <v>321</v>
      </c>
      <c r="E1225" s="201" t="s">
        <v>322</v>
      </c>
      <c r="F1225" s="202">
        <v>41690.7715046296</v>
      </c>
      <c r="G1225" s="201"/>
      <c r="H1225" s="201" t="s">
        <v>23</v>
      </c>
      <c r="I1225" s="201"/>
      <c r="J1225" s="201"/>
      <c r="K1225" s="201">
        <v>17095178</v>
      </c>
      <c r="L1225" s="201"/>
      <c r="M1225" s="203" t="s">
        <v>85</v>
      </c>
      <c r="N1225" s="203" t="s">
        <v>74</v>
      </c>
      <c r="O1225" s="201">
        <v>305</v>
      </c>
      <c r="P1225" s="201">
        <v>415</v>
      </c>
      <c r="Q1225" s="201">
        <v>-18000</v>
      </c>
      <c r="R1225" s="201" t="s">
        <v>323</v>
      </c>
      <c r="S1225" s="203" t="s">
        <v>324</v>
      </c>
      <c r="T1225" s="199" t="str">
        <f>LEFT(D1225,3)</f>
        <v xml:space="preserve">RT </v>
      </c>
      <c r="U1225" s="198">
        <f>IF(SEARCH("RT", T1225),1,0)</f>
        <v>1</v>
      </c>
      <c r="V1225" s="199" t="str">
        <f>LEFT(D1225,35)</f>
        <v>RT @_DrDi: Great presentation by @G</v>
      </c>
      <c r="W1225" s="199" t="e">
        <f>IF(SEARCH("http:", D1225),1,0)</f>
        <v>#VALUE!</v>
      </c>
    </row>
    <row r="1226" spans="1:24" x14ac:dyDescent="0.2">
      <c r="A1226" s="199">
        <v>1263</v>
      </c>
      <c r="B1226" s="200" t="s">
        <v>316</v>
      </c>
      <c r="C1226" s="201" t="s">
        <v>120</v>
      </c>
      <c r="D1226" s="201" t="s">
        <v>317</v>
      </c>
      <c r="E1226" s="201" t="s">
        <v>318</v>
      </c>
      <c r="F1226" s="202">
        <v>41690.772800925901</v>
      </c>
      <c r="G1226" s="201"/>
      <c r="H1226" s="201" t="s">
        <v>23</v>
      </c>
      <c r="I1226" s="201"/>
      <c r="J1226" s="201"/>
      <c r="K1226" s="201">
        <v>490451340</v>
      </c>
      <c r="L1226" s="201"/>
      <c r="M1226" s="203" t="s">
        <v>24</v>
      </c>
      <c r="N1226" s="203" t="s">
        <v>123</v>
      </c>
      <c r="O1226" s="201">
        <v>644</v>
      </c>
      <c r="P1226" s="201">
        <v>546</v>
      </c>
      <c r="Q1226" s="201">
        <v>-18000</v>
      </c>
      <c r="R1226" s="201" t="s">
        <v>319</v>
      </c>
      <c r="S1226" s="203" t="s">
        <v>189</v>
      </c>
      <c r="T1226" s="199" t="str">
        <f>LEFT(D1226,3)</f>
        <v>Chi</v>
      </c>
      <c r="U1226" s="198" t="e">
        <f>IF(SEARCH("RT", T1226),1,0)</f>
        <v>#VALUE!</v>
      </c>
      <c r="V1226" s="199" t="str">
        <f>LEFT(D1226,35)</f>
        <v>Children in care: lack of permanenc</v>
      </c>
      <c r="W1226" s="199" t="e">
        <f>IF(SEARCH("http:", D1226),1,0)</f>
        <v>#VALUE!</v>
      </c>
    </row>
    <row r="1227" spans="1:24" x14ac:dyDescent="0.2">
      <c r="A1227" s="199">
        <v>1264</v>
      </c>
      <c r="B1227" s="200" t="s">
        <v>311</v>
      </c>
      <c r="C1227" s="201" t="s">
        <v>68</v>
      </c>
      <c r="D1227" s="201" t="s">
        <v>312</v>
      </c>
      <c r="E1227" s="201" t="s">
        <v>313</v>
      </c>
      <c r="F1227" s="202">
        <v>41690.773206018501</v>
      </c>
      <c r="G1227" s="201"/>
      <c r="H1227" s="201" t="s">
        <v>23</v>
      </c>
      <c r="I1227" s="201"/>
      <c r="J1227" s="201"/>
      <c r="K1227" s="201">
        <v>17095178</v>
      </c>
      <c r="L1227" s="201"/>
      <c r="M1227" s="203" t="s">
        <v>85</v>
      </c>
      <c r="N1227" s="203" t="s">
        <v>74</v>
      </c>
      <c r="O1227" s="201">
        <v>305</v>
      </c>
      <c r="P1227" s="201">
        <v>415</v>
      </c>
      <c r="Q1227" s="201">
        <v>-18000</v>
      </c>
      <c r="R1227" s="201" t="s">
        <v>314</v>
      </c>
      <c r="S1227" s="203" t="s">
        <v>315</v>
      </c>
      <c r="T1227" s="199" t="str">
        <f>LEFT(D1227,3)</f>
        <v>Par</v>
      </c>
      <c r="U1227" s="198" t="e">
        <f>IF(SEARCH("RT", T1227),1,0)</f>
        <v>#VALUE!</v>
      </c>
      <c r="V1227" s="199" t="str">
        <f>LEFT(D1227,35)</f>
        <v xml:space="preserve">Parents need to be included in the </v>
      </c>
      <c r="W1227" s="199" t="e">
        <f>IF(SEARCH("http:", D1227),1,0)</f>
        <v>#VALUE!</v>
      </c>
    </row>
    <row r="1228" spans="1:24" x14ac:dyDescent="0.2">
      <c r="A1228" s="199">
        <v>1265</v>
      </c>
      <c r="B1228" s="200" t="s">
        <v>305</v>
      </c>
      <c r="C1228" s="201" t="s">
        <v>220</v>
      </c>
      <c r="D1228" s="201" t="s">
        <v>306</v>
      </c>
      <c r="E1228" s="201" t="s">
        <v>307</v>
      </c>
      <c r="F1228" s="202">
        <v>41690.773831018501</v>
      </c>
      <c r="G1228" s="201"/>
      <c r="H1228" s="201" t="s">
        <v>23</v>
      </c>
      <c r="I1228" s="201">
        <v>742873250</v>
      </c>
      <c r="J1228" s="201" t="s">
        <v>308</v>
      </c>
      <c r="K1228" s="201">
        <v>903197892</v>
      </c>
      <c r="L1228" s="201"/>
      <c r="M1228" s="203" t="s">
        <v>105</v>
      </c>
      <c r="N1228" s="203" t="s">
        <v>223</v>
      </c>
      <c r="O1228" s="201">
        <v>39</v>
      </c>
      <c r="P1228" s="201">
        <v>83</v>
      </c>
      <c r="Q1228" s="201">
        <v>-18000</v>
      </c>
      <c r="R1228" s="201" t="s">
        <v>309</v>
      </c>
      <c r="S1228" s="203" t="s">
        <v>310</v>
      </c>
      <c r="T1228" s="199" t="str">
        <f>LEFT(D1228,3)</f>
        <v>@Gr</v>
      </c>
      <c r="U1228" s="198" t="e">
        <f>IF(SEARCH("RT", T1228),1,0)</f>
        <v>#VALUE!</v>
      </c>
      <c r="V1228" s="199" t="str">
        <f>LEFT(D1228,35)</f>
        <v>@Graham_Clyne is dispelling myths u</v>
      </c>
      <c r="W1228" s="199" t="e">
        <f>IF(SEARCH("http:", D1228),1,0)</f>
        <v>#VALUE!</v>
      </c>
    </row>
    <row r="1229" spans="1:24" x14ac:dyDescent="0.2">
      <c r="A1229" s="199">
        <v>1266</v>
      </c>
      <c r="B1229" s="200" t="s">
        <v>299</v>
      </c>
      <c r="C1229" s="201" t="s">
        <v>269</v>
      </c>
      <c r="D1229" s="201" t="s">
        <v>300</v>
      </c>
      <c r="E1229" s="201" t="s">
        <v>301</v>
      </c>
      <c r="F1229" s="202">
        <v>41690.774467592601</v>
      </c>
      <c r="G1229" s="201"/>
      <c r="H1229" s="201" t="s">
        <v>23</v>
      </c>
      <c r="I1229" s="201"/>
      <c r="J1229" s="201"/>
      <c r="K1229" s="201">
        <v>298888460</v>
      </c>
      <c r="L1229" s="201"/>
      <c r="M1229" s="203" t="s">
        <v>38</v>
      </c>
      <c r="N1229" s="203" t="s">
        <v>302</v>
      </c>
      <c r="O1229" s="201">
        <v>91</v>
      </c>
      <c r="P1229" s="201">
        <v>133</v>
      </c>
      <c r="Q1229" s="201">
        <v>-18000</v>
      </c>
      <c r="R1229" s="201" t="s">
        <v>303</v>
      </c>
      <c r="S1229" s="203" t="s">
        <v>304</v>
      </c>
      <c r="T1229" s="199" t="str">
        <f>LEFT(D1229,3)</f>
        <v>How</v>
      </c>
      <c r="U1229" s="198" t="e">
        <f>IF(SEARCH("RT", T1229),1,0)</f>
        <v>#VALUE!</v>
      </c>
      <c r="V1229" s="199" t="str">
        <f>LEFT(D1229,35)</f>
        <v>How to keep research "off the shelf</v>
      </c>
      <c r="W1229" s="199" t="e">
        <f>IF(SEARCH("http:", D1229),1,0)</f>
        <v>#VALUE!</v>
      </c>
    </row>
    <row r="1230" spans="1:24" x14ac:dyDescent="0.2">
      <c r="A1230" s="199">
        <v>1267</v>
      </c>
      <c r="B1230" s="200" t="s">
        <v>294</v>
      </c>
      <c r="C1230" s="201" t="s">
        <v>71</v>
      </c>
      <c r="D1230" s="201" t="s">
        <v>295</v>
      </c>
      <c r="E1230" s="201" t="s">
        <v>296</v>
      </c>
      <c r="F1230" s="202">
        <v>41690.774884259299</v>
      </c>
      <c r="G1230" s="201"/>
      <c r="H1230" s="201" t="s">
        <v>23</v>
      </c>
      <c r="I1230" s="201"/>
      <c r="J1230" s="201"/>
      <c r="K1230" s="201">
        <v>203543496</v>
      </c>
      <c r="L1230" s="201"/>
      <c r="M1230" s="203" t="s">
        <v>85</v>
      </c>
      <c r="N1230" s="203" t="s">
        <v>86</v>
      </c>
      <c r="O1230" s="201">
        <v>399</v>
      </c>
      <c r="P1230" s="201">
        <v>541</v>
      </c>
      <c r="Q1230" s="201">
        <v>-28800</v>
      </c>
      <c r="R1230" s="201" t="s">
        <v>297</v>
      </c>
      <c r="S1230" s="203" t="s">
        <v>298</v>
      </c>
      <c r="T1230" s="199" t="str">
        <f>LEFT(D1230,3)</f>
        <v xml:space="preserve">RT </v>
      </c>
      <c r="U1230" s="198">
        <f>IF(SEARCH("RT", T1230),1,0)</f>
        <v>1</v>
      </c>
      <c r="V1230" s="199" t="str">
        <f>LEFT(D1230,35)</f>
        <v>RT @adrossis: Parents need to be in</v>
      </c>
      <c r="W1230" s="199" t="e">
        <f>IF(SEARCH("http:", D1230),1,0)</f>
        <v>#VALUE!</v>
      </c>
    </row>
    <row r="1231" spans="1:24" x14ac:dyDescent="0.2">
      <c r="A1231" s="199">
        <v>1268</v>
      </c>
      <c r="B1231" s="200" t="s">
        <v>290</v>
      </c>
      <c r="C1231" s="201" t="s">
        <v>198</v>
      </c>
      <c r="D1231" s="201" t="s">
        <v>291</v>
      </c>
      <c r="E1231" s="201" t="s">
        <v>292</v>
      </c>
      <c r="F1231" s="202">
        <v>41690.777962963002</v>
      </c>
      <c r="G1231" s="201"/>
      <c r="H1231" s="201" t="s">
        <v>23</v>
      </c>
      <c r="I1231" s="201"/>
      <c r="J1231" s="201"/>
      <c r="K1231" s="201">
        <v>50501959</v>
      </c>
      <c r="L1231" s="201"/>
      <c r="M1231" s="203" t="s">
        <v>73</v>
      </c>
      <c r="N1231" s="203" t="s">
        <v>201</v>
      </c>
      <c r="O1231" s="201">
        <v>556</v>
      </c>
      <c r="P1231" s="201">
        <v>261</v>
      </c>
      <c r="Q1231" s="201">
        <v>-18000</v>
      </c>
      <c r="R1231" s="201" t="s">
        <v>293</v>
      </c>
      <c r="S1231" s="203" t="s">
        <v>149</v>
      </c>
      <c r="T1231" s="199" t="str">
        <f>LEFT(D1231,3)</f>
        <v>#oe</v>
      </c>
      <c r="U1231" s="198" t="e">
        <f>IF(SEARCH("RT", T1231),1,0)</f>
        <v>#VALUE!</v>
      </c>
      <c r="V1231" s="199" t="str">
        <f>LEFT(D1231,35)</f>
        <v>#oers14 To do effective research we</v>
      </c>
      <c r="W1231" s="199" t="e">
        <f>IF(SEARCH("http:", D1231),1,0)</f>
        <v>#VALUE!</v>
      </c>
    </row>
    <row r="1232" spans="1:24" x14ac:dyDescent="0.2">
      <c r="A1232" s="199">
        <v>1269</v>
      </c>
      <c r="B1232" s="200" t="s">
        <v>285</v>
      </c>
      <c r="C1232" s="201" t="s">
        <v>68</v>
      </c>
      <c r="D1232" s="201" t="s">
        <v>286</v>
      </c>
      <c r="E1232" s="201" t="s">
        <v>287</v>
      </c>
      <c r="F1232" s="202">
        <v>41690.777974536999</v>
      </c>
      <c r="G1232" s="201"/>
      <c r="H1232" s="201" t="s">
        <v>23</v>
      </c>
      <c r="I1232" s="201"/>
      <c r="J1232" s="201"/>
      <c r="K1232" s="201">
        <v>17095178</v>
      </c>
      <c r="L1232" s="201"/>
      <c r="M1232" s="203" t="s">
        <v>85</v>
      </c>
      <c r="N1232" s="203" t="s">
        <v>74</v>
      </c>
      <c r="O1232" s="201">
        <v>305</v>
      </c>
      <c r="P1232" s="201">
        <v>415</v>
      </c>
      <c r="Q1232" s="201">
        <v>-18000</v>
      </c>
      <c r="R1232" s="201" t="s">
        <v>288</v>
      </c>
      <c r="S1232" s="203" t="s">
        <v>289</v>
      </c>
      <c r="T1232" s="199" t="str">
        <f>LEFT(D1232,3)</f>
        <v>Hig</v>
      </c>
      <c r="U1232" s="198" t="e">
        <f>IF(SEARCH("RT", T1232),1,0)</f>
        <v>#VALUE!</v>
      </c>
      <c r="V1232" s="199" t="str">
        <f>LEFT(D1232,35)</f>
        <v>Highlights of full-day kindergarten</v>
      </c>
      <c r="W1232" s="199">
        <f>IF(SEARCH("http:", D1232),1,0)</f>
        <v>1</v>
      </c>
      <c r="X1232" s="194" t="str">
        <f>"http:"&amp;MID(D1232,FIND("/",D1232,8),LEN(D1232)+1-FIND("/",D1232,8))</f>
        <v>http://t.co/IoA8WpmcVy #OERS14</v>
      </c>
    </row>
    <row r="1233" spans="1:24" x14ac:dyDescent="0.2">
      <c r="A1233" s="199">
        <v>1270</v>
      </c>
      <c r="B1233" s="200" t="s">
        <v>282</v>
      </c>
      <c r="C1233" s="201" t="s">
        <v>29</v>
      </c>
      <c r="D1233" s="201" t="s">
        <v>110</v>
      </c>
      <c r="E1233" s="201" t="s">
        <v>283</v>
      </c>
      <c r="F1233" s="202">
        <v>41690.7784143518</v>
      </c>
      <c r="G1233" s="201"/>
      <c r="H1233" s="201" t="s">
        <v>23</v>
      </c>
      <c r="I1233" s="201"/>
      <c r="J1233" s="201"/>
      <c r="K1233" s="201">
        <v>1020257364</v>
      </c>
      <c r="L1233" s="201"/>
      <c r="M1233" s="203" t="s">
        <v>24</v>
      </c>
      <c r="N1233" s="203" t="s">
        <v>32</v>
      </c>
      <c r="O1233" s="201">
        <v>221</v>
      </c>
      <c r="P1233" s="201">
        <v>291</v>
      </c>
      <c r="Q1233" s="201">
        <v>-18000</v>
      </c>
      <c r="R1233" s="201" t="s">
        <v>284</v>
      </c>
      <c r="S1233" s="203" t="s">
        <v>113</v>
      </c>
      <c r="T1233" s="199" t="str">
        <f>LEFT(D1233,3)</f>
        <v xml:space="preserve">RT </v>
      </c>
      <c r="U1233" s="198">
        <f>IF(SEARCH("RT", T1233),1,0)</f>
        <v>1</v>
      </c>
      <c r="V1233" s="199" t="str">
        <f>LEFT(D1233,35)</f>
        <v>RT @adrossis: Highlights of full-da</v>
      </c>
      <c r="W1233" s="199">
        <f>IF(SEARCH("http:", D1233),1,0)</f>
        <v>1</v>
      </c>
      <c r="X1233" s="194" t="str">
        <f>"http:"&amp;MID(D1233,FIND("/",D1233,8),LEN(D1233)+1-FIND("/",D1233,8))</f>
        <v>http://t.co/IoA8WpmcVy #OERS14</v>
      </c>
    </row>
    <row r="1234" spans="1:24" x14ac:dyDescent="0.2">
      <c r="A1234" s="199">
        <v>1271</v>
      </c>
      <c r="B1234" s="200" t="s">
        <v>279</v>
      </c>
      <c r="C1234" s="201" t="s">
        <v>29</v>
      </c>
      <c r="D1234" s="201" t="s">
        <v>103</v>
      </c>
      <c r="E1234" s="201" t="s">
        <v>280</v>
      </c>
      <c r="F1234" s="202">
        <v>41690.778564814798</v>
      </c>
      <c r="G1234" s="201"/>
      <c r="H1234" s="201" t="s">
        <v>23</v>
      </c>
      <c r="I1234" s="201"/>
      <c r="J1234" s="201"/>
      <c r="K1234" s="201">
        <v>1020257364</v>
      </c>
      <c r="L1234" s="201"/>
      <c r="M1234" s="203" t="s">
        <v>24</v>
      </c>
      <c r="N1234" s="203" t="s">
        <v>32</v>
      </c>
      <c r="O1234" s="201">
        <v>221</v>
      </c>
      <c r="P1234" s="201">
        <v>291</v>
      </c>
      <c r="Q1234" s="201">
        <v>-18000</v>
      </c>
      <c r="R1234" s="201" t="s">
        <v>281</v>
      </c>
      <c r="S1234" s="203" t="s">
        <v>108</v>
      </c>
      <c r="T1234" s="199" t="str">
        <f>LEFT(D1234,3)</f>
        <v xml:space="preserve">RT </v>
      </c>
      <c r="U1234" s="198">
        <f>IF(SEARCH("RT", T1234),1,0)</f>
        <v>1</v>
      </c>
      <c r="V1234" s="199" t="str">
        <f>LEFT(D1234,35)</f>
        <v>RT @_DrDi: How to keep research "of</v>
      </c>
      <c r="W1234" s="199" t="e">
        <f>IF(SEARCH("http:", D1234),1,0)</f>
        <v>#VALUE!</v>
      </c>
    </row>
    <row r="1235" spans="1:24" x14ac:dyDescent="0.2">
      <c r="A1235" s="199">
        <v>1272</v>
      </c>
      <c r="B1235" s="200" t="s">
        <v>276</v>
      </c>
      <c r="C1235" s="201" t="s">
        <v>220</v>
      </c>
      <c r="D1235" s="201" t="s">
        <v>110</v>
      </c>
      <c r="E1235" s="201" t="s">
        <v>277</v>
      </c>
      <c r="F1235" s="202">
        <v>41690.778576388897</v>
      </c>
      <c r="G1235" s="201"/>
      <c r="H1235" s="201" t="s">
        <v>23</v>
      </c>
      <c r="I1235" s="201"/>
      <c r="J1235" s="201"/>
      <c r="K1235" s="201">
        <v>903197892</v>
      </c>
      <c r="L1235" s="201"/>
      <c r="M1235" s="203" t="s">
        <v>105</v>
      </c>
      <c r="N1235" s="203" t="s">
        <v>223</v>
      </c>
      <c r="O1235" s="201">
        <v>39</v>
      </c>
      <c r="P1235" s="201">
        <v>83</v>
      </c>
      <c r="Q1235" s="201">
        <v>-18000</v>
      </c>
      <c r="R1235" s="201" t="s">
        <v>278</v>
      </c>
      <c r="S1235" s="203" t="s">
        <v>113</v>
      </c>
      <c r="T1235" s="199" t="str">
        <f>LEFT(D1235,3)</f>
        <v xml:space="preserve">RT </v>
      </c>
      <c r="U1235" s="198">
        <f>IF(SEARCH("RT", T1235),1,0)</f>
        <v>1</v>
      </c>
      <c r="V1235" s="199" t="str">
        <f>LEFT(D1235,35)</f>
        <v>RT @adrossis: Highlights of full-da</v>
      </c>
      <c r="W1235" s="199">
        <f>IF(SEARCH("http:", D1235),1,0)</f>
        <v>1</v>
      </c>
      <c r="X1235" s="194" t="str">
        <f>"http:"&amp;MID(D1235,FIND("/",D1235,8),LEN(D1235)+1-FIND("/",D1235,8))</f>
        <v>http://t.co/IoA8WpmcVy #OERS14</v>
      </c>
    </row>
    <row r="1236" spans="1:24" ht="25.5" x14ac:dyDescent="0.2">
      <c r="A1236" s="199">
        <v>1273</v>
      </c>
      <c r="B1236" s="200" t="s">
        <v>273</v>
      </c>
      <c r="C1236" s="201" t="s">
        <v>120</v>
      </c>
      <c r="D1236" s="201" t="s">
        <v>115</v>
      </c>
      <c r="E1236" s="201" t="s">
        <v>274</v>
      </c>
      <c r="F1236" s="202">
        <v>41690.779282407399</v>
      </c>
      <c r="G1236" s="201"/>
      <c r="H1236" s="201" t="s">
        <v>23</v>
      </c>
      <c r="I1236" s="201"/>
      <c r="J1236" s="201"/>
      <c r="K1236" s="201">
        <v>490451340</v>
      </c>
      <c r="L1236" s="201"/>
      <c r="M1236" s="203" t="s">
        <v>24</v>
      </c>
      <c r="N1236" s="203" t="s">
        <v>123</v>
      </c>
      <c r="O1236" s="201">
        <v>644</v>
      </c>
      <c r="P1236" s="201">
        <v>546</v>
      </c>
      <c r="Q1236" s="201">
        <v>-18000</v>
      </c>
      <c r="R1236" s="201" t="s">
        <v>275</v>
      </c>
      <c r="S1236" s="203" t="s">
        <v>118</v>
      </c>
      <c r="T1236" s="199" t="str">
        <f>LEFT(D1236,3)</f>
        <v xml:space="preserve">RT </v>
      </c>
      <c r="U1236" s="198">
        <f>IF(SEARCH("RT", T1236),1,0)</f>
        <v>1</v>
      </c>
      <c r="V1236" s="199" t="str">
        <f>LEFT(D1236,35)</f>
        <v>RT @KNAER_RECRAE: Looking for educa</v>
      </c>
      <c r="W1236" s="199">
        <f>IF(SEARCH("http:", D1236),1,0)</f>
        <v>1</v>
      </c>
      <c r="X1236" s="194" t="str">
        <f>"http:"&amp;MID(D1236,FIND("/",D1236,8),LEN(D1236)+1-FIND("/",D1236,8))</f>
        <v>http://t.co/zlnPXIMNlH #oers14 @OISENews @wester…</v>
      </c>
    </row>
    <row r="1237" spans="1:24" x14ac:dyDescent="0.2">
      <c r="A1237" s="199">
        <v>1274</v>
      </c>
      <c r="B1237" s="200" t="s">
        <v>266</v>
      </c>
      <c r="C1237" s="201" t="s">
        <v>71</v>
      </c>
      <c r="D1237" s="201" t="s">
        <v>267</v>
      </c>
      <c r="E1237" s="201" t="s">
        <v>268</v>
      </c>
      <c r="F1237" s="202">
        <v>41690.781481481499</v>
      </c>
      <c r="G1237" s="201"/>
      <c r="H1237" s="201" t="s">
        <v>23</v>
      </c>
      <c r="I1237" s="201">
        <v>298888460</v>
      </c>
      <c r="J1237" s="201" t="s">
        <v>269</v>
      </c>
      <c r="K1237" s="201">
        <v>203543496</v>
      </c>
      <c r="L1237" s="201" t="s">
        <v>270</v>
      </c>
      <c r="M1237" s="203" t="s">
        <v>45</v>
      </c>
      <c r="N1237" s="203" t="s">
        <v>86</v>
      </c>
      <c r="O1237" s="201">
        <v>399</v>
      </c>
      <c r="P1237" s="201">
        <v>541</v>
      </c>
      <c r="Q1237" s="201">
        <v>-28800</v>
      </c>
      <c r="R1237" s="201" t="s">
        <v>271</v>
      </c>
      <c r="S1237" s="203" t="s">
        <v>272</v>
      </c>
      <c r="T1237" s="199" t="str">
        <f>LEFT(D1237,3)</f>
        <v>@_D</v>
      </c>
      <c r="U1237" s="198" t="e">
        <f>IF(SEARCH("RT", T1237),1,0)</f>
        <v>#VALUE!</v>
      </c>
      <c r="V1237" s="199" t="str">
        <f>LEFT(D1237,35)</f>
        <v>@_DrDi pleasure's mind...sent you a</v>
      </c>
      <c r="W1237" s="199" t="e">
        <f>IF(SEARCH("http:", D1237),1,0)</f>
        <v>#VALUE!</v>
      </c>
    </row>
    <row r="1238" spans="1:24" x14ac:dyDescent="0.2">
      <c r="A1238" s="199">
        <v>1275</v>
      </c>
      <c r="B1238" s="200" t="s">
        <v>259</v>
      </c>
      <c r="C1238" s="201" t="s">
        <v>260</v>
      </c>
      <c r="D1238" s="201" t="s">
        <v>261</v>
      </c>
      <c r="E1238" s="201" t="s">
        <v>262</v>
      </c>
      <c r="F1238" s="202">
        <v>41690.781770833302</v>
      </c>
      <c r="G1238" s="201"/>
      <c r="H1238" s="201" t="s">
        <v>23</v>
      </c>
      <c r="I1238" s="201"/>
      <c r="J1238" s="201"/>
      <c r="K1238" s="201">
        <v>40576448</v>
      </c>
      <c r="L1238" s="201"/>
      <c r="M1238" s="203" t="s">
        <v>85</v>
      </c>
      <c r="N1238" s="203" t="s">
        <v>263</v>
      </c>
      <c r="O1238" s="201">
        <v>817</v>
      </c>
      <c r="P1238" s="201">
        <v>1469</v>
      </c>
      <c r="Q1238" s="201">
        <v>-18000</v>
      </c>
      <c r="R1238" s="201" t="s">
        <v>264</v>
      </c>
      <c r="S1238" s="203" t="s">
        <v>265</v>
      </c>
      <c r="T1238" s="199" t="str">
        <f>LEFT(D1238,3)</f>
        <v xml:space="preserve">We </v>
      </c>
      <c r="U1238" s="198" t="e">
        <f>IF(SEARCH("RT", T1238),1,0)</f>
        <v>#VALUE!</v>
      </c>
      <c r="V1238" s="199" t="str">
        <f>LEFT(D1238,35)</f>
        <v>We are wrapping up! Thank you for a</v>
      </c>
      <c r="W1238" s="199" t="e">
        <f>IF(SEARCH("http:", D1238),1,0)</f>
        <v>#VALUE!</v>
      </c>
    </row>
    <row r="1239" spans="1:24" x14ac:dyDescent="0.2">
      <c r="A1239" s="199">
        <v>1276</v>
      </c>
      <c r="B1239" s="200" t="s">
        <v>254</v>
      </c>
      <c r="C1239" s="201" t="s">
        <v>120</v>
      </c>
      <c r="D1239" s="201" t="s">
        <v>255</v>
      </c>
      <c r="E1239" s="201" t="s">
        <v>256</v>
      </c>
      <c r="F1239" s="202">
        <v>41690.782685185201</v>
      </c>
      <c r="G1239" s="201"/>
      <c r="H1239" s="201" t="s">
        <v>23</v>
      </c>
      <c r="I1239" s="201"/>
      <c r="J1239" s="201"/>
      <c r="K1239" s="201">
        <v>490451340</v>
      </c>
      <c r="L1239" s="201"/>
      <c r="M1239" s="203" t="s">
        <v>24</v>
      </c>
      <c r="N1239" s="203" t="s">
        <v>123</v>
      </c>
      <c r="O1239" s="201">
        <v>644</v>
      </c>
      <c r="P1239" s="201">
        <v>546</v>
      </c>
      <c r="Q1239" s="201">
        <v>-18000</v>
      </c>
      <c r="R1239" s="201" t="s">
        <v>257</v>
      </c>
      <c r="S1239" s="203" t="s">
        <v>258</v>
      </c>
      <c r="T1239" s="199" t="str">
        <f>LEFT(D1239,3)</f>
        <v>Gre</v>
      </c>
      <c r="U1239" s="198" t="e">
        <f>IF(SEARCH("RT", T1239),1,0)</f>
        <v>#VALUE!</v>
      </c>
      <c r="V1239" s="199" t="str">
        <f>LEFT(D1239,35)</f>
        <v>Great practices on the ground re: e</v>
      </c>
      <c r="W1239" s="199" t="e">
        <f>IF(SEARCH("http:", D1239),1,0)</f>
        <v>#VALUE!</v>
      </c>
    </row>
    <row r="1240" spans="1:24" x14ac:dyDescent="0.2">
      <c r="A1240" s="199">
        <v>1277</v>
      </c>
      <c r="B1240" s="200" t="s">
        <v>249</v>
      </c>
      <c r="C1240" s="201" t="s">
        <v>120</v>
      </c>
      <c r="D1240" s="201" t="s">
        <v>250</v>
      </c>
      <c r="E1240" s="201" t="s">
        <v>251</v>
      </c>
      <c r="F1240" s="202">
        <v>41690.785856481503</v>
      </c>
      <c r="G1240" s="201"/>
      <c r="H1240" s="201" t="s">
        <v>23</v>
      </c>
      <c r="I1240" s="201"/>
      <c r="J1240" s="201"/>
      <c r="K1240" s="201">
        <v>490451340</v>
      </c>
      <c r="L1240" s="201"/>
      <c r="M1240" s="203" t="s">
        <v>24</v>
      </c>
      <c r="N1240" s="203" t="s">
        <v>123</v>
      </c>
      <c r="O1240" s="201">
        <v>644</v>
      </c>
      <c r="P1240" s="201">
        <v>546</v>
      </c>
      <c r="Q1240" s="201">
        <v>-18000</v>
      </c>
      <c r="R1240" s="201" t="s">
        <v>252</v>
      </c>
      <c r="S1240" s="203" t="s">
        <v>253</v>
      </c>
      <c r="T1240" s="199" t="str">
        <f>LEFT(D1240,3)</f>
        <v>Ppl</v>
      </c>
      <c r="U1240" s="198" t="e">
        <f>IF(SEARCH("RT", T1240),1,0)</f>
        <v>#VALUE!</v>
      </c>
      <c r="V1240" s="199" t="str">
        <f>LEFT(D1240,35)</f>
        <v xml:space="preserve">Ppl talking about #diversity &amp;amp; </v>
      </c>
      <c r="W1240" s="199" t="e">
        <f>IF(SEARCH("http:", D1240),1,0)</f>
        <v>#VALUE!</v>
      </c>
    </row>
    <row r="1241" spans="1:24" x14ac:dyDescent="0.2">
      <c r="A1241" s="199">
        <v>1278</v>
      </c>
      <c r="B1241" s="200" t="s">
        <v>244</v>
      </c>
      <c r="C1241" s="201" t="s">
        <v>212</v>
      </c>
      <c r="D1241" s="201" t="s">
        <v>245</v>
      </c>
      <c r="E1241" s="201" t="s">
        <v>246</v>
      </c>
      <c r="F1241" s="202">
        <v>41690.793287036999</v>
      </c>
      <c r="G1241" s="201"/>
      <c r="H1241" s="201" t="s">
        <v>23</v>
      </c>
      <c r="I1241" s="201"/>
      <c r="J1241" s="201"/>
      <c r="K1241" s="201">
        <v>2151052644</v>
      </c>
      <c r="L1241" s="201"/>
      <c r="M1241" s="203" t="s">
        <v>215</v>
      </c>
      <c r="N1241" s="203" t="s">
        <v>216</v>
      </c>
      <c r="O1241" s="201">
        <v>20</v>
      </c>
      <c r="P1241" s="201">
        <v>40</v>
      </c>
      <c r="Q1241" s="201"/>
      <c r="R1241" s="201" t="s">
        <v>247</v>
      </c>
      <c r="S1241" s="203" t="s">
        <v>248</v>
      </c>
      <c r="T1241" s="199" t="str">
        <f>LEFT(D1241,3)</f>
        <v>Ext</v>
      </c>
      <c r="U1241" s="198" t="e">
        <f>IF(SEARCH("RT", T1241),1,0)</f>
        <v>#VALUE!</v>
      </c>
      <c r="V1241" s="199" t="str">
        <f>LEFT(D1241,35)</f>
        <v>Extreme childhood adversity and ear</v>
      </c>
      <c r="W1241" s="199" t="e">
        <f>IF(SEARCH("http:", D1241),1,0)</f>
        <v>#VALUE!</v>
      </c>
    </row>
    <row r="1242" spans="1:24" x14ac:dyDescent="0.2">
      <c r="A1242" s="199">
        <v>1279</v>
      </c>
      <c r="B1242" s="200" t="s">
        <v>241</v>
      </c>
      <c r="C1242" s="201" t="s">
        <v>120</v>
      </c>
      <c r="D1242" s="201" t="s">
        <v>110</v>
      </c>
      <c r="E1242" s="201" t="s">
        <v>242</v>
      </c>
      <c r="F1242" s="202">
        <v>41690.793981481504</v>
      </c>
      <c r="G1242" s="201"/>
      <c r="H1242" s="201" t="s">
        <v>23</v>
      </c>
      <c r="I1242" s="201"/>
      <c r="J1242" s="201"/>
      <c r="K1242" s="201">
        <v>490451340</v>
      </c>
      <c r="L1242" s="201"/>
      <c r="M1242" s="203" t="s">
        <v>24</v>
      </c>
      <c r="N1242" s="203" t="s">
        <v>123</v>
      </c>
      <c r="O1242" s="201">
        <v>644</v>
      </c>
      <c r="P1242" s="201">
        <v>546</v>
      </c>
      <c r="Q1242" s="201">
        <v>-18000</v>
      </c>
      <c r="R1242" s="201" t="s">
        <v>243</v>
      </c>
      <c r="S1242" s="203" t="s">
        <v>113</v>
      </c>
      <c r="T1242" s="199" t="str">
        <f>LEFT(D1242,3)</f>
        <v xml:space="preserve">RT </v>
      </c>
      <c r="U1242" s="198">
        <f>IF(SEARCH("RT", T1242),1,0)</f>
        <v>1</v>
      </c>
      <c r="V1242" s="199" t="str">
        <f>LEFT(D1242,35)</f>
        <v>RT @adrossis: Highlights of full-da</v>
      </c>
      <c r="W1242" s="199">
        <f>IF(SEARCH("http:", D1242),1,0)</f>
        <v>1</v>
      </c>
      <c r="X1242" s="194" t="str">
        <f>"http:"&amp;MID(D1242,FIND("/",D1242,8),LEN(D1242)+1-FIND("/",D1242,8))</f>
        <v>http://t.co/IoA8WpmcVy #OERS14</v>
      </c>
    </row>
    <row r="1243" spans="1:24" x14ac:dyDescent="0.2">
      <c r="A1243" s="199">
        <v>1280</v>
      </c>
      <c r="B1243" s="200" t="s">
        <v>238</v>
      </c>
      <c r="C1243" s="201" t="s">
        <v>227</v>
      </c>
      <c r="D1243" s="201" t="s">
        <v>110</v>
      </c>
      <c r="E1243" s="201" t="s">
        <v>239</v>
      </c>
      <c r="F1243" s="202">
        <v>41690.7947569444</v>
      </c>
      <c r="G1243" s="201"/>
      <c r="H1243" s="201" t="s">
        <v>23</v>
      </c>
      <c r="I1243" s="201"/>
      <c r="J1243" s="201"/>
      <c r="K1243" s="201">
        <v>25238739</v>
      </c>
      <c r="L1243" s="201"/>
      <c r="M1243" s="203" t="s">
        <v>45</v>
      </c>
      <c r="N1243" s="203" t="s">
        <v>230</v>
      </c>
      <c r="O1243" s="201">
        <v>257</v>
      </c>
      <c r="P1243" s="201">
        <v>330</v>
      </c>
      <c r="Q1243" s="201">
        <v>-18000</v>
      </c>
      <c r="R1243" s="201" t="s">
        <v>240</v>
      </c>
      <c r="S1243" s="203" t="s">
        <v>113</v>
      </c>
      <c r="T1243" s="199" t="str">
        <f>LEFT(D1243,3)</f>
        <v xml:space="preserve">RT </v>
      </c>
      <c r="U1243" s="198">
        <f>IF(SEARCH("RT", T1243),1,0)</f>
        <v>1</v>
      </c>
      <c r="V1243" s="199" t="str">
        <f>LEFT(D1243,35)</f>
        <v>RT @adrossis: Highlights of full-da</v>
      </c>
      <c r="W1243" s="199">
        <f>IF(SEARCH("http:", D1243),1,0)</f>
        <v>1</v>
      </c>
      <c r="X1243" s="194" t="str">
        <f>"http:"&amp;MID(D1243,FIND("/",D1243,8),LEN(D1243)+1-FIND("/",D1243,8))</f>
        <v>http://t.co/IoA8WpmcVy #OERS14</v>
      </c>
    </row>
    <row r="1244" spans="1:24" x14ac:dyDescent="0.2">
      <c r="A1244" s="199">
        <v>1281</v>
      </c>
      <c r="B1244" s="200" t="s">
        <v>233</v>
      </c>
      <c r="C1244" s="201" t="s">
        <v>71</v>
      </c>
      <c r="D1244" s="201" t="s">
        <v>234</v>
      </c>
      <c r="E1244" s="201" t="s">
        <v>235</v>
      </c>
      <c r="F1244" s="202">
        <v>41690.795173611099</v>
      </c>
      <c r="G1244" s="201"/>
      <c r="H1244" s="201" t="s">
        <v>23</v>
      </c>
      <c r="I1244" s="201"/>
      <c r="J1244" s="201"/>
      <c r="K1244" s="201">
        <v>203543496</v>
      </c>
      <c r="L1244" s="201"/>
      <c r="M1244" s="203" t="s">
        <v>24</v>
      </c>
      <c r="N1244" s="203" t="s">
        <v>86</v>
      </c>
      <c r="O1244" s="201">
        <v>399</v>
      </c>
      <c r="P1244" s="201">
        <v>541</v>
      </c>
      <c r="Q1244" s="201">
        <v>-28800</v>
      </c>
      <c r="R1244" s="201" t="s">
        <v>236</v>
      </c>
      <c r="S1244" s="203" t="s">
        <v>237</v>
      </c>
      <c r="T1244" s="199" t="str">
        <f>LEFT(D1244,3)</f>
        <v>Tha</v>
      </c>
      <c r="U1244" s="198" t="e">
        <f>IF(SEARCH("RT", T1244),1,0)</f>
        <v>#VALUE!</v>
      </c>
      <c r="V1244" s="199" t="str">
        <f>LEFT(D1244,35)</f>
        <v>Thanks everyone at #OERS14 this was</v>
      </c>
      <c r="W1244" s="199" t="e">
        <f>IF(SEARCH("http:", D1244),1,0)</f>
        <v>#VALUE!</v>
      </c>
    </row>
    <row r="1245" spans="1:24" x14ac:dyDescent="0.2">
      <c r="A1245" s="199">
        <v>1282</v>
      </c>
      <c r="B1245" s="200" t="s">
        <v>226</v>
      </c>
      <c r="C1245" s="201" t="s">
        <v>227</v>
      </c>
      <c r="D1245" s="201" t="s">
        <v>228</v>
      </c>
      <c r="E1245" s="201" t="s">
        <v>229</v>
      </c>
      <c r="F1245" s="202">
        <v>41690.796817129602</v>
      </c>
      <c r="G1245" s="201"/>
      <c r="H1245" s="201" t="s">
        <v>23</v>
      </c>
      <c r="I1245" s="201"/>
      <c r="J1245" s="201"/>
      <c r="K1245" s="201">
        <v>25238739</v>
      </c>
      <c r="L1245" s="201"/>
      <c r="M1245" s="203" t="s">
        <v>45</v>
      </c>
      <c r="N1245" s="203" t="s">
        <v>230</v>
      </c>
      <c r="O1245" s="201">
        <v>257</v>
      </c>
      <c r="P1245" s="201">
        <v>330</v>
      </c>
      <c r="Q1245" s="201">
        <v>-18000</v>
      </c>
      <c r="R1245" s="201" t="s">
        <v>231</v>
      </c>
      <c r="S1245" s="203" t="s">
        <v>232</v>
      </c>
      <c r="T1245" s="199" t="str">
        <f>LEFT(D1245,3)</f>
        <v xml:space="preserve">RT </v>
      </c>
      <c r="U1245" s="198">
        <f>IF(SEARCH("RT", T1245),1,0)</f>
        <v>1</v>
      </c>
      <c r="V1245" s="199" t="str">
        <f>LEFT(D1245,35)</f>
        <v>RT @CheyRatnam: I don't like this "</v>
      </c>
      <c r="W1245" s="199" t="e">
        <f>IF(SEARCH("http:", D1245),1,0)</f>
        <v>#VALUE!</v>
      </c>
    </row>
    <row r="1246" spans="1:24" x14ac:dyDescent="0.2">
      <c r="A1246" s="199">
        <v>1283</v>
      </c>
      <c r="B1246" s="200" t="s">
        <v>219</v>
      </c>
      <c r="C1246" s="201" t="s">
        <v>220</v>
      </c>
      <c r="D1246" s="201" t="s">
        <v>221</v>
      </c>
      <c r="E1246" s="201" t="s">
        <v>222</v>
      </c>
      <c r="F1246" s="202">
        <v>41690.7983564815</v>
      </c>
      <c r="G1246" s="201"/>
      <c r="H1246" s="201" t="s">
        <v>23</v>
      </c>
      <c r="I1246" s="201"/>
      <c r="J1246" s="201"/>
      <c r="K1246" s="201">
        <v>903197892</v>
      </c>
      <c r="L1246" s="201"/>
      <c r="M1246" s="203" t="s">
        <v>105</v>
      </c>
      <c r="N1246" s="203" t="s">
        <v>223</v>
      </c>
      <c r="O1246" s="201">
        <v>39</v>
      </c>
      <c r="P1246" s="201">
        <v>83</v>
      </c>
      <c r="Q1246" s="201">
        <v>-18000</v>
      </c>
      <c r="R1246" s="201" t="s">
        <v>224</v>
      </c>
      <c r="S1246" s="203" t="s">
        <v>225</v>
      </c>
      <c r="T1246" s="199" t="str">
        <f>LEFT(D1246,3)</f>
        <v>Pow</v>
      </c>
      <c r="U1246" s="198" t="e">
        <f>IF(SEARCH("RT", T1246),1,0)</f>
        <v>#VALUE!</v>
      </c>
      <c r="V1246" s="199" t="str">
        <f>LEFT(D1246,35)</f>
        <v xml:space="preserve">Powerful messages by Dr.Jenkins on </v>
      </c>
      <c r="W1246" s="199" t="e">
        <f>IF(SEARCH("http:", D1246),1,0)</f>
        <v>#VALUE!</v>
      </c>
    </row>
    <row r="1247" spans="1:24" x14ac:dyDescent="0.2">
      <c r="A1247" s="199">
        <v>1284</v>
      </c>
      <c r="B1247" s="200" t="s">
        <v>211</v>
      </c>
      <c r="C1247" s="201" t="s">
        <v>212</v>
      </c>
      <c r="D1247" s="201" t="s">
        <v>213</v>
      </c>
      <c r="E1247" s="201" t="s">
        <v>214</v>
      </c>
      <c r="F1247" s="202">
        <v>41690.799236111103</v>
      </c>
      <c r="G1247" s="201"/>
      <c r="H1247" s="201" t="s">
        <v>23</v>
      </c>
      <c r="I1247" s="201"/>
      <c r="J1247" s="201"/>
      <c r="K1247" s="201">
        <v>2151052644</v>
      </c>
      <c r="L1247" s="201"/>
      <c r="M1247" s="203" t="s">
        <v>215</v>
      </c>
      <c r="N1247" s="203" t="s">
        <v>216</v>
      </c>
      <c r="O1247" s="201">
        <v>20</v>
      </c>
      <c r="P1247" s="201">
        <v>40</v>
      </c>
      <c r="Q1247" s="201"/>
      <c r="R1247" s="201" t="s">
        <v>217</v>
      </c>
      <c r="S1247" s="203" t="s">
        <v>218</v>
      </c>
      <c r="T1247" s="199" t="str">
        <f>LEFT(D1247,3)</f>
        <v>Cly</v>
      </c>
      <c r="U1247" s="198" t="e">
        <f>IF(SEARCH("RT", T1247),1,0)</f>
        <v>#VALUE!</v>
      </c>
      <c r="V1247" s="199" t="str">
        <f>LEFT(D1247,35)</f>
        <v>Clyne: best sites for beststart chi</v>
      </c>
      <c r="W1247" s="199" t="e">
        <f>IF(SEARCH("http:", D1247),1,0)</f>
        <v>#VALUE!</v>
      </c>
    </row>
    <row r="1248" spans="1:24" x14ac:dyDescent="0.2">
      <c r="A1248" s="199">
        <v>1285</v>
      </c>
      <c r="B1248" s="200" t="s">
        <v>203</v>
      </c>
      <c r="C1248" s="201" t="s">
        <v>204</v>
      </c>
      <c r="D1248" s="201" t="s">
        <v>205</v>
      </c>
      <c r="E1248" s="201" t="s">
        <v>206</v>
      </c>
      <c r="F1248" s="202">
        <v>41690.7993055556</v>
      </c>
      <c r="G1248" s="201" t="s">
        <v>207</v>
      </c>
      <c r="H1248" s="201" t="s">
        <v>23</v>
      </c>
      <c r="I1248" s="201"/>
      <c r="J1248" s="201"/>
      <c r="K1248" s="201">
        <v>121959456</v>
      </c>
      <c r="L1248" s="201"/>
      <c r="M1248" s="203" t="s">
        <v>24</v>
      </c>
      <c r="N1248" s="203" t="s">
        <v>208</v>
      </c>
      <c r="O1248" s="201">
        <v>163</v>
      </c>
      <c r="P1248" s="201">
        <v>209</v>
      </c>
      <c r="Q1248" s="201">
        <v>-18000</v>
      </c>
      <c r="R1248" s="201" t="s">
        <v>209</v>
      </c>
      <c r="S1248" s="203" t="s">
        <v>210</v>
      </c>
      <c r="T1248" s="199" t="str">
        <f>LEFT(D1248,3)</f>
        <v>Hav</v>
      </c>
      <c r="U1248" s="198" t="e">
        <f>IF(SEARCH("RT", T1248),1,0)</f>
        <v>#VALUE!</v>
      </c>
      <c r="V1248" s="199" t="str">
        <f>LEFT(D1248,35)</f>
        <v>Haven't been tweeting bc I'm listen</v>
      </c>
      <c r="W1248" s="199" t="e">
        <f>IF(SEARCH("http:", D1248),1,0)</f>
        <v>#VALUE!</v>
      </c>
    </row>
    <row r="1249" spans="1:24" x14ac:dyDescent="0.2">
      <c r="A1249" s="199">
        <v>1286</v>
      </c>
      <c r="B1249" s="200" t="s">
        <v>197</v>
      </c>
      <c r="C1249" s="201" t="s">
        <v>198</v>
      </c>
      <c r="D1249" s="201" t="s">
        <v>199</v>
      </c>
      <c r="E1249" s="201" t="s">
        <v>200</v>
      </c>
      <c r="F1249" s="202">
        <v>41690.800682870402</v>
      </c>
      <c r="G1249" s="201"/>
      <c r="H1249" s="201" t="s">
        <v>23</v>
      </c>
      <c r="I1249" s="201"/>
      <c r="J1249" s="201"/>
      <c r="K1249" s="201">
        <v>50501959</v>
      </c>
      <c r="L1249" s="201"/>
      <c r="M1249" s="203" t="s">
        <v>73</v>
      </c>
      <c r="N1249" s="203" t="s">
        <v>201</v>
      </c>
      <c r="O1249" s="201">
        <v>556</v>
      </c>
      <c r="P1249" s="201">
        <v>261</v>
      </c>
      <c r="Q1249" s="201">
        <v>-18000</v>
      </c>
      <c r="R1249" s="201" t="s">
        <v>202</v>
      </c>
      <c r="S1249" s="203" t="s">
        <v>149</v>
      </c>
      <c r="T1249" s="199" t="str">
        <f>LEFT(D1249,3)</f>
        <v>#oe</v>
      </c>
      <c r="U1249" s="198" t="e">
        <f>IF(SEARCH("RT", T1249),1,0)</f>
        <v>#VALUE!</v>
      </c>
      <c r="V1249" s="199" t="str">
        <f>LEFT(D1249,35)</f>
        <v>#oers14 Only 29% of kids who remain</v>
      </c>
      <c r="W1249" s="199" t="e">
        <f>IF(SEARCH("http:", D1249),1,0)</f>
        <v>#VALUE!</v>
      </c>
    </row>
    <row r="1250" spans="1:24" x14ac:dyDescent="0.2">
      <c r="A1250" s="199">
        <v>1287</v>
      </c>
      <c r="B1250" s="200" t="s">
        <v>190</v>
      </c>
      <c r="C1250" s="201" t="s">
        <v>191</v>
      </c>
      <c r="D1250" s="201" t="s">
        <v>192</v>
      </c>
      <c r="E1250" s="201" t="s">
        <v>193</v>
      </c>
      <c r="F1250" s="202">
        <v>41690.802627314799</v>
      </c>
      <c r="G1250" s="201"/>
      <c r="H1250" s="201" t="s">
        <v>23</v>
      </c>
      <c r="I1250" s="201"/>
      <c r="J1250" s="201"/>
      <c r="K1250" s="201">
        <v>544333966</v>
      </c>
      <c r="L1250" s="201"/>
      <c r="M1250" s="203" t="s">
        <v>45</v>
      </c>
      <c r="N1250" s="203" t="s">
        <v>194</v>
      </c>
      <c r="O1250" s="201">
        <v>98</v>
      </c>
      <c r="P1250" s="201">
        <v>79</v>
      </c>
      <c r="Q1250" s="201"/>
      <c r="R1250" s="201" t="s">
        <v>195</v>
      </c>
      <c r="S1250" s="203" t="s">
        <v>196</v>
      </c>
      <c r="T1250" s="199" t="str">
        <f>LEFT(D1250,3)</f>
        <v>Som</v>
      </c>
      <c r="U1250" s="198" t="e">
        <f>IF(SEARCH("RT", T1250),1,0)</f>
        <v>#VALUE!</v>
      </c>
      <c r="V1250" s="199" t="str">
        <f>LEFT(D1250,35)</f>
        <v>Some interesting findings in regard</v>
      </c>
      <c r="W1250" s="199" t="e">
        <f>IF(SEARCH("http:", D1250),1,0)</f>
        <v>#VALUE!</v>
      </c>
    </row>
    <row r="1251" spans="1:24" x14ac:dyDescent="0.2">
      <c r="A1251" s="199">
        <v>1288</v>
      </c>
      <c r="B1251" s="200" t="s">
        <v>185</v>
      </c>
      <c r="C1251" s="201" t="s">
        <v>136</v>
      </c>
      <c r="D1251" s="201" t="s">
        <v>186</v>
      </c>
      <c r="E1251" s="201" t="s">
        <v>187</v>
      </c>
      <c r="F1251" s="202">
        <v>41690.806087962999</v>
      </c>
      <c r="G1251" s="201"/>
      <c r="H1251" s="201" t="s">
        <v>23</v>
      </c>
      <c r="I1251" s="201"/>
      <c r="J1251" s="201"/>
      <c r="K1251" s="201">
        <v>317175652</v>
      </c>
      <c r="L1251" s="201"/>
      <c r="M1251" s="203" t="s">
        <v>45</v>
      </c>
      <c r="N1251" s="203" t="s">
        <v>139</v>
      </c>
      <c r="O1251" s="201">
        <v>133</v>
      </c>
      <c r="P1251" s="201">
        <v>258</v>
      </c>
      <c r="Q1251" s="201">
        <v>-18000</v>
      </c>
      <c r="R1251" s="201" t="s">
        <v>188</v>
      </c>
      <c r="S1251" s="203" t="s">
        <v>189</v>
      </c>
      <c r="T1251" s="199" t="str">
        <f>LEFT(D1251,3)</f>
        <v>"[H</v>
      </c>
      <c r="U1251" s="198" t="e">
        <f>IF(SEARCH("RT", T1251),1,0)</f>
        <v>#VALUE!</v>
      </c>
      <c r="V1251" s="199" t="str">
        <f>LEFT(D1251,35)</f>
        <v>"[How] does adding the label “evide</v>
      </c>
      <c r="W1251" s="199" t="e">
        <f>IF(SEARCH("http:", D1251),1,0)</f>
        <v>#VALUE!</v>
      </c>
    </row>
    <row r="1252" spans="1:24" x14ac:dyDescent="0.2">
      <c r="A1252" s="199">
        <v>1289</v>
      </c>
      <c r="B1252" s="200" t="s">
        <v>168</v>
      </c>
      <c r="C1252" s="201" t="s">
        <v>71</v>
      </c>
      <c r="D1252" s="201" t="s">
        <v>181</v>
      </c>
      <c r="E1252" s="201" t="s">
        <v>182</v>
      </c>
      <c r="F1252" s="202">
        <v>41690.806122685201</v>
      </c>
      <c r="G1252" s="201"/>
      <c r="H1252" s="201" t="s">
        <v>23</v>
      </c>
      <c r="I1252" s="201"/>
      <c r="J1252" s="201"/>
      <c r="K1252" s="201">
        <v>203543496</v>
      </c>
      <c r="L1252" s="201"/>
      <c r="M1252" s="203" t="s">
        <v>24</v>
      </c>
      <c r="N1252" s="203" t="s">
        <v>86</v>
      </c>
      <c r="O1252" s="201">
        <v>399</v>
      </c>
      <c r="P1252" s="201">
        <v>541</v>
      </c>
      <c r="Q1252" s="201">
        <v>-28800</v>
      </c>
      <c r="R1252" s="201" t="s">
        <v>183</v>
      </c>
      <c r="S1252" s="203" t="s">
        <v>184</v>
      </c>
      <c r="T1252" s="199" t="str">
        <f>LEFT(D1252,3)</f>
        <v>Sco</v>
      </c>
      <c r="U1252" s="198" t="e">
        <f>IF(SEARCH("RT", T1252),1,0)</f>
        <v>#VALUE!</v>
      </c>
      <c r="V1252" s="199" t="str">
        <f>LEFT(D1252,35)</f>
        <v xml:space="preserve">Score score score.. Its 2 2...woot </v>
      </c>
      <c r="W1252" s="199" t="e">
        <f>IF(SEARCH("http:", D1252),1,0)</f>
        <v>#VALUE!</v>
      </c>
    </row>
    <row r="1253" spans="1:24" x14ac:dyDescent="0.2">
      <c r="A1253" s="199">
        <v>1290</v>
      </c>
      <c r="B1253" s="200" t="s">
        <v>176</v>
      </c>
      <c r="C1253" s="201" t="s">
        <v>29</v>
      </c>
      <c r="D1253" s="201" t="s">
        <v>177</v>
      </c>
      <c r="E1253" s="201" t="s">
        <v>178</v>
      </c>
      <c r="F1253" s="202">
        <v>41690.806840277801</v>
      </c>
      <c r="G1253" s="201"/>
      <c r="H1253" s="201" t="s">
        <v>23</v>
      </c>
      <c r="I1253" s="201"/>
      <c r="J1253" s="201"/>
      <c r="K1253" s="201">
        <v>1020257364</v>
      </c>
      <c r="L1253" s="201"/>
      <c r="M1253" s="203" t="s">
        <v>24</v>
      </c>
      <c r="N1253" s="203" t="s">
        <v>32</v>
      </c>
      <c r="O1253" s="201">
        <v>221</v>
      </c>
      <c r="P1253" s="201">
        <v>291</v>
      </c>
      <c r="Q1253" s="201">
        <v>-18000</v>
      </c>
      <c r="R1253" s="201" t="s">
        <v>179</v>
      </c>
      <c r="S1253" s="203" t="s">
        <v>180</v>
      </c>
      <c r="T1253" s="199" t="str">
        <f>LEFT(D1253,3)</f>
        <v xml:space="preserve">RT </v>
      </c>
      <c r="U1253" s="198">
        <f>IF(SEARCH("RT", T1253),1,0)</f>
        <v>1</v>
      </c>
      <c r="V1253" s="199" t="str">
        <f>LEFT(D1253,35)</f>
        <v>RT @OhMissAcosta: "[How] does addin</v>
      </c>
      <c r="W1253" s="199" t="e">
        <f>IF(SEARCH("http:", D1253),1,0)</f>
        <v>#VALUE!</v>
      </c>
    </row>
    <row r="1254" spans="1:24" x14ac:dyDescent="0.2">
      <c r="A1254" s="199">
        <v>1291</v>
      </c>
      <c r="B1254" s="200" t="s">
        <v>171</v>
      </c>
      <c r="C1254" s="201" t="s">
        <v>136</v>
      </c>
      <c r="D1254" s="201" t="s">
        <v>172</v>
      </c>
      <c r="E1254" s="201" t="s">
        <v>173</v>
      </c>
      <c r="F1254" s="202">
        <v>41690.807754629597</v>
      </c>
      <c r="G1254" s="201"/>
      <c r="H1254" s="201" t="s">
        <v>23</v>
      </c>
      <c r="I1254" s="201"/>
      <c r="J1254" s="201"/>
      <c r="K1254" s="201">
        <v>317175652</v>
      </c>
      <c r="L1254" s="201"/>
      <c r="M1254" s="203" t="s">
        <v>45</v>
      </c>
      <c r="N1254" s="203" t="s">
        <v>139</v>
      </c>
      <c r="O1254" s="201">
        <v>133</v>
      </c>
      <c r="P1254" s="201">
        <v>258</v>
      </c>
      <c r="Q1254" s="201">
        <v>-18000</v>
      </c>
      <c r="R1254" s="201" t="s">
        <v>174</v>
      </c>
      <c r="S1254" s="203" t="s">
        <v>175</v>
      </c>
      <c r="T1254" s="199" t="str">
        <f>LEFT(D1254,3)</f>
        <v>Nut</v>
      </c>
      <c r="U1254" s="198" t="e">
        <f>IF(SEARCH("RT", T1254),1,0)</f>
        <v>#VALUE!</v>
      </c>
      <c r="V1254" s="199" t="str">
        <f>LEFT(D1254,35)</f>
        <v>Nutley et al (2013) "What counts as</v>
      </c>
      <c r="W1254" s="199">
        <f>IF(SEARCH("http:", D1254),1,0)</f>
        <v>1</v>
      </c>
      <c r="X1254" s="194" t="str">
        <f>"http:"&amp;MID(D1254,FIND("/",D1254,8),LEN(D1254)+1-FIND("/",D1254,8))</f>
        <v>http://t.co/ZpE5TZ3Vkf #OERS14</v>
      </c>
    </row>
    <row r="1255" spans="1:24" x14ac:dyDescent="0.2">
      <c r="A1255" s="199">
        <v>1292</v>
      </c>
      <c r="B1255" s="200" t="s">
        <v>165</v>
      </c>
      <c r="C1255" s="201" t="s">
        <v>68</v>
      </c>
      <c r="D1255" s="201" t="s">
        <v>166</v>
      </c>
      <c r="E1255" s="201" t="s">
        <v>167</v>
      </c>
      <c r="F1255" s="202">
        <v>41690.809710648202</v>
      </c>
      <c r="G1255" s="201"/>
      <c r="H1255" s="201" t="s">
        <v>23</v>
      </c>
      <c r="I1255" s="201">
        <v>203543496</v>
      </c>
      <c r="J1255" s="201" t="s">
        <v>71</v>
      </c>
      <c r="K1255" s="201">
        <v>17095178</v>
      </c>
      <c r="L1255" s="201" t="s">
        <v>168</v>
      </c>
      <c r="M1255" s="203" t="s">
        <v>73</v>
      </c>
      <c r="N1255" s="203" t="s">
        <v>74</v>
      </c>
      <c r="O1255" s="201">
        <v>305</v>
      </c>
      <c r="P1255" s="201">
        <v>415</v>
      </c>
      <c r="Q1255" s="201">
        <v>-18000</v>
      </c>
      <c r="R1255" s="201" t="s">
        <v>169</v>
      </c>
      <c r="S1255" s="203" t="s">
        <v>170</v>
      </c>
      <c r="T1255" s="199" t="str">
        <f>LEFT(D1255,3)</f>
        <v>#Go</v>
      </c>
      <c r="U1255" s="198" t="e">
        <f>IF(SEARCH("RT", T1255),1,0)</f>
        <v>#VALUE!</v>
      </c>
      <c r="V1255" s="199" t="str">
        <f>LEFT(D1255,35)</f>
        <v>#GoCanadaGo RT @abbaspeaks: Score s</v>
      </c>
      <c r="W1255" s="199" t="e">
        <f>IF(SEARCH("http:", D1255),1,0)</f>
        <v>#VALUE!</v>
      </c>
    </row>
    <row r="1256" spans="1:24" x14ac:dyDescent="0.2">
      <c r="A1256" s="199">
        <v>1293</v>
      </c>
      <c r="B1256" s="200" t="s">
        <v>160</v>
      </c>
      <c r="C1256" s="201" t="s">
        <v>136</v>
      </c>
      <c r="D1256" s="201" t="s">
        <v>161</v>
      </c>
      <c r="E1256" s="201" t="s">
        <v>162</v>
      </c>
      <c r="F1256" s="202">
        <v>41690.810196759303</v>
      </c>
      <c r="G1256" s="201"/>
      <c r="H1256" s="201" t="s">
        <v>23</v>
      </c>
      <c r="I1256" s="201"/>
      <c r="J1256" s="201"/>
      <c r="K1256" s="201">
        <v>317175652</v>
      </c>
      <c r="L1256" s="201"/>
      <c r="M1256" s="203" t="s">
        <v>45</v>
      </c>
      <c r="N1256" s="203" t="s">
        <v>139</v>
      </c>
      <c r="O1256" s="201">
        <v>133</v>
      </c>
      <c r="P1256" s="201">
        <v>258</v>
      </c>
      <c r="Q1256" s="201">
        <v>-18000</v>
      </c>
      <c r="R1256" s="201" t="s">
        <v>163</v>
      </c>
      <c r="S1256" s="203" t="s">
        <v>164</v>
      </c>
      <c r="T1256" s="199" t="str">
        <f>LEFT(D1256,3)</f>
        <v>Nut</v>
      </c>
      <c r="U1256" s="198" t="e">
        <f>IF(SEARCH("RT", T1256),1,0)</f>
        <v>#VALUE!</v>
      </c>
      <c r="V1256" s="199" t="str">
        <f>LEFT(D1256,35)</f>
        <v>Nutley et al (2013) Matrix of evide</v>
      </c>
      <c r="W1256" s="199">
        <f>IF(SEARCH("http:", D1256),1,0)</f>
        <v>1</v>
      </c>
      <c r="X1256" s="194" t="str">
        <f>"http:"&amp;MID(D1256,FIND("/",D1256,8),LEN(D1256)+1-FIND("/",D1256,8))</f>
        <v>http://t.co/PaNMSEbCQi</v>
      </c>
    </row>
    <row r="1257" spans="1:24" x14ac:dyDescent="0.2">
      <c r="A1257" s="199">
        <v>1294</v>
      </c>
      <c r="B1257" s="200" t="s">
        <v>155</v>
      </c>
      <c r="C1257" s="201" t="s">
        <v>136</v>
      </c>
      <c r="D1257" s="201" t="s">
        <v>156</v>
      </c>
      <c r="E1257" s="201" t="s">
        <v>157</v>
      </c>
      <c r="F1257" s="202">
        <v>41690.812164351897</v>
      </c>
      <c r="G1257" s="201"/>
      <c r="H1257" s="201" t="s">
        <v>23</v>
      </c>
      <c r="I1257" s="201"/>
      <c r="J1257" s="201"/>
      <c r="K1257" s="201">
        <v>317175652</v>
      </c>
      <c r="L1257" s="201"/>
      <c r="M1257" s="203" t="s">
        <v>45</v>
      </c>
      <c r="N1257" s="203" t="s">
        <v>139</v>
      </c>
      <c r="O1257" s="201">
        <v>133</v>
      </c>
      <c r="P1257" s="201">
        <v>258</v>
      </c>
      <c r="Q1257" s="201">
        <v>-18000</v>
      </c>
      <c r="R1257" s="201" t="s">
        <v>158</v>
      </c>
      <c r="S1257" s="203" t="s">
        <v>159</v>
      </c>
      <c r="T1257" s="199" t="str">
        <f>LEFT(D1257,3)</f>
        <v>The</v>
      </c>
      <c r="U1257" s="198" t="e">
        <f>IF(SEARCH("RT", T1257),1,0)</f>
        <v>#VALUE!</v>
      </c>
      <c r="V1257" s="199" t="str">
        <f>LEFT(D1257,35)</f>
        <v>The key question re: what counts as</v>
      </c>
      <c r="W1257" s="199" t="e">
        <f>IF(SEARCH("http:", D1257),1,0)</f>
        <v>#VALUE!</v>
      </c>
    </row>
    <row r="1258" spans="1:24" x14ac:dyDescent="0.2">
      <c r="A1258" s="199">
        <v>1295</v>
      </c>
      <c r="B1258" s="200" t="s">
        <v>150</v>
      </c>
      <c r="C1258" s="201" t="s">
        <v>68</v>
      </c>
      <c r="D1258" s="201" t="s">
        <v>151</v>
      </c>
      <c r="E1258" s="201" t="s">
        <v>152</v>
      </c>
      <c r="F1258" s="202">
        <v>41690.813113425902</v>
      </c>
      <c r="G1258" s="201"/>
      <c r="H1258" s="201" t="s">
        <v>23</v>
      </c>
      <c r="I1258" s="201"/>
      <c r="J1258" s="201"/>
      <c r="K1258" s="201">
        <v>17095178</v>
      </c>
      <c r="L1258" s="201"/>
      <c r="M1258" s="203" t="s">
        <v>73</v>
      </c>
      <c r="N1258" s="203" t="s">
        <v>74</v>
      </c>
      <c r="O1258" s="201">
        <v>305</v>
      </c>
      <c r="P1258" s="201">
        <v>415</v>
      </c>
      <c r="Q1258" s="201">
        <v>-18000</v>
      </c>
      <c r="R1258" s="201" t="s">
        <v>153</v>
      </c>
      <c r="S1258" s="203" t="s">
        <v>154</v>
      </c>
      <c r="T1258" s="199" t="str">
        <f>LEFT(D1258,3)</f>
        <v xml:space="preserve">RT </v>
      </c>
      <c r="U1258" s="198">
        <f>IF(SEARCH("RT", T1258),1,0)</f>
        <v>1</v>
      </c>
      <c r="V1258" s="199" t="str">
        <f>LEFT(D1258,35)</f>
        <v>RT @OhMissAcosta: Nutley et al (201</v>
      </c>
      <c r="W1258" s="199">
        <f>IF(SEARCH("http:", D1258),1,0)</f>
        <v>1</v>
      </c>
      <c r="X1258" s="194" t="str">
        <f>"http:"&amp;MID(D1258,FIND("/",D1258,8),LEN(D1258)+1-FIND("/",D1258,8))</f>
        <v>http://t.co/ZpE5TZ3Vkf #OERS14</v>
      </c>
    </row>
    <row r="1259" spans="1:24" x14ac:dyDescent="0.2">
      <c r="A1259" s="199">
        <v>1296</v>
      </c>
      <c r="B1259" s="200" t="s">
        <v>142</v>
      </c>
      <c r="C1259" s="201" t="s">
        <v>143</v>
      </c>
      <c r="D1259" s="201" t="s">
        <v>144</v>
      </c>
      <c r="E1259" s="201" t="s">
        <v>145</v>
      </c>
      <c r="F1259" s="202">
        <v>41690.814513888901</v>
      </c>
      <c r="G1259" s="201"/>
      <c r="H1259" s="201" t="s">
        <v>23</v>
      </c>
      <c r="I1259" s="201"/>
      <c r="J1259" s="201"/>
      <c r="K1259" s="201">
        <v>19246938</v>
      </c>
      <c r="L1259" s="201"/>
      <c r="M1259" s="203" t="s">
        <v>146</v>
      </c>
      <c r="N1259" s="203" t="s">
        <v>147</v>
      </c>
      <c r="O1259" s="201">
        <v>23</v>
      </c>
      <c r="P1259" s="201">
        <v>54</v>
      </c>
      <c r="Q1259" s="201"/>
      <c r="R1259" s="201" t="s">
        <v>148</v>
      </c>
      <c r="S1259" s="203" t="s">
        <v>149</v>
      </c>
      <c r="T1259" s="199" t="str">
        <f>LEFT(D1259,3)</f>
        <v>#oe</v>
      </c>
      <c r="U1259" s="198" t="e">
        <f>IF(SEARCH("RT", T1259),1,0)</f>
        <v>#VALUE!</v>
      </c>
      <c r="V1259" s="199" t="str">
        <f>LEFT(D1259,35)</f>
        <v>#oers14 I have to go home and chang</v>
      </c>
      <c r="W1259" s="199" t="e">
        <f>IF(SEARCH("http:", D1259),1,0)</f>
        <v>#VALUE!</v>
      </c>
    </row>
    <row r="1260" spans="1:24" x14ac:dyDescent="0.2">
      <c r="A1260" s="199">
        <v>1297</v>
      </c>
      <c r="B1260" s="200" t="s">
        <v>135</v>
      </c>
      <c r="C1260" s="201" t="s">
        <v>136</v>
      </c>
      <c r="D1260" s="201" t="s">
        <v>137</v>
      </c>
      <c r="E1260" s="201" t="s">
        <v>138</v>
      </c>
      <c r="F1260" s="202">
        <v>41690.8227430556</v>
      </c>
      <c r="G1260" s="201"/>
      <c r="H1260" s="201" t="s">
        <v>23</v>
      </c>
      <c r="I1260" s="201"/>
      <c r="J1260" s="201"/>
      <c r="K1260" s="201">
        <v>317175652</v>
      </c>
      <c r="L1260" s="201"/>
      <c r="M1260" s="203" t="s">
        <v>45</v>
      </c>
      <c r="N1260" s="203" t="s">
        <v>139</v>
      </c>
      <c r="O1260" s="201">
        <v>133</v>
      </c>
      <c r="P1260" s="201">
        <v>258</v>
      </c>
      <c r="Q1260" s="201">
        <v>-18000</v>
      </c>
      <c r="R1260" s="201" t="s">
        <v>140</v>
      </c>
      <c r="S1260" s="203" t="s">
        <v>141</v>
      </c>
      <c r="T1260" s="199" t="str">
        <f>LEFT(D1260,3)</f>
        <v>The</v>
      </c>
      <c r="U1260" s="198" t="e">
        <f>IF(SEARCH("RT", T1260),1,0)</f>
        <v>#VALUE!</v>
      </c>
      <c r="V1260" s="199" t="str">
        <f>LEFT(D1260,35)</f>
        <v>The Alliance for Useful Evidence ch</v>
      </c>
      <c r="W1260" s="199">
        <f>IF(SEARCH("http:", D1260),1,0)</f>
        <v>1</v>
      </c>
      <c r="X1260" s="194" t="str">
        <f>"http:"&amp;MID(D1260,FIND("/",D1260,8),LEN(D1260)+1-FIND("/",D1260,8))</f>
        <v>http://t.co/Hp7RWd6UFH #OERS14</v>
      </c>
    </row>
    <row r="1261" spans="1:24" x14ac:dyDescent="0.2">
      <c r="A1261" s="199">
        <v>1298</v>
      </c>
      <c r="B1261" s="200" t="s">
        <v>84</v>
      </c>
      <c r="C1261" s="201" t="s">
        <v>68</v>
      </c>
      <c r="D1261" s="201" t="s">
        <v>131</v>
      </c>
      <c r="E1261" s="201" t="s">
        <v>132</v>
      </c>
      <c r="F1261" s="202">
        <v>41690.824942129599</v>
      </c>
      <c r="G1261" s="201"/>
      <c r="H1261" s="201" t="s">
        <v>23</v>
      </c>
      <c r="I1261" s="201"/>
      <c r="J1261" s="201"/>
      <c r="K1261" s="201">
        <v>17095178</v>
      </c>
      <c r="L1261" s="201"/>
      <c r="M1261" s="203" t="s">
        <v>73</v>
      </c>
      <c r="N1261" s="203" t="s">
        <v>74</v>
      </c>
      <c r="O1261" s="201">
        <v>305</v>
      </c>
      <c r="P1261" s="201">
        <v>415</v>
      </c>
      <c r="Q1261" s="201">
        <v>-18000</v>
      </c>
      <c r="R1261" s="201" t="s">
        <v>133</v>
      </c>
      <c r="S1261" s="203" t="s">
        <v>134</v>
      </c>
      <c r="T1261" s="199" t="str">
        <f>LEFT(D1261,3)</f>
        <v>Gre</v>
      </c>
      <c r="U1261" s="198" t="e">
        <f>IF(SEARCH("RT", T1261),1,0)</f>
        <v>#VALUE!</v>
      </c>
      <c r="V1261" s="199" t="str">
        <f>LEFT(D1261,35)</f>
        <v>Great symposium. Thanks #oers14</v>
      </c>
      <c r="W1261" s="199" t="e">
        <f>IF(SEARCH("http:", D1261),1,0)</f>
        <v>#VALUE!</v>
      </c>
    </row>
    <row r="1262" spans="1:24" x14ac:dyDescent="0.2">
      <c r="A1262" s="199">
        <v>1299</v>
      </c>
      <c r="B1262" s="200" t="s">
        <v>126</v>
      </c>
      <c r="C1262" s="201" t="s">
        <v>71</v>
      </c>
      <c r="D1262" s="201" t="s">
        <v>127</v>
      </c>
      <c r="E1262" s="201" t="s">
        <v>128</v>
      </c>
      <c r="F1262" s="202">
        <v>41690.8279861111</v>
      </c>
      <c r="G1262" s="201"/>
      <c r="H1262" s="201" t="s">
        <v>23</v>
      </c>
      <c r="I1262" s="201"/>
      <c r="J1262" s="201"/>
      <c r="K1262" s="201">
        <v>203543496</v>
      </c>
      <c r="L1262" s="201"/>
      <c r="M1262" s="203" t="s">
        <v>85</v>
      </c>
      <c r="N1262" s="203" t="s">
        <v>86</v>
      </c>
      <c r="O1262" s="201">
        <v>399</v>
      </c>
      <c r="P1262" s="201">
        <v>541</v>
      </c>
      <c r="Q1262" s="201">
        <v>-28800</v>
      </c>
      <c r="R1262" s="201" t="s">
        <v>129</v>
      </c>
      <c r="S1262" s="203" t="s">
        <v>130</v>
      </c>
      <c r="T1262" s="199" t="str">
        <f>LEFT(D1262,3)</f>
        <v>Tha</v>
      </c>
      <c r="U1262" s="198" t="e">
        <f>IF(SEARCH("RT", T1262),1,0)</f>
        <v>#VALUE!</v>
      </c>
      <c r="V1262" s="199" t="str">
        <f>LEFT(D1262,35)</f>
        <v>That's the perfect end to #OERS14 G</v>
      </c>
      <c r="W1262" s="199" t="e">
        <f>IF(SEARCH("http:", D1262),1,0)</f>
        <v>#VALUE!</v>
      </c>
    </row>
    <row r="1263" spans="1:24" x14ac:dyDescent="0.2">
      <c r="A1263" s="199">
        <v>1300</v>
      </c>
      <c r="B1263" s="200" t="s">
        <v>119</v>
      </c>
      <c r="C1263" s="201" t="s">
        <v>120</v>
      </c>
      <c r="D1263" s="201" t="s">
        <v>121</v>
      </c>
      <c r="E1263" s="201" t="s">
        <v>122</v>
      </c>
      <c r="F1263" s="202">
        <v>41690.833425925899</v>
      </c>
      <c r="G1263" s="201"/>
      <c r="H1263" s="201" t="s">
        <v>23</v>
      </c>
      <c r="I1263" s="201"/>
      <c r="J1263" s="201"/>
      <c r="K1263" s="201">
        <v>490451340</v>
      </c>
      <c r="L1263" s="201"/>
      <c r="M1263" s="203" t="s">
        <v>24</v>
      </c>
      <c r="N1263" s="203" t="s">
        <v>123</v>
      </c>
      <c r="O1263" s="201">
        <v>644</v>
      </c>
      <c r="P1263" s="201">
        <v>546</v>
      </c>
      <c r="Q1263" s="201">
        <v>-18000</v>
      </c>
      <c r="R1263" s="201" t="s">
        <v>124</v>
      </c>
      <c r="S1263" s="203" t="s">
        <v>125</v>
      </c>
      <c r="T1263" s="199" t="str">
        <f>LEFT(D1263,3)</f>
        <v>Gol</v>
      </c>
      <c r="U1263" s="198" t="e">
        <f>IF(SEARCH("RT", T1263),1,0)</f>
        <v>#VALUE!</v>
      </c>
      <c r="V1263" s="199" t="str">
        <f>LEFT(D1263,35)</f>
        <v>Gold medal for our hockey team! #So</v>
      </c>
      <c r="W1263" s="199" t="e">
        <f>IF(SEARCH("http:", D1263),1,0)</f>
        <v>#VALUE!</v>
      </c>
    </row>
    <row r="1264" spans="1:24" ht="25.5" x14ac:dyDescent="0.2">
      <c r="A1264" s="199">
        <v>1301</v>
      </c>
      <c r="B1264" s="200" t="s">
        <v>114</v>
      </c>
      <c r="C1264" s="201" t="s">
        <v>102</v>
      </c>
      <c r="D1264" s="204" t="s">
        <v>115</v>
      </c>
      <c r="E1264" s="201" t="s">
        <v>116</v>
      </c>
      <c r="F1264" s="202">
        <v>41690.841990740701</v>
      </c>
      <c r="G1264" s="201"/>
      <c r="H1264" s="201" t="s">
        <v>23</v>
      </c>
      <c r="I1264" s="201"/>
      <c r="J1264" s="201"/>
      <c r="K1264" s="201">
        <v>1175598865</v>
      </c>
      <c r="L1264" s="201"/>
      <c r="M1264" s="203" t="s">
        <v>105</v>
      </c>
      <c r="N1264" s="203" t="s">
        <v>106</v>
      </c>
      <c r="O1264" s="201">
        <v>17</v>
      </c>
      <c r="P1264" s="201">
        <v>21</v>
      </c>
      <c r="Q1264" s="201"/>
      <c r="R1264" s="201" t="s">
        <v>117</v>
      </c>
      <c r="S1264" s="203" t="s">
        <v>118</v>
      </c>
      <c r="T1264" s="199" t="str">
        <f>LEFT(D1264,3)</f>
        <v xml:space="preserve">RT </v>
      </c>
      <c r="U1264" s="198">
        <f>IF(SEARCH("RT", T1264),1,0)</f>
        <v>1</v>
      </c>
      <c r="V1264" s="199" t="str">
        <f>LEFT(D1264,35)</f>
        <v>RT @KNAER_RECRAE: Looking for educa</v>
      </c>
      <c r="W1264" s="199">
        <f>IF(SEARCH("http:", D1264),1,0)</f>
        <v>1</v>
      </c>
      <c r="X1264" s="194" t="str">
        <f>"http:"&amp;MID(D1264,FIND("/",D1264,8),LEN(D1264)+1-FIND("/",D1264,8))</f>
        <v>http://t.co/zlnPXIMNlH #oers14 @OISENews @wester…</v>
      </c>
    </row>
    <row r="1265" spans="1:24" x14ac:dyDescent="0.2">
      <c r="A1265" s="199">
        <v>1302</v>
      </c>
      <c r="B1265" s="200" t="s">
        <v>109</v>
      </c>
      <c r="C1265" s="201" t="s">
        <v>102</v>
      </c>
      <c r="D1265" s="201" t="s">
        <v>110</v>
      </c>
      <c r="E1265" s="201" t="s">
        <v>111</v>
      </c>
      <c r="F1265" s="202">
        <v>41690.842187499999</v>
      </c>
      <c r="G1265" s="201"/>
      <c r="H1265" s="201" t="s">
        <v>23</v>
      </c>
      <c r="I1265" s="201"/>
      <c r="J1265" s="201"/>
      <c r="K1265" s="201">
        <v>1175598865</v>
      </c>
      <c r="L1265" s="201"/>
      <c r="M1265" s="203" t="s">
        <v>105</v>
      </c>
      <c r="N1265" s="203" t="s">
        <v>106</v>
      </c>
      <c r="O1265" s="201">
        <v>17</v>
      </c>
      <c r="P1265" s="201">
        <v>21</v>
      </c>
      <c r="Q1265" s="201"/>
      <c r="R1265" s="201" t="s">
        <v>112</v>
      </c>
      <c r="S1265" s="203" t="s">
        <v>113</v>
      </c>
      <c r="T1265" s="199" t="str">
        <f>LEFT(D1265,3)</f>
        <v xml:space="preserve">RT </v>
      </c>
      <c r="U1265" s="198">
        <f>IF(SEARCH("RT", T1265),1,0)</f>
        <v>1</v>
      </c>
      <c r="V1265" s="199" t="str">
        <f>LEFT(D1265,35)</f>
        <v>RT @adrossis: Highlights of full-da</v>
      </c>
      <c r="W1265" s="199">
        <f>IF(SEARCH("http:", D1265),1,0)</f>
        <v>1</v>
      </c>
      <c r="X1265" s="194" t="str">
        <f>"http:"&amp;MID(D1265,FIND("/",D1265,8),LEN(D1265)+1-FIND("/",D1265,8))</f>
        <v>http://t.co/IoA8WpmcVy #OERS14</v>
      </c>
    </row>
    <row r="1266" spans="1:24" x14ac:dyDescent="0.2">
      <c r="A1266" s="199">
        <v>1303</v>
      </c>
      <c r="B1266" s="200" t="s">
        <v>101</v>
      </c>
      <c r="C1266" s="201" t="s">
        <v>102</v>
      </c>
      <c r="D1266" s="201" t="s">
        <v>103</v>
      </c>
      <c r="E1266" s="201" t="s">
        <v>104</v>
      </c>
      <c r="F1266" s="202">
        <v>41690.842511574097</v>
      </c>
      <c r="G1266" s="201"/>
      <c r="H1266" s="201" t="s">
        <v>23</v>
      </c>
      <c r="I1266" s="201"/>
      <c r="J1266" s="201"/>
      <c r="K1266" s="201">
        <v>1175598865</v>
      </c>
      <c r="L1266" s="201"/>
      <c r="M1266" s="203" t="s">
        <v>105</v>
      </c>
      <c r="N1266" s="203" t="s">
        <v>106</v>
      </c>
      <c r="O1266" s="201">
        <v>17</v>
      </c>
      <c r="P1266" s="201">
        <v>21</v>
      </c>
      <c r="Q1266" s="201"/>
      <c r="R1266" s="201" t="s">
        <v>107</v>
      </c>
      <c r="S1266" s="203" t="s">
        <v>108</v>
      </c>
      <c r="T1266" s="199" t="str">
        <f>LEFT(D1266,3)</f>
        <v xml:space="preserve">RT </v>
      </c>
      <c r="U1266" s="198">
        <f>IF(SEARCH("RT", T1266),1,0)</f>
        <v>1</v>
      </c>
      <c r="V1266" s="199" t="str">
        <f>LEFT(D1266,35)</f>
        <v>RT @_DrDi: How to keep research "of</v>
      </c>
      <c r="W1266" s="199" t="e">
        <f>IF(SEARCH("http:", D1266),1,0)</f>
        <v>#VALUE!</v>
      </c>
    </row>
    <row r="1267" spans="1:24" x14ac:dyDescent="0.2">
      <c r="A1267" s="199">
        <v>1304</v>
      </c>
      <c r="B1267" s="200" t="s">
        <v>101</v>
      </c>
      <c r="C1267" s="201" t="s">
        <v>102</v>
      </c>
      <c r="D1267" s="201" t="s">
        <v>103</v>
      </c>
      <c r="E1267" s="201" t="s">
        <v>104</v>
      </c>
      <c r="F1267" s="202">
        <v>41690.842511574097</v>
      </c>
      <c r="G1267" s="201"/>
      <c r="H1267" s="201" t="s">
        <v>23</v>
      </c>
      <c r="I1267" s="201"/>
      <c r="J1267" s="201"/>
      <c r="K1267" s="201">
        <v>1175598865</v>
      </c>
      <c r="L1267" s="201"/>
      <c r="M1267" s="203" t="s">
        <v>105</v>
      </c>
      <c r="N1267" s="203" t="s">
        <v>106</v>
      </c>
      <c r="O1267" s="201">
        <v>17</v>
      </c>
      <c r="P1267" s="201">
        <v>21</v>
      </c>
      <c r="Q1267" s="201"/>
      <c r="R1267" s="201" t="s">
        <v>107</v>
      </c>
      <c r="S1267" s="203" t="s">
        <v>108</v>
      </c>
      <c r="T1267" s="199" t="str">
        <f>LEFT(D1267,3)</f>
        <v xml:space="preserve">RT </v>
      </c>
      <c r="U1267" s="198">
        <f>IF(SEARCH("RT", T1267),1,0)</f>
        <v>1</v>
      </c>
      <c r="V1267" s="199" t="str">
        <f>LEFT(D1267,35)</f>
        <v>RT @_DrDi: How to keep research "of</v>
      </c>
      <c r="W1267" s="199" t="e">
        <f>IF(SEARCH("http:", D1267),1,0)</f>
        <v>#VALUE!</v>
      </c>
    </row>
    <row r="1268" spans="1:24" x14ac:dyDescent="0.2">
      <c r="A1268" s="199">
        <v>1305</v>
      </c>
      <c r="B1268" s="200" t="s">
        <v>96</v>
      </c>
      <c r="C1268" s="201" t="s">
        <v>90</v>
      </c>
      <c r="D1268" s="201" t="s">
        <v>97</v>
      </c>
      <c r="E1268" s="201" t="s">
        <v>98</v>
      </c>
      <c r="F1268" s="202">
        <v>41690.843020833301</v>
      </c>
      <c r="G1268" s="201"/>
      <c r="H1268" s="201" t="s">
        <v>23</v>
      </c>
      <c r="I1268" s="201"/>
      <c r="J1268" s="201"/>
      <c r="K1268" s="201">
        <v>2222609227</v>
      </c>
      <c r="L1268" s="201"/>
      <c r="M1268" s="203" t="s">
        <v>45</v>
      </c>
      <c r="N1268" s="203" t="s">
        <v>93</v>
      </c>
      <c r="O1268" s="201">
        <v>324</v>
      </c>
      <c r="P1268" s="201">
        <v>271</v>
      </c>
      <c r="Q1268" s="201"/>
      <c r="R1268" s="201" t="s">
        <v>99</v>
      </c>
      <c r="S1268" s="203" t="s">
        <v>100</v>
      </c>
      <c r="T1268" s="199" t="str">
        <f>LEFT(D1268,3)</f>
        <v xml:space="preserve">RT </v>
      </c>
      <c r="U1268" s="198">
        <f>IF(SEARCH("RT", T1268),1,0)</f>
        <v>1</v>
      </c>
      <c r="V1268" s="199" t="str">
        <f>LEFT(D1268,35)</f>
        <v>RT @OhMissAcosta: Flip the question</v>
      </c>
      <c r="W1268" s="199" t="e">
        <f>IF(SEARCH("http:", D1268),1,0)</f>
        <v>#VALUE!</v>
      </c>
    </row>
    <row r="1269" spans="1:24" x14ac:dyDescent="0.2">
      <c r="A1269" s="199">
        <v>1306</v>
      </c>
      <c r="B1269" s="200" t="s">
        <v>89</v>
      </c>
      <c r="C1269" s="201" t="s">
        <v>90</v>
      </c>
      <c r="D1269" s="204" t="s">
        <v>91</v>
      </c>
      <c r="E1269" s="201" t="s">
        <v>92</v>
      </c>
      <c r="F1269" s="202">
        <v>41690.843333333301</v>
      </c>
      <c r="G1269" s="201"/>
      <c r="H1269" s="201" t="s">
        <v>23</v>
      </c>
      <c r="I1269" s="201"/>
      <c r="J1269" s="201"/>
      <c r="K1269" s="201">
        <v>2222609227</v>
      </c>
      <c r="L1269" s="201"/>
      <c r="M1269" s="203" t="s">
        <v>45</v>
      </c>
      <c r="N1269" s="203" t="s">
        <v>93</v>
      </c>
      <c r="O1269" s="201">
        <v>324</v>
      </c>
      <c r="P1269" s="201">
        <v>271</v>
      </c>
      <c r="Q1269" s="201"/>
      <c r="R1269" s="201" t="s">
        <v>94</v>
      </c>
      <c r="S1269" s="203" t="s">
        <v>95</v>
      </c>
      <c r="T1269" s="199" t="str">
        <f>LEFT(D1269,3)</f>
        <v xml:space="preserve">RT </v>
      </c>
      <c r="U1269" s="198">
        <f>IF(SEARCH("RT", T1269),1,0)</f>
        <v>1</v>
      </c>
      <c r="V1269" s="199" t="str">
        <f>LEFT(D1269,35)</f>
        <v>RT @drcathybruce: #OERS14 Student e</v>
      </c>
      <c r="W1269" s="199" t="e">
        <f>IF(SEARCH("http:", D1269),1,0)</f>
        <v>#VALUE!</v>
      </c>
    </row>
    <row r="1270" spans="1:24" x14ac:dyDescent="0.2">
      <c r="A1270" s="199">
        <v>1307</v>
      </c>
      <c r="B1270" s="200" t="s">
        <v>72</v>
      </c>
      <c r="C1270" s="201" t="s">
        <v>71</v>
      </c>
      <c r="D1270" s="201" t="s">
        <v>82</v>
      </c>
      <c r="E1270" s="201" t="s">
        <v>83</v>
      </c>
      <c r="F1270" s="202">
        <v>41690.844837962999</v>
      </c>
      <c r="G1270" s="201"/>
      <c r="H1270" s="201" t="s">
        <v>23</v>
      </c>
      <c r="I1270" s="201">
        <v>17095178</v>
      </c>
      <c r="J1270" s="201" t="s">
        <v>68</v>
      </c>
      <c r="K1270" s="201">
        <v>203543496</v>
      </c>
      <c r="L1270" s="201" t="s">
        <v>84</v>
      </c>
      <c r="M1270" s="203" t="s">
        <v>85</v>
      </c>
      <c r="N1270" s="203" t="s">
        <v>86</v>
      </c>
      <c r="O1270" s="201">
        <v>399</v>
      </c>
      <c r="P1270" s="201">
        <v>541</v>
      </c>
      <c r="Q1270" s="201">
        <v>-28800</v>
      </c>
      <c r="R1270" s="201" t="s">
        <v>87</v>
      </c>
      <c r="S1270" s="203" t="s">
        <v>88</v>
      </c>
      <c r="T1270" s="199" t="str">
        <f>LEFT(D1270,3)</f>
        <v>@ad</v>
      </c>
      <c r="U1270" s="198" t="e">
        <f>IF(SEARCH("RT", T1270),1,0)</f>
        <v>#VALUE!</v>
      </c>
      <c r="V1270" s="199" t="str">
        <f>LEFT(D1270,35)</f>
        <v>@adrossis that was an epic end #OER</v>
      </c>
      <c r="W1270" s="199" t="e">
        <f>IF(SEARCH("http:", D1270),1,0)</f>
        <v>#VALUE!</v>
      </c>
    </row>
    <row r="1271" spans="1:24" x14ac:dyDescent="0.2">
      <c r="A1271" s="199">
        <v>1308</v>
      </c>
      <c r="B1271" s="200" t="s">
        <v>77</v>
      </c>
      <c r="C1271" s="201" t="s">
        <v>29</v>
      </c>
      <c r="D1271" s="201" t="s">
        <v>78</v>
      </c>
      <c r="E1271" s="201" t="s">
        <v>79</v>
      </c>
      <c r="F1271" s="202">
        <v>41690.847673611097</v>
      </c>
      <c r="G1271" s="201"/>
      <c r="H1271" s="201" t="s">
        <v>23</v>
      </c>
      <c r="I1271" s="201"/>
      <c r="J1271" s="201"/>
      <c r="K1271" s="201">
        <v>1020257364</v>
      </c>
      <c r="L1271" s="201"/>
      <c r="M1271" s="203" t="s">
        <v>45</v>
      </c>
      <c r="N1271" s="203" t="s">
        <v>32</v>
      </c>
      <c r="O1271" s="201">
        <v>221</v>
      </c>
      <c r="P1271" s="201">
        <v>291</v>
      </c>
      <c r="Q1271" s="201">
        <v>-18000</v>
      </c>
      <c r="R1271" s="201" t="s">
        <v>80</v>
      </c>
      <c r="S1271" s="203" t="s">
        <v>81</v>
      </c>
      <c r="T1271" s="199" t="str">
        <f>LEFT(D1271,3)</f>
        <v>#OE</v>
      </c>
      <c r="U1271" s="198" t="e">
        <f>IF(SEARCH("RT", T1271),1,0)</f>
        <v>#VALUE!</v>
      </c>
      <c r="V1271" s="199" t="str">
        <f>LEFT(D1271,35)</f>
        <v>#OERS14 what a great couple of days</v>
      </c>
      <c r="W1271" s="199" t="e">
        <f>IF(SEARCH("http:", D1271),1,0)</f>
        <v>#VALUE!</v>
      </c>
    </row>
    <row r="1272" spans="1:24" x14ac:dyDescent="0.2">
      <c r="A1272" s="199">
        <v>1309</v>
      </c>
      <c r="B1272" s="200" t="s">
        <v>67</v>
      </c>
      <c r="C1272" s="201" t="s">
        <v>68</v>
      </c>
      <c r="D1272" s="201" t="s">
        <v>69</v>
      </c>
      <c r="E1272" s="201" t="s">
        <v>70</v>
      </c>
      <c r="F1272" s="202">
        <v>41690.856574074103</v>
      </c>
      <c r="G1272" s="201"/>
      <c r="H1272" s="201" t="s">
        <v>23</v>
      </c>
      <c r="I1272" s="201">
        <v>203543496</v>
      </c>
      <c r="J1272" s="201" t="s">
        <v>71</v>
      </c>
      <c r="K1272" s="201">
        <v>17095178</v>
      </c>
      <c r="L1272" s="201" t="s">
        <v>72</v>
      </c>
      <c r="M1272" s="203" t="s">
        <v>73</v>
      </c>
      <c r="N1272" s="203" t="s">
        <v>74</v>
      </c>
      <c r="O1272" s="201">
        <v>305</v>
      </c>
      <c r="P1272" s="201">
        <v>415</v>
      </c>
      <c r="Q1272" s="201">
        <v>-18000</v>
      </c>
      <c r="R1272" s="201" t="s">
        <v>75</v>
      </c>
      <c r="S1272" s="203" t="s">
        <v>76</v>
      </c>
      <c r="T1272" s="199" t="str">
        <f>LEFT(D1272,3)</f>
        <v>@ab</v>
      </c>
      <c r="U1272" s="198" t="e">
        <f>IF(SEARCH("RT", T1272),1,0)</f>
        <v>#VALUE!</v>
      </c>
      <c r="V1272" s="199" t="str">
        <f>LEFT(D1272,35)</f>
        <v xml:space="preserve">@abbaspeaks likewise. Next time we </v>
      </c>
      <c r="W1272" s="199" t="e">
        <f>IF(SEARCH("http:", D1272),1,0)</f>
        <v>#VALUE!</v>
      </c>
    </row>
    <row r="1273" spans="1:24" x14ac:dyDescent="0.2">
      <c r="A1273" s="199">
        <v>1310</v>
      </c>
      <c r="B1273" s="200" t="s">
        <v>59</v>
      </c>
      <c r="C1273" s="201" t="s">
        <v>60</v>
      </c>
      <c r="D1273" s="201" t="s">
        <v>61</v>
      </c>
      <c r="E1273" s="201" t="s">
        <v>62</v>
      </c>
      <c r="F1273" s="202">
        <v>41690.862002314803</v>
      </c>
      <c r="G1273" s="201"/>
      <c r="H1273" s="201" t="s">
        <v>23</v>
      </c>
      <c r="I1273" s="201"/>
      <c r="J1273" s="201"/>
      <c r="K1273" s="201">
        <v>55719647</v>
      </c>
      <c r="L1273" s="201"/>
      <c r="M1273" s="203" t="s">
        <v>63</v>
      </c>
      <c r="N1273" s="203" t="s">
        <v>64</v>
      </c>
      <c r="O1273" s="201">
        <v>96</v>
      </c>
      <c r="P1273" s="201">
        <v>204</v>
      </c>
      <c r="Q1273" s="201">
        <v>-18000</v>
      </c>
      <c r="R1273" s="201" t="s">
        <v>65</v>
      </c>
      <c r="S1273" s="203" t="s">
        <v>66</v>
      </c>
      <c r="T1273" s="199" t="str">
        <f>LEFT(D1273,3)</f>
        <v>"@K</v>
      </c>
      <c r="U1273" s="198" t="e">
        <f>IF(SEARCH("RT", T1273),1,0)</f>
        <v>#VALUE!</v>
      </c>
      <c r="V1273" s="199" t="str">
        <f>LEFT(D1273,35)</f>
        <v>"@KNAER_RECRAE: #OERS14  great coup</v>
      </c>
      <c r="W1273" s="199" t="e">
        <f>IF(SEARCH("http:", D1273),1,0)</f>
        <v>#VALUE!</v>
      </c>
    </row>
    <row r="1274" spans="1:24" x14ac:dyDescent="0.2">
      <c r="A1274" s="199">
        <v>1311</v>
      </c>
      <c r="B1274" s="200" t="s">
        <v>54</v>
      </c>
      <c r="C1274" s="201" t="s">
        <v>42</v>
      </c>
      <c r="D1274" s="201" t="s">
        <v>55</v>
      </c>
      <c r="E1274" s="201" t="s">
        <v>56</v>
      </c>
      <c r="F1274" s="202">
        <v>41690.916157407402</v>
      </c>
      <c r="G1274" s="201"/>
      <c r="H1274" s="201" t="s">
        <v>23</v>
      </c>
      <c r="I1274" s="201"/>
      <c r="J1274" s="201"/>
      <c r="K1274" s="201">
        <v>300645437</v>
      </c>
      <c r="L1274" s="201"/>
      <c r="M1274" s="203" t="s">
        <v>45</v>
      </c>
      <c r="N1274" s="203" t="s">
        <v>46</v>
      </c>
      <c r="O1274" s="201">
        <v>753</v>
      </c>
      <c r="P1274" s="201">
        <v>318</v>
      </c>
      <c r="Q1274" s="201">
        <v>-18000</v>
      </c>
      <c r="R1274" s="201" t="s">
        <v>57</v>
      </c>
      <c r="S1274" s="203" t="s">
        <v>58</v>
      </c>
      <c r="T1274" s="199" t="str">
        <f>LEFT(D1274,3)</f>
        <v xml:space="preserve">RT </v>
      </c>
      <c r="U1274" s="198">
        <f>IF(SEARCH("RT", T1274),1,0)</f>
        <v>1</v>
      </c>
      <c r="V1274" s="199" t="str">
        <f>LEFT(D1274,35)</f>
        <v>RT @KNAER_RECRAE: #OERS14 what a gr</v>
      </c>
      <c r="W1274" s="199" t="e">
        <f>IF(SEARCH("http:", D1274),1,0)</f>
        <v>#VALUE!</v>
      </c>
    </row>
    <row r="1275" spans="1:24" x14ac:dyDescent="0.2">
      <c r="A1275" s="199">
        <v>1312</v>
      </c>
      <c r="B1275" s="200" t="s">
        <v>54</v>
      </c>
      <c r="C1275" s="201" t="s">
        <v>42</v>
      </c>
      <c r="D1275" s="201" t="s">
        <v>55</v>
      </c>
      <c r="E1275" s="201" t="s">
        <v>56</v>
      </c>
      <c r="F1275" s="202">
        <v>41690.916157407402</v>
      </c>
      <c r="G1275" s="201"/>
      <c r="H1275" s="201" t="s">
        <v>23</v>
      </c>
      <c r="I1275" s="201"/>
      <c r="J1275" s="201"/>
      <c r="K1275" s="201">
        <v>300645437</v>
      </c>
      <c r="L1275" s="201"/>
      <c r="M1275" s="203" t="s">
        <v>45</v>
      </c>
      <c r="N1275" s="203" t="s">
        <v>46</v>
      </c>
      <c r="O1275" s="201">
        <v>753</v>
      </c>
      <c r="P1275" s="201">
        <v>318</v>
      </c>
      <c r="Q1275" s="201">
        <v>-18000</v>
      </c>
      <c r="R1275" s="201" t="s">
        <v>57</v>
      </c>
      <c r="S1275" s="203" t="s">
        <v>58</v>
      </c>
      <c r="T1275" s="199" t="str">
        <f>LEFT(D1275,3)</f>
        <v xml:space="preserve">RT </v>
      </c>
      <c r="U1275" s="198">
        <f>IF(SEARCH("RT", T1275),1,0)</f>
        <v>1</v>
      </c>
      <c r="V1275" s="199" t="str">
        <f>LEFT(D1275,35)</f>
        <v>RT @KNAER_RECRAE: #OERS14 what a gr</v>
      </c>
      <c r="W1275" s="199" t="e">
        <f>IF(SEARCH("http:", D1275),1,0)</f>
        <v>#VALUE!</v>
      </c>
    </row>
    <row r="1276" spans="1:24" x14ac:dyDescent="0.2">
      <c r="A1276" s="199">
        <v>1313</v>
      </c>
      <c r="B1276" s="200" t="s">
        <v>49</v>
      </c>
      <c r="C1276" s="201" t="s">
        <v>42</v>
      </c>
      <c r="D1276" s="201" t="s">
        <v>50</v>
      </c>
      <c r="E1276" s="201" t="s">
        <v>51</v>
      </c>
      <c r="F1276" s="202">
        <v>41690.916331018503</v>
      </c>
      <c r="G1276" s="201"/>
      <c r="H1276" s="201" t="s">
        <v>23</v>
      </c>
      <c r="I1276" s="201"/>
      <c r="J1276" s="201"/>
      <c r="K1276" s="201">
        <v>300645437</v>
      </c>
      <c r="L1276" s="201"/>
      <c r="M1276" s="203" t="s">
        <v>45</v>
      </c>
      <c r="N1276" s="203" t="s">
        <v>46</v>
      </c>
      <c r="O1276" s="201">
        <v>753</v>
      </c>
      <c r="P1276" s="201">
        <v>318</v>
      </c>
      <c r="Q1276" s="201">
        <v>-18000</v>
      </c>
      <c r="R1276" s="201" t="s">
        <v>52</v>
      </c>
      <c r="S1276" s="203" t="s">
        <v>53</v>
      </c>
      <c r="T1276" s="199" t="str">
        <f>LEFT(D1276,3)</f>
        <v xml:space="preserve">RT </v>
      </c>
      <c r="U1276" s="198">
        <f>IF(SEARCH("RT", T1276),1,0)</f>
        <v>1</v>
      </c>
      <c r="V1276" s="199" t="str">
        <f>LEFT(D1276,35)</f>
        <v>RT @maryinkenora: #oers14 I have to</v>
      </c>
      <c r="W1276" s="199" t="e">
        <f>IF(SEARCH("http:", D1276),1,0)</f>
        <v>#VALUE!</v>
      </c>
    </row>
    <row r="1277" spans="1:24" x14ac:dyDescent="0.2">
      <c r="A1277" s="199">
        <v>1314</v>
      </c>
      <c r="B1277" s="200" t="s">
        <v>41</v>
      </c>
      <c r="C1277" s="201" t="s">
        <v>42</v>
      </c>
      <c r="D1277" s="201" t="s">
        <v>43</v>
      </c>
      <c r="E1277" s="201" t="s">
        <v>44</v>
      </c>
      <c r="F1277" s="202">
        <v>41690.918229166702</v>
      </c>
      <c r="G1277" s="201"/>
      <c r="H1277" s="201" t="s">
        <v>23</v>
      </c>
      <c r="I1277" s="201"/>
      <c r="J1277" s="201"/>
      <c r="K1277" s="201">
        <v>300645437</v>
      </c>
      <c r="L1277" s="201"/>
      <c r="M1277" s="203" t="s">
        <v>45</v>
      </c>
      <c r="N1277" s="203" t="s">
        <v>46</v>
      </c>
      <c r="O1277" s="201">
        <v>753</v>
      </c>
      <c r="P1277" s="201">
        <v>318</v>
      </c>
      <c r="Q1277" s="201">
        <v>-18000</v>
      </c>
      <c r="R1277" s="201" t="s">
        <v>47</v>
      </c>
      <c r="S1277" s="203" t="s">
        <v>48</v>
      </c>
      <c r="T1277" s="199" t="str">
        <f>LEFT(D1277,3)</f>
        <v>Tho</v>
      </c>
      <c r="U1277" s="198" t="e">
        <f>IF(SEARCH("RT", T1277),1,0)</f>
        <v>#VALUE!</v>
      </c>
      <c r="V1277" s="199" t="str">
        <f>LEFT(D1277,35)</f>
        <v>Thoroughly enjoyed #oers14 Thx to @</v>
      </c>
      <c r="W1277" s="199" t="e">
        <f>IF(SEARCH("http:", D1277),1,0)</f>
        <v>#VALUE!</v>
      </c>
    </row>
    <row r="1278" spans="1:24" x14ac:dyDescent="0.2">
      <c r="A1278" s="199">
        <v>1315</v>
      </c>
      <c r="B1278" s="200" t="s">
        <v>35</v>
      </c>
      <c r="C1278" s="201" t="s">
        <v>36</v>
      </c>
      <c r="D1278" s="201" t="s">
        <v>30</v>
      </c>
      <c r="E1278" s="201" t="s">
        <v>37</v>
      </c>
      <c r="F1278" s="202">
        <v>41690.927835648101</v>
      </c>
      <c r="G1278" s="201"/>
      <c r="H1278" s="201" t="s">
        <v>23</v>
      </c>
      <c r="I1278" s="201"/>
      <c r="J1278" s="201"/>
      <c r="K1278" s="201">
        <v>1887006290</v>
      </c>
      <c r="L1278" s="201"/>
      <c r="M1278" s="203" t="s">
        <v>38</v>
      </c>
      <c r="N1278" s="203" t="s">
        <v>39</v>
      </c>
      <c r="O1278" s="201">
        <v>10</v>
      </c>
      <c r="P1278" s="201">
        <v>52</v>
      </c>
      <c r="Q1278" s="201"/>
      <c r="R1278" s="201" t="s">
        <v>40</v>
      </c>
      <c r="S1278" s="203" t="s">
        <v>34</v>
      </c>
      <c r="T1278" s="199" t="str">
        <f>LEFT(D1278,3)</f>
        <v xml:space="preserve">RT </v>
      </c>
      <c r="U1278" s="198">
        <f>IF(SEARCH("RT", T1278),1,0)</f>
        <v>1</v>
      </c>
      <c r="V1278" s="199" t="str">
        <f>LEFT(D1278,35)</f>
        <v>RT @CarolCampbell4: Thoroughly enjo</v>
      </c>
      <c r="W1278" s="199" t="e">
        <f>IF(SEARCH("http:", D1278),1,0)</f>
        <v>#VALUE!</v>
      </c>
    </row>
    <row r="1279" spans="1:24" x14ac:dyDescent="0.2">
      <c r="A1279" s="199">
        <v>1316</v>
      </c>
      <c r="B1279" s="200" t="s">
        <v>35</v>
      </c>
      <c r="C1279" s="201" t="s">
        <v>36</v>
      </c>
      <c r="D1279" s="201" t="s">
        <v>30</v>
      </c>
      <c r="E1279" s="201" t="s">
        <v>37</v>
      </c>
      <c r="F1279" s="202">
        <v>41690.927835648101</v>
      </c>
      <c r="G1279" s="201"/>
      <c r="H1279" s="201" t="s">
        <v>23</v>
      </c>
      <c r="I1279" s="201"/>
      <c r="J1279" s="201"/>
      <c r="K1279" s="201">
        <v>1887006290</v>
      </c>
      <c r="L1279" s="201"/>
      <c r="M1279" s="203" t="s">
        <v>38</v>
      </c>
      <c r="N1279" s="203" t="s">
        <v>39</v>
      </c>
      <c r="O1279" s="201">
        <v>10</v>
      </c>
      <c r="P1279" s="201">
        <v>52</v>
      </c>
      <c r="Q1279" s="201"/>
      <c r="R1279" s="201" t="s">
        <v>40</v>
      </c>
      <c r="S1279" s="203" t="s">
        <v>34</v>
      </c>
      <c r="T1279" s="199" t="str">
        <f>LEFT(D1279,3)</f>
        <v xml:space="preserve">RT </v>
      </c>
      <c r="U1279" s="198">
        <f>IF(SEARCH("RT", T1279),1,0)</f>
        <v>1</v>
      </c>
      <c r="V1279" s="199" t="str">
        <f>LEFT(D1279,35)</f>
        <v>RT @CarolCampbell4: Thoroughly enjo</v>
      </c>
      <c r="W1279" s="199" t="e">
        <f>IF(SEARCH("http:", D1279),1,0)</f>
        <v>#VALUE!</v>
      </c>
    </row>
    <row r="1280" spans="1:24" x14ac:dyDescent="0.2">
      <c r="A1280" s="199">
        <v>1317</v>
      </c>
      <c r="B1280" s="200" t="s">
        <v>28</v>
      </c>
      <c r="C1280" s="201" t="s">
        <v>29</v>
      </c>
      <c r="D1280" s="201" t="s">
        <v>30</v>
      </c>
      <c r="E1280" s="201" t="s">
        <v>31</v>
      </c>
      <c r="F1280" s="202">
        <v>41690.928368055596</v>
      </c>
      <c r="G1280" s="201"/>
      <c r="H1280" s="201" t="s">
        <v>23</v>
      </c>
      <c r="I1280" s="201"/>
      <c r="J1280" s="201"/>
      <c r="K1280" s="201">
        <v>1020257364</v>
      </c>
      <c r="L1280" s="201"/>
      <c r="M1280" s="203" t="s">
        <v>24</v>
      </c>
      <c r="N1280" s="203" t="s">
        <v>32</v>
      </c>
      <c r="O1280" s="201">
        <v>221</v>
      </c>
      <c r="P1280" s="201">
        <v>291</v>
      </c>
      <c r="Q1280" s="201">
        <v>-18000</v>
      </c>
      <c r="R1280" s="201" t="s">
        <v>33</v>
      </c>
      <c r="S1280" s="203" t="s">
        <v>34</v>
      </c>
      <c r="T1280" s="199" t="str">
        <f>LEFT(D1280,3)</f>
        <v xml:space="preserve">RT </v>
      </c>
      <c r="U1280" s="198">
        <f>IF(SEARCH("RT", T1280),1,0)</f>
        <v>1</v>
      </c>
      <c r="V1280" s="199" t="str">
        <f>LEFT(D1280,35)</f>
        <v>RT @CarolCampbell4: Thoroughly enjo</v>
      </c>
      <c r="W1280" s="199" t="e">
        <f>IF(SEARCH("http:", D1280),1,0)</f>
        <v>#VALUE!</v>
      </c>
    </row>
    <row r="1281" spans="1:23" x14ac:dyDescent="0.2">
      <c r="A1281" s="199">
        <v>1318</v>
      </c>
      <c r="B1281" s="200" t="s">
        <v>18</v>
      </c>
      <c r="C1281" s="201" t="s">
        <v>19</v>
      </c>
      <c r="D1281" s="201" t="s">
        <v>20</v>
      </c>
      <c r="E1281" s="201" t="s">
        <v>21</v>
      </c>
      <c r="F1281" s="202">
        <v>41690.937777777799</v>
      </c>
      <c r="G1281" s="201" t="s">
        <v>22</v>
      </c>
      <c r="H1281" s="201" t="s">
        <v>23</v>
      </c>
      <c r="I1281" s="201"/>
      <c r="J1281" s="201"/>
      <c r="K1281" s="201">
        <v>279768075</v>
      </c>
      <c r="L1281" s="201"/>
      <c r="M1281" s="203" t="s">
        <v>24</v>
      </c>
      <c r="N1281" s="203" t="s">
        <v>25</v>
      </c>
      <c r="O1281" s="201">
        <v>36</v>
      </c>
      <c r="P1281" s="201">
        <v>62</v>
      </c>
      <c r="Q1281" s="201">
        <v>-28800</v>
      </c>
      <c r="R1281" s="201" t="s">
        <v>26</v>
      </c>
      <c r="S1281" s="203" t="s">
        <v>27</v>
      </c>
      <c r="T1281" s="199" t="str">
        <f>LEFT(D1281,3)</f>
        <v>Had</v>
      </c>
      <c r="U1281" s="198" t="e">
        <f>IF(SEARCH("RT", T1281),1,0)</f>
        <v>#VALUE!</v>
      </c>
      <c r="V1281" s="199" t="str">
        <f>LEFT(D1281,35)</f>
        <v>Had an amazing experience at #oers1</v>
      </c>
      <c r="W1281" s="199" t="e">
        <f>IF(SEARCH("http:", D1281),1,0)</f>
        <v>#VALUE!</v>
      </c>
    </row>
    <row r="1282" spans="1:23" x14ac:dyDescent="0.2">
      <c r="B1282" s="200"/>
      <c r="C1282" s="201"/>
      <c r="D1282" s="201"/>
      <c r="E1282" s="201"/>
      <c r="F1282" s="201"/>
      <c r="G1282" s="201"/>
      <c r="H1282" s="201"/>
      <c r="I1282" s="201"/>
      <c r="J1282" s="201"/>
      <c r="K1282" s="201"/>
      <c r="L1282" s="201"/>
      <c r="M1282" s="203"/>
      <c r="N1282" s="203"/>
      <c r="O1282" s="203"/>
      <c r="P1282" s="203"/>
      <c r="Q1282" s="203"/>
      <c r="R1282" s="203"/>
      <c r="S1282" s="203"/>
    </row>
  </sheetData>
  <autoFilter ref="A1:X1">
    <sortState ref="A2:X1319">
      <sortCondition ref="A1"/>
    </sortState>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1233"/>
  <sheetViews>
    <sheetView workbookViewId="0"/>
  </sheetViews>
  <sheetFormatPr defaultColWidth="17.140625" defaultRowHeight="12.75" customHeight="1" x14ac:dyDescent="0.2"/>
  <cols>
    <col min="1" max="1" width="3.85546875" customWidth="1"/>
    <col min="2" max="2" width="4" customWidth="1"/>
    <col min="4" max="6" width="4.85546875" customWidth="1"/>
    <col min="7" max="7" width="15.7109375" customWidth="1"/>
    <col min="8" max="8" width="4.28515625" customWidth="1"/>
    <col min="9" max="9" width="20.28515625" customWidth="1"/>
    <col min="10" max="10" width="19" customWidth="1"/>
    <col min="11" max="11" width="32.28515625" customWidth="1"/>
    <col min="12" max="12" width="7.140625" customWidth="1"/>
    <col min="13" max="13" width="6.42578125" hidden="1" customWidth="1"/>
  </cols>
  <sheetData>
    <row r="1" spans="2:13" ht="25.5" x14ac:dyDescent="0.2">
      <c r="B1" s="134" t="s">
        <v>5788</v>
      </c>
      <c r="C1" s="83" t="s">
        <v>5953</v>
      </c>
      <c r="D1" s="36" t="s">
        <v>5954</v>
      </c>
      <c r="E1" s="74" t="s">
        <v>5789</v>
      </c>
      <c r="F1" s="112" t="s">
        <v>5790</v>
      </c>
      <c r="G1" s="74" t="s">
        <v>5791</v>
      </c>
      <c r="M1" t="s">
        <v>5792</v>
      </c>
    </row>
    <row r="2" spans="2:13" ht="22.5" customHeight="1" x14ac:dyDescent="0.2">
      <c r="B2" s="8" t="s">
        <v>5955</v>
      </c>
      <c r="C2" s="84" t="s">
        <v>71</v>
      </c>
      <c r="D2" s="41">
        <v>100</v>
      </c>
      <c r="E2" s="129">
        <v>29</v>
      </c>
      <c r="F2" s="140">
        <v>0.33</v>
      </c>
      <c r="G2" s="118"/>
      <c r="I2" s="92" t="s">
        <v>5793</v>
      </c>
      <c r="J2" s="2">
        <f t="array" ref="J2">SUM(IF(ISERROR(FIND("http://",LOWER(Archive!D:D))),0,1))</f>
        <v>271</v>
      </c>
      <c r="M2">
        <v>41681</v>
      </c>
    </row>
    <row r="3" spans="2:13" ht="22.5" customHeight="1" x14ac:dyDescent="0.2">
      <c r="B3" s="8" t="s">
        <v>5955</v>
      </c>
      <c r="C3" s="72" t="s">
        <v>654</v>
      </c>
      <c r="D3" s="129">
        <v>95</v>
      </c>
      <c r="E3" s="129">
        <v>134</v>
      </c>
      <c r="F3" s="140">
        <v>1.0526315789474E-2</v>
      </c>
      <c r="G3" s="118"/>
      <c r="I3" s="92" t="s">
        <v>5794</v>
      </c>
      <c r="J3" s="2">
        <f t="array" ref="J3">SUM(IF(ISERROR(FIND("RT",Archive!D:D)),0,1))</f>
        <v>565</v>
      </c>
      <c r="K3" t="s">
        <v>5795</v>
      </c>
      <c r="M3">
        <f t="shared" ref="M3:M20" si="0">(((M$21-M$2)/20)*(ROW()-1))+M$2</f>
        <v>41681.9</v>
      </c>
    </row>
    <row r="4" spans="2:13" ht="22.5" customHeight="1" x14ac:dyDescent="0.2">
      <c r="B4" s="8" t="s">
        <v>5955</v>
      </c>
      <c r="C4" s="72" t="s">
        <v>260</v>
      </c>
      <c r="D4" s="129">
        <v>93</v>
      </c>
      <c r="E4" s="129">
        <v>43</v>
      </c>
      <c r="F4" s="140">
        <v>0.43010752688171999</v>
      </c>
      <c r="G4" s="118"/>
      <c r="I4" s="92" t="s">
        <v>5796</v>
      </c>
      <c r="J4" s="2">
        <f>COUNTA(Archive!B:B)-1</f>
        <v>1280</v>
      </c>
      <c r="M4">
        <f t="shared" si="0"/>
        <v>41682.35</v>
      </c>
    </row>
    <row r="5" spans="2:13" ht="22.5" customHeight="1" x14ac:dyDescent="0.2">
      <c r="B5" s="8" t="s">
        <v>5955</v>
      </c>
      <c r="C5" s="72" t="s">
        <v>42</v>
      </c>
      <c r="D5" s="129">
        <v>76</v>
      </c>
      <c r="E5" s="129">
        <v>129</v>
      </c>
      <c r="F5" s="140">
        <v>0.40789473684210498</v>
      </c>
      <c r="G5" s="118"/>
      <c r="I5" s="92" t="s">
        <v>5797</v>
      </c>
      <c r="J5" s="2">
        <v>1221</v>
      </c>
      <c r="K5" t="s">
        <v>5798</v>
      </c>
      <c r="M5">
        <f t="shared" si="0"/>
        <v>41682.800000000003</v>
      </c>
    </row>
    <row r="6" spans="2:13" ht="22.5" customHeight="1" x14ac:dyDescent="0.2">
      <c r="B6" s="8" t="s">
        <v>5955</v>
      </c>
      <c r="C6" s="72" t="s">
        <v>29</v>
      </c>
      <c r="D6" s="129">
        <v>63</v>
      </c>
      <c r="E6" s="129">
        <v>147</v>
      </c>
      <c r="F6" s="140">
        <v>0.60317460317460303</v>
      </c>
      <c r="G6" s="118"/>
      <c r="I6" s="92" t="s">
        <v>5799</v>
      </c>
      <c r="J6" s="25">
        <f>MIN(Archive!F:F)</f>
        <v>41681.5864814815</v>
      </c>
      <c r="K6" t="s">
        <v>5800</v>
      </c>
      <c r="M6">
        <f t="shared" si="0"/>
        <v>41683.25</v>
      </c>
    </row>
    <row r="7" spans="2:13" ht="22.5" customHeight="1" x14ac:dyDescent="0.2">
      <c r="B7" s="8" t="s">
        <v>5955</v>
      </c>
      <c r="C7" s="72" t="s">
        <v>68</v>
      </c>
      <c r="D7" s="129">
        <v>55</v>
      </c>
      <c r="E7" s="129">
        <v>28</v>
      </c>
      <c r="F7" s="140">
        <v>0.36363636363636398</v>
      </c>
      <c r="G7" s="118"/>
      <c r="I7" s="92" t="s">
        <v>5801</v>
      </c>
      <c r="J7" s="25">
        <f>MAX(Archive!F:F)</f>
        <v>41690.937777777799</v>
      </c>
      <c r="K7" t="s">
        <v>5800</v>
      </c>
      <c r="M7">
        <f t="shared" si="0"/>
        <v>41683.699999999997</v>
      </c>
    </row>
    <row r="8" spans="2:13" ht="22.5" customHeight="1" x14ac:dyDescent="0.2">
      <c r="B8" s="8" t="s">
        <v>5955</v>
      </c>
      <c r="C8" s="72" t="s">
        <v>424</v>
      </c>
      <c r="D8" s="129">
        <v>50</v>
      </c>
      <c r="E8" s="129">
        <v>61</v>
      </c>
      <c r="F8" s="140">
        <v>0.9</v>
      </c>
      <c r="G8" s="118"/>
      <c r="I8" s="35" t="s">
        <v>5802</v>
      </c>
      <c r="J8" s="2">
        <f>COUNTA(Archive!L:L)-1</f>
        <v>108</v>
      </c>
      <c r="M8">
        <f t="shared" si="0"/>
        <v>41684.15</v>
      </c>
    </row>
    <row r="9" spans="2:13" ht="22.5" customHeight="1" x14ac:dyDescent="0.2">
      <c r="B9" s="8" t="s">
        <v>5955</v>
      </c>
      <c r="C9" s="72" t="s">
        <v>136</v>
      </c>
      <c r="D9" s="129">
        <v>36</v>
      </c>
      <c r="E9" s="129">
        <v>31</v>
      </c>
      <c r="F9" s="140">
        <v>8.3333333333332996E-2</v>
      </c>
      <c r="G9" s="118"/>
      <c r="I9" s="35" t="s">
        <v>5803</v>
      </c>
      <c r="J9" s="2">
        <v>97</v>
      </c>
      <c r="M9">
        <f t="shared" si="0"/>
        <v>41684.6</v>
      </c>
    </row>
    <row r="10" spans="2:13" ht="22.5" customHeight="1" x14ac:dyDescent="0.2">
      <c r="B10" s="8" t="s">
        <v>5955</v>
      </c>
      <c r="C10" s="72" t="s">
        <v>2157</v>
      </c>
      <c r="D10" s="129">
        <v>35</v>
      </c>
      <c r="E10" s="129">
        <v>6</v>
      </c>
      <c r="F10" s="140">
        <v>0.371428571428571</v>
      </c>
      <c r="G10" s="118"/>
      <c r="I10" s="92" t="s">
        <v>5804</v>
      </c>
      <c r="J10" s="2">
        <f>COUNTIF(Archive!F:F,("&gt;"&amp;(J7-(((1/24)/60)*10))))/10</f>
        <v>0.1</v>
      </c>
      <c r="K10" t="s">
        <v>5805</v>
      </c>
      <c r="M10">
        <f t="shared" si="0"/>
        <v>41685.050000000003</v>
      </c>
    </row>
    <row r="11" spans="2:13" ht="22.5" customHeight="1" x14ac:dyDescent="0.2">
      <c r="B11" s="8" t="s">
        <v>5955</v>
      </c>
      <c r="C11" s="72" t="s">
        <v>346</v>
      </c>
      <c r="D11" s="129">
        <v>34</v>
      </c>
      <c r="E11" s="129">
        <v>72</v>
      </c>
      <c r="F11" s="140">
        <v>0.97058823529411797</v>
      </c>
      <c r="G11" s="118"/>
      <c r="I11" s="35"/>
      <c r="M11">
        <f t="shared" si="0"/>
        <v>41685.5</v>
      </c>
    </row>
    <row r="12" spans="2:13" ht="22.5" customHeight="1" x14ac:dyDescent="0.2">
      <c r="B12" s="8" t="s">
        <v>5955</v>
      </c>
      <c r="C12" s="72" t="s">
        <v>573</v>
      </c>
      <c r="D12" s="129">
        <v>29</v>
      </c>
      <c r="E12" s="129">
        <v>9</v>
      </c>
      <c r="F12" s="140">
        <v>0.17241379310344801</v>
      </c>
      <c r="G12" s="118"/>
      <c r="I12" s="35" t="s">
        <v>5806</v>
      </c>
      <c r="J12" s="105" t="e">
        <f>AVERAGE(D2:D)</f>
        <v>#NAME?</v>
      </c>
      <c r="K12" s="53"/>
      <c r="L12" s="53"/>
      <c r="M12">
        <f t="shared" si="0"/>
        <v>41685.949999999997</v>
      </c>
    </row>
    <row r="13" spans="2:13" ht="22.5" customHeight="1" x14ac:dyDescent="0.2">
      <c r="B13" s="8" t="s">
        <v>5955</v>
      </c>
      <c r="C13" s="72" t="s">
        <v>198</v>
      </c>
      <c r="D13" s="129">
        <v>29</v>
      </c>
      <c r="E13" s="129">
        <v>9</v>
      </c>
      <c r="F13" s="140">
        <v>0.31034482758620702</v>
      </c>
      <c r="G13" s="118"/>
      <c r="I13" s="92" t="s">
        <v>5807</v>
      </c>
      <c r="J13" s="122" t="e">
        <f>MEDIAN(D2:D)</f>
        <v>#NAME?</v>
      </c>
      <c r="K13" s="53"/>
      <c r="L13" s="53"/>
      <c r="M13">
        <f t="shared" si="0"/>
        <v>41686.400000000001</v>
      </c>
    </row>
    <row r="14" spans="2:13" ht="22.5" customHeight="1" x14ac:dyDescent="0.2">
      <c r="B14" s="8" t="s">
        <v>5955</v>
      </c>
      <c r="C14" s="72" t="s">
        <v>363</v>
      </c>
      <c r="D14" s="129">
        <v>29</v>
      </c>
      <c r="E14" s="129">
        <v>14</v>
      </c>
      <c r="F14" s="140" t="s">
        <v>5956</v>
      </c>
      <c r="G14" s="118"/>
      <c r="I14" s="35"/>
      <c r="J14" s="66"/>
      <c r="K14" s="77"/>
      <c r="L14" s="77"/>
      <c r="M14">
        <f t="shared" si="0"/>
        <v>41686.85</v>
      </c>
    </row>
    <row r="15" spans="2:13" ht="22.5" customHeight="1" x14ac:dyDescent="0.2">
      <c r="B15" s="8" t="s">
        <v>5955</v>
      </c>
      <c r="C15" s="72" t="s">
        <v>1585</v>
      </c>
      <c r="D15" s="129">
        <v>22</v>
      </c>
      <c r="E15" s="129">
        <v>6</v>
      </c>
      <c r="F15" s="140">
        <v>0.90909090909090895</v>
      </c>
      <c r="G15" s="118"/>
      <c r="I15" s="35" t="s">
        <v>5808</v>
      </c>
      <c r="J15" s="115" t="e">
        <f ca="1">HYPERLINK((("http://hawksey.info/tagsexplorer/?key="&amp;returnID())&amp;"&amp;sheet=oaw"), "TAGS Explorer")</f>
        <v>#NAME?</v>
      </c>
      <c r="K15" t="s">
        <v>5809</v>
      </c>
      <c r="L15" s="77"/>
      <c r="M15">
        <f t="shared" si="0"/>
        <v>41687.300000000003</v>
      </c>
    </row>
    <row r="16" spans="2:13" ht="22.5" customHeight="1" x14ac:dyDescent="0.2">
      <c r="B16" s="8" t="s">
        <v>5955</v>
      </c>
      <c r="C16" s="72" t="s">
        <v>1074</v>
      </c>
      <c r="D16" s="129">
        <v>21</v>
      </c>
      <c r="E16" s="129">
        <v>9</v>
      </c>
      <c r="F16" s="140">
        <v>0.476190476190476</v>
      </c>
      <c r="G16" s="118"/>
      <c r="J16" s="115" t="e">
        <f ca="1">HYPERLINK(("http://hawksey.info/tagsexplorer/arc.html?key="&amp;returnID()), "TAGS Archive")</f>
        <v>#NAME?</v>
      </c>
      <c r="K16" s="77" t="s">
        <v>5810</v>
      </c>
      <c r="L16" s="77"/>
      <c r="M16">
        <f t="shared" si="0"/>
        <v>41687.75</v>
      </c>
    </row>
    <row r="17" spans="2:13" ht="22.5" customHeight="1" x14ac:dyDescent="0.2">
      <c r="B17" s="8" t="s">
        <v>5955</v>
      </c>
      <c r="C17" s="72" t="s">
        <v>204</v>
      </c>
      <c r="D17" s="129">
        <v>20</v>
      </c>
      <c r="E17" s="129">
        <v>7</v>
      </c>
      <c r="F17" s="140">
        <v>0.1</v>
      </c>
      <c r="G17" s="118"/>
      <c r="J17" s="57"/>
      <c r="K17" s="77"/>
      <c r="L17" s="77"/>
      <c r="M17">
        <f t="shared" si="0"/>
        <v>41688.199999999997</v>
      </c>
    </row>
    <row r="18" spans="2:13" ht="22.5" customHeight="1" x14ac:dyDescent="0.2">
      <c r="B18" s="8" t="s">
        <v>5955</v>
      </c>
      <c r="C18" s="72" t="s">
        <v>269</v>
      </c>
      <c r="D18" s="129">
        <v>20</v>
      </c>
      <c r="E18" s="129">
        <v>17</v>
      </c>
      <c r="F18" s="140">
        <v>0.05</v>
      </c>
      <c r="G18" s="118"/>
      <c r="J18" s="77"/>
      <c r="K18" s="77"/>
      <c r="L18" s="77"/>
      <c r="M18">
        <f t="shared" si="0"/>
        <v>41688.65</v>
      </c>
    </row>
    <row r="19" spans="2:13" ht="22.5" customHeight="1" x14ac:dyDescent="0.2">
      <c r="B19" s="8" t="s">
        <v>5955</v>
      </c>
      <c r="C19" s="72" t="s">
        <v>1022</v>
      </c>
      <c r="D19" s="129">
        <v>15</v>
      </c>
      <c r="E19" s="129">
        <v>7</v>
      </c>
      <c r="F19" s="140">
        <v>0.46666666666666701</v>
      </c>
      <c r="G19" s="118"/>
      <c r="I19" s="45" t="s">
        <v>5811</v>
      </c>
      <c r="J19" s="123" t="s">
        <v>5812</v>
      </c>
      <c r="K19" s="77"/>
      <c r="L19" s="77"/>
      <c r="M19">
        <f t="shared" si="0"/>
        <v>41689.1</v>
      </c>
    </row>
    <row r="20" spans="2:13" ht="22.5" customHeight="1" x14ac:dyDescent="0.2">
      <c r="B20" s="8" t="s">
        <v>5955</v>
      </c>
      <c r="C20" s="72" t="s">
        <v>2607</v>
      </c>
      <c r="D20" s="129">
        <v>15</v>
      </c>
      <c r="E20" s="129">
        <v>33</v>
      </c>
      <c r="F20" s="140">
        <v>0.33333333333333298</v>
      </c>
      <c r="G20" s="118"/>
      <c r="J20" s="114" t="s">
        <v>5813</v>
      </c>
      <c r="K20" s="77"/>
      <c r="L20" s="77"/>
      <c r="M20">
        <f t="shared" si="0"/>
        <v>41689.550000000003</v>
      </c>
    </row>
    <row r="21" spans="2:13" ht="22.5" customHeight="1" x14ac:dyDescent="0.2">
      <c r="B21" s="8" t="s">
        <v>5955</v>
      </c>
      <c r="C21" s="72" t="s">
        <v>212</v>
      </c>
      <c r="D21" s="129">
        <v>15</v>
      </c>
      <c r="E21" s="129">
        <v>4</v>
      </c>
      <c r="F21" s="140">
        <v>6.6666666666666999E-2</v>
      </c>
      <c r="G21" s="118"/>
      <c r="J21" s="77"/>
      <c r="K21" s="77"/>
      <c r="L21" s="77"/>
      <c r="M21">
        <v>41690</v>
      </c>
    </row>
    <row r="22" spans="2:13" ht="22.5" customHeight="1" x14ac:dyDescent="0.2">
      <c r="B22" s="8" t="s">
        <v>5955</v>
      </c>
      <c r="C22" s="72" t="s">
        <v>3648</v>
      </c>
      <c r="D22" s="129">
        <v>13</v>
      </c>
      <c r="E22" s="129">
        <v>71</v>
      </c>
      <c r="F22" s="140" t="s">
        <v>5956</v>
      </c>
      <c r="G22" s="118"/>
      <c r="J22" s="77"/>
      <c r="K22" s="77"/>
      <c r="L22" s="77"/>
      <c r="M22" s="77"/>
    </row>
    <row r="23" spans="2:13" ht="22.5" customHeight="1" x14ac:dyDescent="0.2">
      <c r="B23" s="8" t="s">
        <v>5955</v>
      </c>
      <c r="C23" s="72" t="s">
        <v>496</v>
      </c>
      <c r="D23" s="129">
        <v>13</v>
      </c>
      <c r="E23" s="129">
        <v>7</v>
      </c>
      <c r="F23" s="140">
        <v>0.230769230769231</v>
      </c>
      <c r="G23" s="118"/>
      <c r="J23" s="77"/>
      <c r="K23" s="77"/>
      <c r="L23" s="77"/>
      <c r="M23" s="77"/>
    </row>
    <row r="24" spans="2:13" ht="22.5" customHeight="1" x14ac:dyDescent="0.2">
      <c r="B24" s="8" t="s">
        <v>5955</v>
      </c>
      <c r="C24" s="72" t="s">
        <v>120</v>
      </c>
      <c r="D24" s="129">
        <v>12</v>
      </c>
      <c r="E24" s="129">
        <v>6</v>
      </c>
      <c r="F24" s="140">
        <v>0.33333333333333298</v>
      </c>
      <c r="G24" s="118"/>
    </row>
    <row r="25" spans="2:13" ht="22.5" customHeight="1" x14ac:dyDescent="0.2">
      <c r="B25" s="8" t="s">
        <v>5955</v>
      </c>
      <c r="C25" s="72" t="s">
        <v>1255</v>
      </c>
      <c r="D25" s="129">
        <v>12</v>
      </c>
      <c r="E25" s="129">
        <v>64</v>
      </c>
      <c r="F25" s="140">
        <v>0.75</v>
      </c>
      <c r="G25" s="118"/>
    </row>
    <row r="26" spans="2:13" ht="22.5" customHeight="1" x14ac:dyDescent="0.2">
      <c r="B26" s="8" t="s">
        <v>5955</v>
      </c>
      <c r="C26" s="72" t="s">
        <v>102</v>
      </c>
      <c r="D26" s="129">
        <v>11</v>
      </c>
      <c r="E26" s="129">
        <v>3</v>
      </c>
      <c r="F26" s="140">
        <v>0.72727272727272696</v>
      </c>
      <c r="G26" s="118"/>
    </row>
    <row r="27" spans="2:13" ht="22.5" customHeight="1" x14ac:dyDescent="0.2">
      <c r="B27" s="8" t="s">
        <v>5955</v>
      </c>
      <c r="C27" s="72" t="s">
        <v>220</v>
      </c>
      <c r="D27" s="129">
        <v>11</v>
      </c>
      <c r="E27" s="129">
        <v>4</v>
      </c>
      <c r="F27" s="140">
        <v>0.27272727272727298</v>
      </c>
      <c r="G27" s="118"/>
    </row>
    <row r="28" spans="2:13" ht="22.5" customHeight="1" x14ac:dyDescent="0.2">
      <c r="B28" s="8" t="s">
        <v>5955</v>
      </c>
      <c r="C28" s="72" t="s">
        <v>518</v>
      </c>
      <c r="D28" s="129">
        <v>11</v>
      </c>
      <c r="E28" s="129">
        <v>5</v>
      </c>
      <c r="F28" s="140" t="s">
        <v>5956</v>
      </c>
      <c r="G28" s="118"/>
    </row>
    <row r="29" spans="2:13" ht="22.5" customHeight="1" x14ac:dyDescent="0.2">
      <c r="B29" s="8" t="s">
        <v>5955</v>
      </c>
      <c r="C29" s="72" t="s">
        <v>3684</v>
      </c>
      <c r="D29" s="129">
        <v>10</v>
      </c>
      <c r="E29" s="129">
        <v>11</v>
      </c>
      <c r="F29" s="140">
        <v>0.5</v>
      </c>
      <c r="G29" s="118"/>
    </row>
    <row r="30" spans="2:13" ht="22.5" customHeight="1" x14ac:dyDescent="0.2">
      <c r="B30" s="8" t="s">
        <v>5955</v>
      </c>
      <c r="C30" s="72" t="s">
        <v>717</v>
      </c>
      <c r="D30" s="129">
        <v>10</v>
      </c>
      <c r="E30" s="129">
        <v>3</v>
      </c>
      <c r="F30" s="140">
        <v>0.4</v>
      </c>
      <c r="G30" s="118"/>
    </row>
    <row r="31" spans="2:13" ht="22.5" customHeight="1" x14ac:dyDescent="0.2">
      <c r="B31" s="8" t="s">
        <v>5955</v>
      </c>
      <c r="C31" s="72" t="s">
        <v>1773</v>
      </c>
      <c r="D31" s="129">
        <v>9</v>
      </c>
      <c r="E31" s="129">
        <v>11</v>
      </c>
      <c r="F31" s="140">
        <v>0.44444444444444398</v>
      </c>
      <c r="G31" s="118"/>
    </row>
    <row r="32" spans="2:13" ht="16.5" customHeight="1" x14ac:dyDescent="0.2">
      <c r="B32" s="8" t="s">
        <v>5955</v>
      </c>
      <c r="C32" s="72" t="s">
        <v>1176</v>
      </c>
      <c r="D32" s="129">
        <v>9</v>
      </c>
      <c r="E32" s="56"/>
      <c r="F32" s="93"/>
      <c r="G32" s="117"/>
    </row>
    <row r="33" spans="2:7" ht="16.5" customHeight="1" x14ac:dyDescent="0.2">
      <c r="B33" s="8" t="s">
        <v>5955</v>
      </c>
      <c r="C33" s="72" t="s">
        <v>845</v>
      </c>
      <c r="D33" s="129">
        <v>9</v>
      </c>
      <c r="E33" s="56"/>
      <c r="F33" s="93"/>
      <c r="G33" s="117"/>
    </row>
    <row r="34" spans="2:7" ht="16.5" customHeight="1" x14ac:dyDescent="0.2">
      <c r="B34" s="8" t="s">
        <v>5955</v>
      </c>
      <c r="C34" s="72" t="s">
        <v>2040</v>
      </c>
      <c r="D34" s="129">
        <v>8</v>
      </c>
      <c r="E34" s="56"/>
      <c r="F34" s="93"/>
      <c r="G34" s="117"/>
    </row>
    <row r="35" spans="2:7" ht="16.5" customHeight="1" x14ac:dyDescent="0.2">
      <c r="B35" s="8" t="s">
        <v>5955</v>
      </c>
      <c r="C35" s="72" t="s">
        <v>1461</v>
      </c>
      <c r="D35" s="129">
        <v>7</v>
      </c>
      <c r="E35" s="56"/>
      <c r="F35" s="93"/>
      <c r="G35" s="117"/>
    </row>
    <row r="36" spans="2:7" ht="16.5" customHeight="1" x14ac:dyDescent="0.2">
      <c r="B36" s="8" t="s">
        <v>5955</v>
      </c>
      <c r="C36" s="72" t="s">
        <v>4796</v>
      </c>
      <c r="D36" s="129">
        <v>6</v>
      </c>
      <c r="E36" s="56"/>
      <c r="F36" s="93"/>
      <c r="G36" s="117"/>
    </row>
    <row r="37" spans="2:7" ht="16.5" customHeight="1" x14ac:dyDescent="0.2">
      <c r="B37" s="8" t="s">
        <v>5955</v>
      </c>
      <c r="C37" s="72" t="s">
        <v>686</v>
      </c>
      <c r="D37" s="129">
        <v>6</v>
      </c>
      <c r="E37" s="56"/>
      <c r="F37" s="93"/>
      <c r="G37" s="117"/>
    </row>
    <row r="38" spans="2:7" ht="16.5" customHeight="1" x14ac:dyDescent="0.2">
      <c r="B38" s="8" t="s">
        <v>5955</v>
      </c>
      <c r="C38" s="72" t="s">
        <v>2177</v>
      </c>
      <c r="D38" s="129">
        <v>6</v>
      </c>
      <c r="E38" s="56"/>
      <c r="F38" s="93"/>
      <c r="G38" s="117"/>
    </row>
    <row r="39" spans="2:7" ht="16.5" customHeight="1" x14ac:dyDescent="0.2">
      <c r="B39" s="8" t="s">
        <v>5955</v>
      </c>
      <c r="C39" s="72" t="s">
        <v>1780</v>
      </c>
      <c r="D39" s="129">
        <v>5</v>
      </c>
      <c r="E39" s="56"/>
      <c r="F39" s="93"/>
      <c r="G39" s="117"/>
    </row>
    <row r="40" spans="2:7" ht="16.5" customHeight="1" x14ac:dyDescent="0.2">
      <c r="B40" s="8" t="s">
        <v>5955</v>
      </c>
      <c r="C40" s="72" t="s">
        <v>2002</v>
      </c>
      <c r="D40" s="129">
        <v>5</v>
      </c>
      <c r="E40" s="56"/>
      <c r="F40" s="93"/>
      <c r="G40" s="117"/>
    </row>
    <row r="41" spans="2:7" ht="16.5" customHeight="1" x14ac:dyDescent="0.2">
      <c r="B41" s="8" t="s">
        <v>5955</v>
      </c>
      <c r="C41" s="72" t="s">
        <v>2314</v>
      </c>
      <c r="D41" s="129">
        <v>5</v>
      </c>
      <c r="E41" s="56"/>
      <c r="F41" s="93"/>
      <c r="G41" s="117"/>
    </row>
    <row r="42" spans="2:7" ht="16.5" customHeight="1" x14ac:dyDescent="0.2">
      <c r="B42" s="8" t="s">
        <v>5955</v>
      </c>
      <c r="C42" s="72" t="s">
        <v>3920</v>
      </c>
      <c r="D42" s="129">
        <v>5</v>
      </c>
      <c r="E42" s="56"/>
      <c r="F42" s="93"/>
      <c r="G42" s="117"/>
    </row>
    <row r="43" spans="2:7" ht="16.5" customHeight="1" x14ac:dyDescent="0.2">
      <c r="B43" s="8" t="s">
        <v>5955</v>
      </c>
      <c r="C43" s="72" t="s">
        <v>1929</v>
      </c>
      <c r="D43" s="129">
        <v>5</v>
      </c>
      <c r="E43" s="56"/>
      <c r="F43" s="93"/>
      <c r="G43" s="117"/>
    </row>
    <row r="44" spans="2:7" ht="16.5" customHeight="1" x14ac:dyDescent="0.2">
      <c r="B44" s="8" t="s">
        <v>5955</v>
      </c>
      <c r="C44" s="72" t="s">
        <v>1426</v>
      </c>
      <c r="D44" s="129">
        <v>5</v>
      </c>
      <c r="E44" s="56"/>
      <c r="F44" s="93"/>
      <c r="G44" s="117"/>
    </row>
    <row r="45" spans="2:7" ht="16.5" customHeight="1" x14ac:dyDescent="0.2">
      <c r="B45" s="8" t="s">
        <v>5955</v>
      </c>
      <c r="C45" s="72" t="s">
        <v>1755</v>
      </c>
      <c r="D45" s="129">
        <v>5</v>
      </c>
      <c r="E45" s="56"/>
      <c r="F45" s="93"/>
      <c r="G45" s="117"/>
    </row>
    <row r="46" spans="2:7" ht="16.5" customHeight="1" x14ac:dyDescent="0.2">
      <c r="B46" s="8" t="s">
        <v>5955</v>
      </c>
      <c r="C46" s="72" t="s">
        <v>648</v>
      </c>
      <c r="D46" s="129">
        <v>5</v>
      </c>
      <c r="E46" s="56"/>
      <c r="F46" s="93"/>
      <c r="G46" s="117"/>
    </row>
    <row r="47" spans="2:7" ht="16.5" customHeight="1" x14ac:dyDescent="0.2">
      <c r="B47" s="8" t="s">
        <v>5955</v>
      </c>
      <c r="C47" s="72" t="s">
        <v>191</v>
      </c>
      <c r="D47" s="129">
        <v>4</v>
      </c>
      <c r="E47" s="56"/>
      <c r="F47" s="93"/>
      <c r="G47" s="117"/>
    </row>
    <row r="48" spans="2:7" ht="16.5" customHeight="1" x14ac:dyDescent="0.2">
      <c r="B48" s="8" t="s">
        <v>5955</v>
      </c>
      <c r="C48" s="72" t="s">
        <v>2842</v>
      </c>
      <c r="D48" s="129">
        <v>4</v>
      </c>
      <c r="E48" s="56"/>
      <c r="F48" s="93"/>
      <c r="G48" s="117"/>
    </row>
    <row r="49" spans="2:7" ht="16.5" customHeight="1" x14ac:dyDescent="0.2">
      <c r="B49" s="8" t="s">
        <v>5955</v>
      </c>
      <c r="C49" s="72" t="s">
        <v>1001</v>
      </c>
      <c r="D49" s="129">
        <v>4</v>
      </c>
      <c r="E49" s="56"/>
      <c r="F49" s="93"/>
      <c r="G49" s="117"/>
    </row>
    <row r="50" spans="2:7" ht="16.5" customHeight="1" x14ac:dyDescent="0.2">
      <c r="B50" s="8" t="s">
        <v>5955</v>
      </c>
      <c r="C50" s="72" t="s">
        <v>4736</v>
      </c>
      <c r="D50" s="129">
        <v>4</v>
      </c>
      <c r="E50" s="56"/>
      <c r="F50" s="93"/>
      <c r="G50" s="117"/>
    </row>
    <row r="51" spans="2:7" ht="16.5" customHeight="1" x14ac:dyDescent="0.2">
      <c r="B51" s="8" t="s">
        <v>5955</v>
      </c>
      <c r="C51" s="72" t="s">
        <v>3371</v>
      </c>
      <c r="D51" s="129">
        <v>4</v>
      </c>
      <c r="E51" s="56"/>
      <c r="F51" s="93"/>
      <c r="G51" s="117"/>
    </row>
    <row r="52" spans="2:7" ht="16.5" customHeight="1" x14ac:dyDescent="0.2">
      <c r="B52" s="8" t="s">
        <v>5955</v>
      </c>
      <c r="C52" s="72" t="s">
        <v>60</v>
      </c>
      <c r="D52" s="129">
        <v>4</v>
      </c>
      <c r="E52" s="56"/>
      <c r="F52" s="93"/>
      <c r="G52" s="117"/>
    </row>
    <row r="53" spans="2:7" ht="16.5" customHeight="1" x14ac:dyDescent="0.2">
      <c r="B53" s="8" t="s">
        <v>5955</v>
      </c>
      <c r="C53" s="72" t="s">
        <v>1661</v>
      </c>
      <c r="D53" s="129">
        <v>4</v>
      </c>
      <c r="E53" s="56"/>
      <c r="F53" s="93"/>
      <c r="G53" s="117"/>
    </row>
    <row r="54" spans="2:7" ht="16.5" customHeight="1" x14ac:dyDescent="0.2">
      <c r="B54" s="8" t="s">
        <v>5955</v>
      </c>
      <c r="C54" s="72" t="s">
        <v>3625</v>
      </c>
      <c r="D54" s="129">
        <v>4</v>
      </c>
      <c r="E54" s="56"/>
      <c r="F54" s="93"/>
      <c r="G54" s="117"/>
    </row>
    <row r="55" spans="2:7" ht="16.5" customHeight="1" x14ac:dyDescent="0.2">
      <c r="B55" s="8" t="s">
        <v>5955</v>
      </c>
      <c r="C55" s="72" t="s">
        <v>3891</v>
      </c>
      <c r="D55" s="129">
        <v>4</v>
      </c>
      <c r="E55" s="56"/>
      <c r="F55" s="93"/>
      <c r="G55" s="117"/>
    </row>
    <row r="56" spans="2:7" ht="16.5" customHeight="1" x14ac:dyDescent="0.2">
      <c r="B56" s="8" t="s">
        <v>5955</v>
      </c>
      <c r="C56" s="72" t="s">
        <v>4129</v>
      </c>
      <c r="D56" s="129">
        <v>4</v>
      </c>
      <c r="E56" s="56"/>
      <c r="F56" s="93"/>
      <c r="G56" s="117"/>
    </row>
    <row r="57" spans="2:7" ht="16.5" customHeight="1" x14ac:dyDescent="0.2">
      <c r="B57" s="8" t="s">
        <v>5955</v>
      </c>
      <c r="C57" s="72" t="s">
        <v>5553</v>
      </c>
      <c r="D57" s="129">
        <v>4</v>
      </c>
      <c r="E57" s="56"/>
      <c r="F57" s="93"/>
      <c r="G57" s="117"/>
    </row>
    <row r="58" spans="2:7" ht="16.5" customHeight="1" x14ac:dyDescent="0.2">
      <c r="B58" s="8" t="s">
        <v>5955</v>
      </c>
      <c r="C58" s="72" t="s">
        <v>1741</v>
      </c>
      <c r="D58" s="129">
        <v>4</v>
      </c>
      <c r="E58" s="56"/>
      <c r="F58" s="93"/>
      <c r="G58" s="117"/>
    </row>
    <row r="59" spans="2:7" ht="16.5" customHeight="1" x14ac:dyDescent="0.2">
      <c r="B59" s="8" t="s">
        <v>5955</v>
      </c>
      <c r="C59" s="72" t="s">
        <v>3859</v>
      </c>
      <c r="D59" s="129">
        <v>3</v>
      </c>
      <c r="E59" s="56"/>
      <c r="F59" s="93"/>
      <c r="G59" s="117"/>
    </row>
    <row r="60" spans="2:7" ht="16.5" customHeight="1" x14ac:dyDescent="0.2">
      <c r="B60" s="8" t="s">
        <v>5955</v>
      </c>
      <c r="C60" s="72" t="s">
        <v>2883</v>
      </c>
      <c r="D60" s="129">
        <v>3</v>
      </c>
      <c r="E60" s="56"/>
      <c r="F60" s="93"/>
      <c r="G60" s="117"/>
    </row>
    <row r="61" spans="2:7" ht="16.5" customHeight="1" x14ac:dyDescent="0.2">
      <c r="B61" s="8" t="s">
        <v>5955</v>
      </c>
      <c r="C61" s="72" t="s">
        <v>1944</v>
      </c>
      <c r="D61" s="129">
        <v>3</v>
      </c>
      <c r="E61" s="56"/>
      <c r="F61" s="93"/>
      <c r="G61" s="117"/>
    </row>
    <row r="62" spans="2:7" ht="16.5" customHeight="1" x14ac:dyDescent="0.2">
      <c r="B62" s="8" t="s">
        <v>5955</v>
      </c>
      <c r="C62" s="72" t="s">
        <v>2244</v>
      </c>
      <c r="D62" s="129">
        <v>3</v>
      </c>
      <c r="E62" s="56"/>
      <c r="F62" s="93"/>
      <c r="G62" s="117"/>
    </row>
    <row r="63" spans="2:7" ht="16.5" customHeight="1" x14ac:dyDescent="0.2">
      <c r="B63" s="8" t="s">
        <v>5955</v>
      </c>
      <c r="C63" s="72" t="s">
        <v>3411</v>
      </c>
      <c r="D63" s="129">
        <v>3</v>
      </c>
      <c r="E63" s="56"/>
      <c r="F63" s="93"/>
      <c r="G63" s="117"/>
    </row>
    <row r="64" spans="2:7" ht="16.5" customHeight="1" x14ac:dyDescent="0.2">
      <c r="B64" s="8" t="s">
        <v>5955</v>
      </c>
      <c r="C64" s="72" t="s">
        <v>3736</v>
      </c>
      <c r="D64" s="129">
        <v>3</v>
      </c>
      <c r="E64" s="56"/>
      <c r="F64" s="93"/>
      <c r="G64" s="117"/>
    </row>
    <row r="65" spans="2:7" ht="16.5" customHeight="1" x14ac:dyDescent="0.2">
      <c r="B65" s="8" t="s">
        <v>5955</v>
      </c>
      <c r="C65" s="72" t="s">
        <v>1521</v>
      </c>
      <c r="D65" s="129">
        <v>3</v>
      </c>
      <c r="E65" s="56"/>
      <c r="F65" s="93"/>
      <c r="G65" s="117"/>
    </row>
    <row r="66" spans="2:7" ht="16.5" customHeight="1" x14ac:dyDescent="0.2">
      <c r="B66" s="8" t="s">
        <v>5955</v>
      </c>
      <c r="C66" s="72" t="s">
        <v>3489</v>
      </c>
      <c r="D66" s="129">
        <v>3</v>
      </c>
      <c r="E66" s="56"/>
      <c r="F66" s="93"/>
      <c r="G66" s="117"/>
    </row>
    <row r="67" spans="2:7" ht="16.5" customHeight="1" x14ac:dyDescent="0.2">
      <c r="B67" s="8" t="s">
        <v>5955</v>
      </c>
      <c r="C67" s="72" t="s">
        <v>36</v>
      </c>
      <c r="D67" s="129">
        <v>3</v>
      </c>
      <c r="E67" s="56"/>
      <c r="F67" s="93"/>
      <c r="G67" s="117"/>
    </row>
    <row r="68" spans="2:7" ht="16.5" customHeight="1" x14ac:dyDescent="0.2">
      <c r="B68" s="8" t="s">
        <v>5955</v>
      </c>
      <c r="C68" s="72" t="s">
        <v>3120</v>
      </c>
      <c r="D68" s="129">
        <v>3</v>
      </c>
      <c r="E68" s="56"/>
      <c r="F68" s="93"/>
      <c r="G68" s="117"/>
    </row>
    <row r="69" spans="2:7" ht="16.5" customHeight="1" x14ac:dyDescent="0.2">
      <c r="B69" s="8" t="s">
        <v>5955</v>
      </c>
      <c r="C69" s="72" t="s">
        <v>3419</v>
      </c>
      <c r="D69" s="129">
        <v>3</v>
      </c>
      <c r="E69" s="56"/>
      <c r="F69" s="93"/>
      <c r="G69" s="117"/>
    </row>
    <row r="70" spans="2:7" ht="16.5" customHeight="1" x14ac:dyDescent="0.2">
      <c r="B70" s="8" t="s">
        <v>5955</v>
      </c>
      <c r="C70" s="72" t="s">
        <v>1389</v>
      </c>
      <c r="D70" s="129">
        <v>3</v>
      </c>
      <c r="E70" s="56"/>
      <c r="F70" s="93"/>
      <c r="G70" s="117"/>
    </row>
    <row r="71" spans="2:7" ht="16.5" customHeight="1" x14ac:dyDescent="0.2">
      <c r="B71" s="8" t="s">
        <v>5955</v>
      </c>
      <c r="C71" s="72" t="s">
        <v>4507</v>
      </c>
      <c r="D71" s="129">
        <v>2</v>
      </c>
      <c r="E71" s="56"/>
      <c r="F71" s="93"/>
      <c r="G71" s="117"/>
    </row>
    <row r="72" spans="2:7" ht="16.5" customHeight="1" x14ac:dyDescent="0.2">
      <c r="B72" s="8" t="s">
        <v>5955</v>
      </c>
      <c r="C72" s="72" t="s">
        <v>1339</v>
      </c>
      <c r="D72" s="129">
        <v>2</v>
      </c>
      <c r="E72" s="56"/>
      <c r="F72" s="93"/>
      <c r="G72" s="117"/>
    </row>
    <row r="73" spans="2:7" ht="16.5" customHeight="1" x14ac:dyDescent="0.2">
      <c r="B73" s="8" t="s">
        <v>5955</v>
      </c>
      <c r="C73" s="72" t="s">
        <v>5723</v>
      </c>
      <c r="D73" s="129">
        <v>2</v>
      </c>
      <c r="E73" s="56"/>
      <c r="F73" s="93"/>
      <c r="G73" s="117"/>
    </row>
    <row r="74" spans="2:7" ht="16.5" customHeight="1" x14ac:dyDescent="0.2">
      <c r="B74" s="8" t="s">
        <v>5955</v>
      </c>
      <c r="C74" s="72" t="s">
        <v>4993</v>
      </c>
      <c r="D74" s="129">
        <v>2</v>
      </c>
      <c r="E74" s="56"/>
      <c r="F74" s="93"/>
      <c r="G74" s="117"/>
    </row>
    <row r="75" spans="2:7" ht="16.5" customHeight="1" x14ac:dyDescent="0.2">
      <c r="B75" s="8" t="s">
        <v>5955</v>
      </c>
      <c r="C75" s="72" t="s">
        <v>920</v>
      </c>
      <c r="D75" s="129">
        <v>2</v>
      </c>
      <c r="E75" s="56"/>
      <c r="F75" s="93"/>
      <c r="G75" s="117"/>
    </row>
    <row r="76" spans="2:7" ht="16.5" customHeight="1" x14ac:dyDescent="0.2">
      <c r="B76" s="8" t="s">
        <v>5955</v>
      </c>
      <c r="C76" s="72" t="s">
        <v>2094</v>
      </c>
      <c r="D76" s="129">
        <v>2</v>
      </c>
      <c r="E76" s="56"/>
      <c r="F76" s="93"/>
      <c r="G76" s="117"/>
    </row>
    <row r="77" spans="2:7" ht="16.5" customHeight="1" x14ac:dyDescent="0.2">
      <c r="B77" s="8" t="s">
        <v>5955</v>
      </c>
      <c r="C77" s="72" t="s">
        <v>529</v>
      </c>
      <c r="D77" s="129">
        <v>2</v>
      </c>
      <c r="E77" s="56"/>
      <c r="F77" s="93"/>
      <c r="G77" s="117"/>
    </row>
    <row r="78" spans="2:7" ht="16.5" customHeight="1" x14ac:dyDescent="0.2">
      <c r="B78" s="8" t="s">
        <v>5955</v>
      </c>
      <c r="C78" s="72" t="s">
        <v>1631</v>
      </c>
      <c r="D78" s="129">
        <v>2</v>
      </c>
      <c r="E78" s="56"/>
      <c r="F78" s="93"/>
      <c r="G78" s="117"/>
    </row>
    <row r="79" spans="2:7" ht="16.5" customHeight="1" x14ac:dyDescent="0.2">
      <c r="B79" s="8" t="s">
        <v>5955</v>
      </c>
      <c r="C79" s="72" t="s">
        <v>2828</v>
      </c>
      <c r="D79" s="129">
        <v>2</v>
      </c>
      <c r="E79" s="56"/>
      <c r="F79" s="93"/>
      <c r="G79" s="117"/>
    </row>
    <row r="80" spans="2:7" ht="16.5" customHeight="1" x14ac:dyDescent="0.2">
      <c r="B80" s="8" t="s">
        <v>5955</v>
      </c>
      <c r="C80" s="72" t="s">
        <v>4698</v>
      </c>
      <c r="D80" s="129">
        <v>2</v>
      </c>
      <c r="E80" s="56"/>
      <c r="F80" s="93"/>
      <c r="G80" s="117"/>
    </row>
    <row r="81" spans="2:7" ht="16.5" customHeight="1" x14ac:dyDescent="0.2">
      <c r="B81" s="8" t="s">
        <v>5955</v>
      </c>
      <c r="C81" s="72" t="s">
        <v>5121</v>
      </c>
      <c r="D81" s="129">
        <v>2</v>
      </c>
      <c r="E81" s="56"/>
      <c r="F81" s="93"/>
      <c r="G81" s="117"/>
    </row>
    <row r="82" spans="2:7" ht="16.5" customHeight="1" x14ac:dyDescent="0.2">
      <c r="B82" s="8" t="s">
        <v>5955</v>
      </c>
      <c r="C82" s="72" t="s">
        <v>1396</v>
      </c>
      <c r="D82" s="129">
        <v>2</v>
      </c>
      <c r="E82" s="56"/>
      <c r="F82" s="93"/>
      <c r="G82" s="117"/>
    </row>
    <row r="83" spans="2:7" ht="16.5" customHeight="1" x14ac:dyDescent="0.2">
      <c r="B83" s="8" t="s">
        <v>5955</v>
      </c>
      <c r="C83" s="72" t="s">
        <v>227</v>
      </c>
      <c r="D83" s="129">
        <v>2</v>
      </c>
      <c r="E83" s="56"/>
      <c r="F83" s="93"/>
      <c r="G83" s="117"/>
    </row>
    <row r="84" spans="2:7" ht="16.5" customHeight="1" x14ac:dyDescent="0.2">
      <c r="B84" s="8" t="s">
        <v>5955</v>
      </c>
      <c r="C84" s="72" t="s">
        <v>2331</v>
      </c>
      <c r="D84" s="129">
        <v>2</v>
      </c>
      <c r="E84" s="56"/>
      <c r="F84" s="93"/>
      <c r="G84" s="117"/>
    </row>
    <row r="85" spans="2:7" ht="16.5" customHeight="1" x14ac:dyDescent="0.2">
      <c r="B85" s="8" t="s">
        <v>5955</v>
      </c>
      <c r="C85" s="72" t="s">
        <v>3227</v>
      </c>
      <c r="D85" s="129">
        <v>2</v>
      </c>
      <c r="E85" s="56"/>
      <c r="F85" s="93"/>
      <c r="G85" s="117"/>
    </row>
    <row r="86" spans="2:7" ht="16.5" customHeight="1" x14ac:dyDescent="0.2">
      <c r="B86" s="8" t="s">
        <v>5955</v>
      </c>
      <c r="C86" s="72" t="s">
        <v>939</v>
      </c>
      <c r="D86" s="129">
        <v>2</v>
      </c>
      <c r="E86" s="56"/>
      <c r="F86" s="93"/>
      <c r="G86" s="117"/>
    </row>
    <row r="87" spans="2:7" ht="16.5" customHeight="1" x14ac:dyDescent="0.2">
      <c r="B87" s="8" t="s">
        <v>5955</v>
      </c>
      <c r="C87" s="72" t="s">
        <v>5027</v>
      </c>
      <c r="D87" s="129">
        <v>2</v>
      </c>
      <c r="E87" s="56"/>
      <c r="F87" s="93"/>
      <c r="G87" s="117"/>
    </row>
    <row r="88" spans="2:7" ht="16.5" customHeight="1" x14ac:dyDescent="0.2">
      <c r="B88" s="8" t="s">
        <v>5955</v>
      </c>
      <c r="C88" s="72" t="s">
        <v>5269</v>
      </c>
      <c r="D88" s="129">
        <v>2</v>
      </c>
      <c r="E88" s="56"/>
      <c r="F88" s="93"/>
      <c r="G88" s="117"/>
    </row>
    <row r="89" spans="2:7" ht="16.5" customHeight="1" x14ac:dyDescent="0.2">
      <c r="B89" s="8" t="s">
        <v>5955</v>
      </c>
      <c r="C89" s="72" t="s">
        <v>559</v>
      </c>
      <c r="D89" s="129">
        <v>2</v>
      </c>
      <c r="E89" s="56"/>
      <c r="F89" s="93"/>
      <c r="G89" s="117"/>
    </row>
    <row r="90" spans="2:7" ht="16.5" customHeight="1" x14ac:dyDescent="0.2">
      <c r="B90" s="8" t="s">
        <v>5955</v>
      </c>
      <c r="C90" s="72" t="s">
        <v>1842</v>
      </c>
      <c r="D90" s="129">
        <v>2</v>
      </c>
      <c r="E90" s="56"/>
      <c r="F90" s="93"/>
      <c r="G90" s="117"/>
    </row>
    <row r="91" spans="2:7" ht="16.5" customHeight="1" x14ac:dyDescent="0.2">
      <c r="B91" s="8" t="s">
        <v>5955</v>
      </c>
      <c r="C91" s="72" t="s">
        <v>4373</v>
      </c>
      <c r="D91" s="129">
        <v>2</v>
      </c>
      <c r="E91" s="56"/>
      <c r="F91" s="93"/>
      <c r="G91" s="117"/>
    </row>
    <row r="92" spans="2:7" ht="16.5" customHeight="1" x14ac:dyDescent="0.2">
      <c r="B92" s="8" t="s">
        <v>5955</v>
      </c>
      <c r="C92" s="72" t="s">
        <v>825</v>
      </c>
      <c r="D92" s="129">
        <v>2</v>
      </c>
      <c r="E92" s="56"/>
      <c r="F92" s="93"/>
      <c r="G92" s="117"/>
    </row>
    <row r="93" spans="2:7" ht="16.5" customHeight="1" x14ac:dyDescent="0.2">
      <c r="B93" s="8" t="s">
        <v>5955</v>
      </c>
      <c r="C93" s="72" t="s">
        <v>625</v>
      </c>
      <c r="D93" s="129">
        <v>2</v>
      </c>
      <c r="E93" s="56"/>
      <c r="F93" s="93"/>
      <c r="G93" s="117"/>
    </row>
    <row r="94" spans="2:7" ht="16.5" customHeight="1" x14ac:dyDescent="0.2">
      <c r="B94" s="8" t="s">
        <v>5955</v>
      </c>
      <c r="C94" s="72" t="s">
        <v>90</v>
      </c>
      <c r="D94" s="129">
        <v>2</v>
      </c>
      <c r="E94" s="56"/>
      <c r="F94" s="93"/>
      <c r="G94" s="117"/>
    </row>
    <row r="95" spans="2:7" ht="16.5" customHeight="1" x14ac:dyDescent="0.2">
      <c r="B95" s="8" t="s">
        <v>5955</v>
      </c>
      <c r="C95" s="72" t="s">
        <v>5053</v>
      </c>
      <c r="D95" s="129">
        <v>2</v>
      </c>
      <c r="E95" s="56"/>
      <c r="F95" s="93"/>
      <c r="G95" s="117"/>
    </row>
    <row r="96" spans="2:7" ht="16.5" customHeight="1" x14ac:dyDescent="0.2">
      <c r="B96" s="8" t="s">
        <v>5955</v>
      </c>
      <c r="C96" s="72" t="s">
        <v>2582</v>
      </c>
      <c r="D96" s="129">
        <v>2</v>
      </c>
      <c r="E96" s="56"/>
      <c r="F96" s="93"/>
      <c r="G96" s="117"/>
    </row>
    <row r="97" spans="2:7" ht="16.5" customHeight="1" x14ac:dyDescent="0.2">
      <c r="B97" s="8" t="s">
        <v>5955</v>
      </c>
      <c r="C97" s="72" t="s">
        <v>1968</v>
      </c>
      <c r="D97" s="129">
        <v>2</v>
      </c>
      <c r="E97" s="56"/>
      <c r="F97" s="93"/>
      <c r="G97" s="117"/>
    </row>
    <row r="98" spans="2:7" ht="16.5" customHeight="1" x14ac:dyDescent="0.2">
      <c r="B98" s="8" t="s">
        <v>5955</v>
      </c>
      <c r="C98" s="72" t="s">
        <v>4330</v>
      </c>
      <c r="D98" s="129">
        <v>2</v>
      </c>
      <c r="E98" s="56"/>
      <c r="F98" s="93"/>
      <c r="G98" s="117"/>
    </row>
    <row r="99" spans="2:7" ht="16.5" customHeight="1" x14ac:dyDescent="0.2">
      <c r="B99" s="8" t="s">
        <v>5955</v>
      </c>
      <c r="C99" s="72" t="s">
        <v>5568</v>
      </c>
      <c r="D99" s="129">
        <v>2</v>
      </c>
      <c r="E99" s="56"/>
      <c r="F99" s="93"/>
      <c r="G99" s="117"/>
    </row>
    <row r="100" spans="2:7" ht="16.5" customHeight="1" x14ac:dyDescent="0.2">
      <c r="B100" s="8" t="s">
        <v>5955</v>
      </c>
      <c r="C100" s="72" t="s">
        <v>385</v>
      </c>
      <c r="D100" s="129">
        <v>2</v>
      </c>
      <c r="E100" s="56"/>
      <c r="F100" s="93"/>
      <c r="G100" s="117"/>
    </row>
    <row r="101" spans="2:7" ht="16.5" customHeight="1" x14ac:dyDescent="0.2">
      <c r="B101" s="8" t="s">
        <v>5955</v>
      </c>
      <c r="C101" s="72" t="s">
        <v>2108</v>
      </c>
      <c r="D101" s="129">
        <v>2</v>
      </c>
      <c r="E101" s="56"/>
      <c r="F101" s="93"/>
      <c r="G101" s="117"/>
    </row>
    <row r="102" spans="2:7" ht="16.5" customHeight="1" x14ac:dyDescent="0.2">
      <c r="B102" s="8" t="s">
        <v>5955</v>
      </c>
      <c r="C102" s="72" t="s">
        <v>4561</v>
      </c>
      <c r="D102" s="129">
        <v>2</v>
      </c>
      <c r="E102" s="56"/>
      <c r="F102" s="93"/>
      <c r="G102" s="100"/>
    </row>
    <row r="103" spans="2:7" ht="16.5" customHeight="1" x14ac:dyDescent="0.2">
      <c r="B103" s="8" t="s">
        <v>5955</v>
      </c>
      <c r="C103" s="72" t="s">
        <v>2147</v>
      </c>
      <c r="D103" s="129">
        <v>2</v>
      </c>
      <c r="E103" s="56"/>
      <c r="F103" s="93"/>
      <c r="G103" s="100"/>
    </row>
    <row r="104" spans="2:7" ht="16.5" customHeight="1" x14ac:dyDescent="0.2">
      <c r="B104" s="8" t="s">
        <v>5955</v>
      </c>
      <c r="C104" s="72" t="s">
        <v>4352</v>
      </c>
      <c r="D104" s="129">
        <v>1</v>
      </c>
      <c r="E104" s="56"/>
      <c r="F104" s="93"/>
      <c r="G104" s="100"/>
    </row>
    <row r="105" spans="2:7" ht="16.5" customHeight="1" x14ac:dyDescent="0.2">
      <c r="B105" s="8" t="s">
        <v>5955</v>
      </c>
      <c r="C105" s="72" t="s">
        <v>2587</v>
      </c>
      <c r="D105" s="129">
        <v>1</v>
      </c>
      <c r="E105" s="56"/>
      <c r="F105" s="93"/>
      <c r="G105" s="100"/>
    </row>
    <row r="106" spans="2:7" ht="16.5" customHeight="1" x14ac:dyDescent="0.2">
      <c r="B106" s="8" t="s">
        <v>5955</v>
      </c>
      <c r="C106" s="72" t="s">
        <v>1531</v>
      </c>
      <c r="D106" s="129">
        <v>1</v>
      </c>
      <c r="E106" s="56"/>
      <c r="F106" s="93"/>
      <c r="G106" s="100"/>
    </row>
    <row r="107" spans="2:7" ht="16.5" customHeight="1" x14ac:dyDescent="0.2">
      <c r="B107" s="8" t="s">
        <v>5955</v>
      </c>
      <c r="C107" s="72" t="s">
        <v>19</v>
      </c>
      <c r="D107" s="129">
        <v>1</v>
      </c>
      <c r="E107" s="56"/>
      <c r="F107" s="93"/>
      <c r="G107" s="100"/>
    </row>
    <row r="108" spans="2:7" ht="16.5" customHeight="1" x14ac:dyDescent="0.2">
      <c r="B108" s="8" t="s">
        <v>5955</v>
      </c>
      <c r="C108" s="72" t="s">
        <v>1976</v>
      </c>
      <c r="D108" s="129">
        <v>1</v>
      </c>
      <c r="E108" s="56"/>
      <c r="F108" s="93"/>
      <c r="G108" s="100"/>
    </row>
    <row r="109" spans="2:7" ht="16.5" customHeight="1" x14ac:dyDescent="0.2">
      <c r="B109" s="8" t="s">
        <v>5955</v>
      </c>
      <c r="C109" s="72" t="s">
        <v>4847</v>
      </c>
      <c r="D109" s="129">
        <v>1</v>
      </c>
      <c r="E109" s="56"/>
      <c r="F109" s="93"/>
      <c r="G109" s="100"/>
    </row>
    <row r="110" spans="2:7" ht="16.5" customHeight="1" x14ac:dyDescent="0.2">
      <c r="B110" s="8" t="s">
        <v>5955</v>
      </c>
      <c r="C110" s="72" t="s">
        <v>5498</v>
      </c>
      <c r="D110" s="129">
        <v>1</v>
      </c>
      <c r="E110" s="56"/>
      <c r="F110" s="93"/>
      <c r="G110" s="100"/>
    </row>
    <row r="111" spans="2:7" ht="16.5" customHeight="1" x14ac:dyDescent="0.2">
      <c r="B111" s="8" t="s">
        <v>5955</v>
      </c>
      <c r="C111" s="72" t="s">
        <v>5521</v>
      </c>
      <c r="D111" s="129">
        <v>1</v>
      </c>
      <c r="E111" s="56"/>
      <c r="F111" s="93"/>
      <c r="G111" s="100"/>
    </row>
    <row r="112" spans="2:7" ht="16.5" customHeight="1" x14ac:dyDescent="0.2">
      <c r="B112" s="8" t="s">
        <v>5955</v>
      </c>
      <c r="C112" s="72" t="s">
        <v>4247</v>
      </c>
      <c r="D112" s="129">
        <v>1</v>
      </c>
      <c r="E112" s="56"/>
      <c r="F112" s="93"/>
      <c r="G112" s="100"/>
    </row>
    <row r="113" spans="2:7" ht="16.5" customHeight="1" x14ac:dyDescent="0.2">
      <c r="B113" s="8" t="s">
        <v>5955</v>
      </c>
      <c r="C113" s="72" t="s">
        <v>5477</v>
      </c>
      <c r="D113" s="129">
        <v>1</v>
      </c>
      <c r="E113" s="56"/>
      <c r="F113" s="93"/>
      <c r="G113" s="100"/>
    </row>
    <row r="114" spans="2:7" ht="16.5" customHeight="1" x14ac:dyDescent="0.2">
      <c r="B114" s="8" t="s">
        <v>5955</v>
      </c>
      <c r="C114" s="72" t="s">
        <v>1190</v>
      </c>
      <c r="D114" s="129">
        <v>1</v>
      </c>
      <c r="E114" s="56"/>
      <c r="F114" s="93"/>
      <c r="G114" s="100"/>
    </row>
    <row r="115" spans="2:7" ht="16.5" customHeight="1" x14ac:dyDescent="0.2">
      <c r="B115" s="8" t="s">
        <v>5955</v>
      </c>
      <c r="C115" s="72" t="s">
        <v>5371</v>
      </c>
      <c r="D115" s="129">
        <v>1</v>
      </c>
      <c r="E115" s="56"/>
      <c r="F115" s="93"/>
      <c r="G115" s="100"/>
    </row>
    <row r="116" spans="2:7" ht="16.5" customHeight="1" x14ac:dyDescent="0.2">
      <c r="B116" s="8" t="s">
        <v>5955</v>
      </c>
      <c r="C116" s="72" t="s">
        <v>5333</v>
      </c>
      <c r="D116" s="129">
        <v>1</v>
      </c>
      <c r="E116" s="56"/>
      <c r="F116" s="93"/>
      <c r="G116" s="100"/>
    </row>
    <row r="117" spans="2:7" ht="16.5" customHeight="1" x14ac:dyDescent="0.2">
      <c r="B117" s="8" t="s">
        <v>5955</v>
      </c>
      <c r="C117" s="72" t="s">
        <v>5203</v>
      </c>
      <c r="D117" s="129">
        <v>1</v>
      </c>
      <c r="E117" s="56"/>
      <c r="F117" s="93"/>
      <c r="G117" s="100"/>
    </row>
    <row r="118" spans="2:7" ht="16.5" customHeight="1" x14ac:dyDescent="0.2">
      <c r="B118" s="8" t="s">
        <v>5955</v>
      </c>
      <c r="C118" s="72" t="s">
        <v>972</v>
      </c>
      <c r="D118" s="129">
        <v>1</v>
      </c>
      <c r="E118" s="56"/>
      <c r="F118" s="93"/>
      <c r="G118" s="100"/>
    </row>
    <row r="119" spans="2:7" ht="16.5" customHeight="1" x14ac:dyDescent="0.2">
      <c r="B119" s="8" t="s">
        <v>5955</v>
      </c>
      <c r="C119" s="72" t="s">
        <v>4041</v>
      </c>
      <c r="D119" s="129">
        <v>1</v>
      </c>
      <c r="E119" s="56"/>
      <c r="F119" s="93"/>
      <c r="G119" s="100"/>
    </row>
    <row r="120" spans="2:7" ht="16.5" customHeight="1" x14ac:dyDescent="0.2">
      <c r="B120" s="8" t="s">
        <v>5955</v>
      </c>
      <c r="C120" s="72" t="s">
        <v>5264</v>
      </c>
      <c r="D120" s="129">
        <v>1</v>
      </c>
      <c r="E120" s="56"/>
      <c r="F120" s="93"/>
      <c r="G120" s="100"/>
    </row>
    <row r="121" spans="2:7" ht="16.5" customHeight="1" x14ac:dyDescent="0.2">
      <c r="B121" s="8" t="s">
        <v>5955</v>
      </c>
      <c r="C121" s="72" t="s">
        <v>1748</v>
      </c>
      <c r="D121" s="129">
        <v>1</v>
      </c>
      <c r="E121" s="56"/>
      <c r="F121" s="93"/>
      <c r="G121" s="100"/>
    </row>
    <row r="122" spans="2:7" ht="16.5" customHeight="1" x14ac:dyDescent="0.2">
      <c r="B122" s="8" t="s">
        <v>5955</v>
      </c>
      <c r="C122" s="72" t="s">
        <v>2287</v>
      </c>
      <c r="D122" s="129">
        <v>1</v>
      </c>
      <c r="E122" s="56"/>
      <c r="F122" s="93"/>
      <c r="G122" s="100"/>
    </row>
    <row r="123" spans="2:7" ht="16.5" customHeight="1" x14ac:dyDescent="0.2">
      <c r="B123" s="8" t="s">
        <v>5955</v>
      </c>
      <c r="C123" s="72" t="s">
        <v>3479</v>
      </c>
      <c r="D123" s="129">
        <v>1</v>
      </c>
      <c r="E123" s="56"/>
      <c r="F123" s="93"/>
      <c r="G123" s="100"/>
    </row>
    <row r="124" spans="2:7" ht="16.5" customHeight="1" x14ac:dyDescent="0.2">
      <c r="B124" s="8" t="s">
        <v>5955</v>
      </c>
      <c r="C124" s="72" t="s">
        <v>4520</v>
      </c>
      <c r="D124" s="129">
        <v>1</v>
      </c>
      <c r="E124" s="56"/>
      <c r="F124" s="93"/>
      <c r="G124" s="100"/>
    </row>
    <row r="125" spans="2:7" ht="16.5" customHeight="1" x14ac:dyDescent="0.2">
      <c r="B125" s="8" t="s">
        <v>5955</v>
      </c>
      <c r="C125" s="72" t="s">
        <v>4889</v>
      </c>
      <c r="D125" s="129">
        <v>1</v>
      </c>
      <c r="E125" s="56"/>
      <c r="F125" s="93"/>
      <c r="G125" s="100"/>
    </row>
    <row r="126" spans="2:7" ht="16.5" customHeight="1" x14ac:dyDescent="0.2">
      <c r="B126" s="8" t="s">
        <v>5955</v>
      </c>
      <c r="C126" s="72" t="s">
        <v>5139</v>
      </c>
      <c r="D126" s="129">
        <v>1</v>
      </c>
      <c r="E126" s="56"/>
      <c r="F126" s="93"/>
      <c r="G126" s="100"/>
    </row>
    <row r="127" spans="2:7" ht="16.5" customHeight="1" x14ac:dyDescent="0.2">
      <c r="B127" s="8" t="s">
        <v>5955</v>
      </c>
      <c r="C127" s="72" t="s">
        <v>4256</v>
      </c>
      <c r="D127" s="129">
        <v>1</v>
      </c>
      <c r="E127" s="56"/>
      <c r="F127" s="93"/>
      <c r="G127" s="100"/>
    </row>
    <row r="128" spans="2:7" ht="16.5" customHeight="1" x14ac:dyDescent="0.2">
      <c r="B128" s="8" t="s">
        <v>5955</v>
      </c>
      <c r="C128" s="72" t="s">
        <v>5435</v>
      </c>
      <c r="D128" s="129">
        <v>1</v>
      </c>
      <c r="E128" s="56"/>
      <c r="F128" s="93"/>
      <c r="G128" s="100"/>
    </row>
    <row r="129" spans="2:7" ht="16.5" customHeight="1" x14ac:dyDescent="0.2">
      <c r="B129" s="8" t="s">
        <v>5955</v>
      </c>
      <c r="C129" s="72" t="s">
        <v>1071</v>
      </c>
      <c r="D129" s="129">
        <v>1</v>
      </c>
      <c r="E129" s="56"/>
      <c r="F129" s="93"/>
      <c r="G129" s="100"/>
    </row>
    <row r="130" spans="2:7" ht="16.5" customHeight="1" x14ac:dyDescent="0.2">
      <c r="B130" s="8" t="s">
        <v>5955</v>
      </c>
      <c r="C130" s="72" t="s">
        <v>2008</v>
      </c>
      <c r="D130" s="129">
        <v>1</v>
      </c>
      <c r="E130" s="56"/>
      <c r="F130" s="93"/>
      <c r="G130" s="100"/>
    </row>
    <row r="131" spans="2:7" ht="16.5" customHeight="1" x14ac:dyDescent="0.2">
      <c r="B131" s="8" t="s">
        <v>5955</v>
      </c>
      <c r="C131" s="72" t="s">
        <v>2187</v>
      </c>
      <c r="D131" s="129">
        <v>1</v>
      </c>
      <c r="E131" s="56"/>
      <c r="F131" s="93"/>
      <c r="G131" s="100"/>
    </row>
    <row r="132" spans="2:7" ht="16.5" customHeight="1" x14ac:dyDescent="0.2">
      <c r="B132" s="8" t="s">
        <v>5955</v>
      </c>
      <c r="C132" s="72" t="s">
        <v>4476</v>
      </c>
      <c r="D132" s="129">
        <v>1</v>
      </c>
      <c r="E132" s="56"/>
      <c r="F132" s="93"/>
      <c r="G132" s="100"/>
    </row>
    <row r="133" spans="2:7" ht="16.5" customHeight="1" x14ac:dyDescent="0.2">
      <c r="B133" s="8" t="s">
        <v>5955</v>
      </c>
      <c r="C133" s="72" t="s">
        <v>5165</v>
      </c>
      <c r="D133" s="129">
        <v>1</v>
      </c>
      <c r="E133" s="56"/>
      <c r="F133" s="93"/>
      <c r="G133" s="100"/>
    </row>
    <row r="134" spans="2:7" ht="16.5" customHeight="1" x14ac:dyDescent="0.2">
      <c r="B134" s="8" t="s">
        <v>5955</v>
      </c>
      <c r="C134" s="72" t="s">
        <v>4644</v>
      </c>
      <c r="D134" s="129">
        <v>1</v>
      </c>
      <c r="E134" s="56"/>
      <c r="F134" s="93"/>
      <c r="G134" s="100"/>
    </row>
    <row r="135" spans="2:7" ht="16.5" customHeight="1" x14ac:dyDescent="0.2">
      <c r="B135" s="8" t="s">
        <v>5955</v>
      </c>
      <c r="C135" s="72" t="s">
        <v>932</v>
      </c>
      <c r="D135" s="129">
        <v>1</v>
      </c>
      <c r="E135" s="56"/>
      <c r="F135" s="93"/>
      <c r="G135" s="100"/>
    </row>
    <row r="136" spans="2:7" ht="16.5" customHeight="1" x14ac:dyDescent="0.2">
      <c r="B136" s="8" t="s">
        <v>5955</v>
      </c>
      <c r="C136" s="72" t="s">
        <v>758</v>
      </c>
      <c r="D136" s="129">
        <v>1</v>
      </c>
      <c r="E136" s="56"/>
      <c r="F136" s="93"/>
      <c r="G136" s="100"/>
    </row>
    <row r="137" spans="2:7" ht="16.5" customHeight="1" x14ac:dyDescent="0.2">
      <c r="B137" s="8" t="s">
        <v>5955</v>
      </c>
      <c r="C137" s="72" t="s">
        <v>3474</v>
      </c>
      <c r="D137" s="129">
        <v>1</v>
      </c>
      <c r="E137" s="56"/>
      <c r="F137" s="93"/>
      <c r="G137" s="100"/>
    </row>
    <row r="138" spans="2:7" ht="16.5" customHeight="1" x14ac:dyDescent="0.2">
      <c r="B138" s="8" t="s">
        <v>5955</v>
      </c>
      <c r="C138" s="72" t="s">
        <v>1991</v>
      </c>
      <c r="D138" s="129">
        <v>1</v>
      </c>
      <c r="E138" s="56"/>
      <c r="F138" s="93"/>
      <c r="G138" s="100"/>
    </row>
    <row r="139" spans="2:7" ht="16.5" customHeight="1" x14ac:dyDescent="0.2">
      <c r="B139" s="8" t="s">
        <v>5955</v>
      </c>
      <c r="C139" s="72" t="s">
        <v>3848</v>
      </c>
      <c r="D139" s="129">
        <v>1</v>
      </c>
      <c r="E139" s="56"/>
      <c r="F139" s="93"/>
      <c r="G139" s="100"/>
    </row>
    <row r="140" spans="2:7" ht="16.5" customHeight="1" x14ac:dyDescent="0.2">
      <c r="B140" s="8" t="s">
        <v>5955</v>
      </c>
      <c r="C140" s="72" t="s">
        <v>5348</v>
      </c>
      <c r="D140" s="129">
        <v>1</v>
      </c>
      <c r="E140" s="56"/>
      <c r="F140" s="93"/>
      <c r="G140" s="100"/>
    </row>
    <row r="141" spans="2:7" ht="16.5" customHeight="1" x14ac:dyDescent="0.2">
      <c r="B141" s="8" t="s">
        <v>5955</v>
      </c>
      <c r="C141" s="72" t="s">
        <v>4282</v>
      </c>
      <c r="D141" s="129">
        <v>1</v>
      </c>
      <c r="E141" s="56"/>
      <c r="F141" s="93"/>
      <c r="G141" s="100"/>
    </row>
    <row r="142" spans="2:7" ht="16.5" customHeight="1" x14ac:dyDescent="0.2">
      <c r="B142" s="8" t="s">
        <v>5955</v>
      </c>
      <c r="C142" s="72" t="s">
        <v>1237</v>
      </c>
      <c r="D142" s="129">
        <v>1</v>
      </c>
      <c r="E142" s="56"/>
      <c r="F142" s="93"/>
      <c r="G142" s="100"/>
    </row>
    <row r="143" spans="2:7" ht="16.5" customHeight="1" x14ac:dyDescent="0.2">
      <c r="B143" s="8" t="s">
        <v>5955</v>
      </c>
      <c r="C143" s="72" t="s">
        <v>2133</v>
      </c>
      <c r="D143" s="129">
        <v>1</v>
      </c>
      <c r="E143" s="56"/>
      <c r="F143" s="93"/>
      <c r="G143" s="100"/>
    </row>
    <row r="144" spans="2:7" ht="16.5" customHeight="1" x14ac:dyDescent="0.2">
      <c r="B144" s="8" t="s">
        <v>5955</v>
      </c>
      <c r="C144" s="72" t="s">
        <v>894</v>
      </c>
      <c r="D144" s="129">
        <v>1</v>
      </c>
      <c r="E144" s="56"/>
      <c r="F144" s="93"/>
      <c r="G144" s="100"/>
    </row>
    <row r="145" spans="2:7" ht="16.5" customHeight="1" x14ac:dyDescent="0.2">
      <c r="B145" s="8" t="s">
        <v>5955</v>
      </c>
      <c r="C145" s="72" t="s">
        <v>4630</v>
      </c>
      <c r="D145" s="129">
        <v>1</v>
      </c>
      <c r="E145" s="56"/>
      <c r="F145" s="93"/>
      <c r="G145" s="100"/>
    </row>
    <row r="146" spans="2:7" ht="16.5" customHeight="1" x14ac:dyDescent="0.2">
      <c r="B146" s="8" t="s">
        <v>5955</v>
      </c>
      <c r="C146" s="72" t="s">
        <v>2087</v>
      </c>
      <c r="D146" s="129">
        <v>1</v>
      </c>
      <c r="E146" s="56"/>
      <c r="F146" s="93"/>
      <c r="G146" s="100"/>
    </row>
    <row r="147" spans="2:7" ht="16.5" customHeight="1" x14ac:dyDescent="0.2">
      <c r="B147" s="8" t="s">
        <v>5955</v>
      </c>
      <c r="C147" s="72" t="s">
        <v>1986</v>
      </c>
      <c r="D147" s="129">
        <v>1</v>
      </c>
      <c r="E147" s="56"/>
      <c r="F147" s="93"/>
      <c r="G147" s="100"/>
    </row>
    <row r="148" spans="2:7" ht="16.5" customHeight="1" x14ac:dyDescent="0.2">
      <c r="B148" s="8" t="s">
        <v>5955</v>
      </c>
      <c r="C148" s="72" t="s">
        <v>2729</v>
      </c>
      <c r="D148" s="129">
        <v>1</v>
      </c>
      <c r="E148" s="56"/>
      <c r="F148" s="93"/>
      <c r="G148" s="100"/>
    </row>
    <row r="149" spans="2:7" ht="16.5" customHeight="1" x14ac:dyDescent="0.2">
      <c r="B149" s="8" t="s">
        <v>5955</v>
      </c>
      <c r="C149" s="72" t="s">
        <v>2624</v>
      </c>
      <c r="D149" s="129">
        <v>1</v>
      </c>
      <c r="E149" s="56"/>
      <c r="F149" s="93"/>
      <c r="G149" s="100"/>
    </row>
    <row r="150" spans="2:7" ht="16.5" customHeight="1" x14ac:dyDescent="0.2">
      <c r="B150" s="8" t="s">
        <v>5955</v>
      </c>
      <c r="C150" s="72" t="s">
        <v>4955</v>
      </c>
      <c r="D150" s="129">
        <v>1</v>
      </c>
      <c r="E150" s="56"/>
      <c r="F150" s="93"/>
      <c r="G150" s="100"/>
    </row>
    <row r="151" spans="2:7" ht="16.5" customHeight="1" x14ac:dyDescent="0.2">
      <c r="B151" s="8" t="s">
        <v>5955</v>
      </c>
      <c r="C151" s="72" t="s">
        <v>4442</v>
      </c>
      <c r="D151" s="129">
        <v>1</v>
      </c>
      <c r="E151" s="56"/>
      <c r="F151" s="93"/>
      <c r="G151" s="100"/>
    </row>
    <row r="152" spans="2:7" ht="16.5" customHeight="1" x14ac:dyDescent="0.2">
      <c r="B152" s="8" t="s">
        <v>5955</v>
      </c>
      <c r="C152" s="72" t="s">
        <v>4921</v>
      </c>
      <c r="D152" s="129">
        <v>1</v>
      </c>
      <c r="E152" s="56"/>
      <c r="F152" s="93"/>
      <c r="G152" s="100"/>
    </row>
    <row r="153" spans="2:7" ht="16.5" customHeight="1" x14ac:dyDescent="0.2">
      <c r="B153" s="8" t="s">
        <v>5955</v>
      </c>
      <c r="C153" s="72" t="s">
        <v>5153</v>
      </c>
      <c r="D153" s="129">
        <v>1</v>
      </c>
      <c r="E153" s="56"/>
      <c r="F153" s="93"/>
      <c r="G153" s="100"/>
    </row>
    <row r="154" spans="2:7" ht="16.5" customHeight="1" x14ac:dyDescent="0.2">
      <c r="B154" s="8" t="s">
        <v>5955</v>
      </c>
      <c r="C154" s="72" t="s">
        <v>4193</v>
      </c>
      <c r="D154" s="129">
        <v>1</v>
      </c>
      <c r="E154" s="56"/>
      <c r="F154" s="93"/>
      <c r="G154" s="100"/>
    </row>
    <row r="155" spans="2:7" ht="16.5" customHeight="1" x14ac:dyDescent="0.2">
      <c r="B155" s="8" t="s">
        <v>5955</v>
      </c>
      <c r="C155" s="72" t="s">
        <v>3658</v>
      </c>
      <c r="D155" s="129">
        <v>1</v>
      </c>
      <c r="E155" s="56"/>
      <c r="F155" s="93"/>
      <c r="G155" s="100"/>
    </row>
    <row r="156" spans="2:7" ht="16.5" customHeight="1" x14ac:dyDescent="0.2">
      <c r="B156" s="8" t="s">
        <v>5955</v>
      </c>
      <c r="C156" s="72" t="s">
        <v>2142</v>
      </c>
      <c r="D156" s="129">
        <v>1</v>
      </c>
      <c r="E156" s="56"/>
      <c r="F156" s="93"/>
      <c r="G156" s="100"/>
    </row>
    <row r="157" spans="2:7" ht="16.5" customHeight="1" x14ac:dyDescent="0.2">
      <c r="B157" s="8" t="s">
        <v>5955</v>
      </c>
      <c r="C157" s="72" t="s">
        <v>2781</v>
      </c>
      <c r="D157" s="129">
        <v>1</v>
      </c>
      <c r="E157" s="56"/>
      <c r="F157" s="93"/>
      <c r="G157" s="100"/>
    </row>
    <row r="158" spans="2:7" ht="16.5" customHeight="1" x14ac:dyDescent="0.2">
      <c r="B158" s="8" t="s">
        <v>5955</v>
      </c>
      <c r="C158" s="72" t="s">
        <v>3618</v>
      </c>
      <c r="D158" s="129">
        <v>1</v>
      </c>
      <c r="E158" s="56"/>
      <c r="F158" s="93"/>
      <c r="G158" s="100"/>
    </row>
    <row r="159" spans="2:7" ht="16.5" customHeight="1" x14ac:dyDescent="0.2">
      <c r="B159" s="8" t="s">
        <v>5955</v>
      </c>
      <c r="C159" s="72" t="s">
        <v>4713</v>
      </c>
      <c r="D159" s="129">
        <v>1</v>
      </c>
      <c r="E159" s="56"/>
      <c r="F159" s="93"/>
      <c r="G159" s="100"/>
    </row>
    <row r="160" spans="2:7" ht="16.5" customHeight="1" x14ac:dyDescent="0.2">
      <c r="B160" s="8" t="s">
        <v>5955</v>
      </c>
      <c r="C160" s="72" t="s">
        <v>2065</v>
      </c>
      <c r="D160" s="129">
        <v>1</v>
      </c>
      <c r="E160" s="56"/>
      <c r="F160" s="93"/>
      <c r="G160" s="100"/>
    </row>
    <row r="161" spans="2:7" ht="16.5" customHeight="1" x14ac:dyDescent="0.2">
      <c r="B161" s="8" t="s">
        <v>5955</v>
      </c>
      <c r="C161" s="72" t="s">
        <v>3468</v>
      </c>
      <c r="D161" s="129">
        <v>1</v>
      </c>
      <c r="E161" s="56"/>
      <c r="F161" s="93"/>
      <c r="G161" s="100"/>
    </row>
    <row r="162" spans="2:7" ht="16.5" customHeight="1" x14ac:dyDescent="0.2">
      <c r="B162" s="8" t="s">
        <v>5955</v>
      </c>
      <c r="C162" s="72" t="s">
        <v>5430</v>
      </c>
      <c r="D162" s="129">
        <v>1</v>
      </c>
      <c r="E162" s="56"/>
      <c r="F162" s="93"/>
      <c r="G162" s="100"/>
    </row>
    <row r="163" spans="2:7" ht="16.5" customHeight="1" x14ac:dyDescent="0.2">
      <c r="B163" s="8" t="s">
        <v>5955</v>
      </c>
      <c r="C163" s="72" t="s">
        <v>2798</v>
      </c>
      <c r="D163" s="129">
        <v>1</v>
      </c>
      <c r="E163" s="56"/>
      <c r="F163" s="93"/>
      <c r="G163" s="100"/>
    </row>
    <row r="164" spans="2:7" ht="16.5" customHeight="1" x14ac:dyDescent="0.2">
      <c r="B164" s="8" t="s">
        <v>5955</v>
      </c>
      <c r="C164" s="72" t="s">
        <v>2405</v>
      </c>
      <c r="D164" s="129">
        <v>1</v>
      </c>
      <c r="E164" s="56"/>
      <c r="F164" s="93"/>
      <c r="G164" s="100"/>
    </row>
    <row r="165" spans="2:7" ht="16.5" customHeight="1" x14ac:dyDescent="0.2">
      <c r="B165" s="8" t="s">
        <v>5955</v>
      </c>
      <c r="C165" s="72" t="s">
        <v>143</v>
      </c>
      <c r="D165" s="129">
        <v>1</v>
      </c>
      <c r="E165" s="56"/>
      <c r="F165" s="93"/>
      <c r="G165" s="100"/>
    </row>
    <row r="166" spans="2:7" ht="16.5" customHeight="1" x14ac:dyDescent="0.2">
      <c r="B166" s="8" t="s">
        <v>5955</v>
      </c>
      <c r="C166" s="72" t="s">
        <v>1556</v>
      </c>
      <c r="D166" s="129">
        <v>1</v>
      </c>
      <c r="E166" s="56"/>
      <c r="F166" s="93"/>
      <c r="G166" s="100"/>
    </row>
    <row r="167" spans="2:7" ht="16.5" customHeight="1" x14ac:dyDescent="0.2">
      <c r="B167" s="8" t="s">
        <v>5955</v>
      </c>
      <c r="C167" s="72" t="s">
        <v>2575</v>
      </c>
      <c r="D167" s="129">
        <v>1</v>
      </c>
      <c r="E167" s="56"/>
      <c r="F167" s="93"/>
      <c r="G167" s="100"/>
    </row>
    <row r="168" spans="2:7" ht="16.5" customHeight="1" x14ac:dyDescent="0.2">
      <c r="B168" s="8" t="s">
        <v>5955</v>
      </c>
      <c r="C168" s="72" t="s">
        <v>3158</v>
      </c>
      <c r="D168" s="129">
        <v>1</v>
      </c>
      <c r="E168" s="56"/>
      <c r="F168" s="93"/>
      <c r="G168" s="100"/>
    </row>
    <row r="169" spans="2:7" ht="16.5" customHeight="1" x14ac:dyDescent="0.2">
      <c r="B169" s="8" t="s">
        <v>5955</v>
      </c>
      <c r="C169" s="72" t="s">
        <v>3836</v>
      </c>
      <c r="D169" s="129">
        <v>1</v>
      </c>
      <c r="E169" s="56"/>
      <c r="F169" s="93"/>
      <c r="G169" s="100"/>
    </row>
    <row r="170" spans="2:7" ht="16.5" customHeight="1" x14ac:dyDescent="0.2">
      <c r="B170" s="8" t="s">
        <v>5955</v>
      </c>
      <c r="C170" s="72" t="s">
        <v>4309</v>
      </c>
      <c r="D170" s="129">
        <v>1</v>
      </c>
      <c r="E170" s="56"/>
      <c r="F170" s="93"/>
      <c r="G170" s="100"/>
    </row>
    <row r="171" spans="2:7" ht="16.5" customHeight="1" x14ac:dyDescent="0.2">
      <c r="B171" s="8" t="s">
        <v>5955</v>
      </c>
      <c r="C171" s="72" t="s">
        <v>1419</v>
      </c>
      <c r="D171" s="129">
        <v>1</v>
      </c>
      <c r="E171" s="56"/>
      <c r="F171" s="93"/>
      <c r="G171" s="100"/>
    </row>
    <row r="172" spans="2:7" ht="16.5" customHeight="1" x14ac:dyDescent="0.2">
      <c r="B172" s="8" t="s">
        <v>5955</v>
      </c>
      <c r="C172" s="72" t="s">
        <v>5446</v>
      </c>
      <c r="D172" s="129">
        <v>1</v>
      </c>
      <c r="E172" s="56"/>
      <c r="F172" s="93"/>
      <c r="G172" s="100"/>
    </row>
    <row r="173" spans="2:7" ht="16.5" customHeight="1" x14ac:dyDescent="0.2">
      <c r="B173" s="8" t="s">
        <v>5955</v>
      </c>
      <c r="C173" s="72" t="s">
        <v>2077</v>
      </c>
      <c r="D173" s="129">
        <v>1</v>
      </c>
      <c r="E173" s="56"/>
      <c r="F173" s="93"/>
      <c r="G173" s="100"/>
    </row>
    <row r="174" spans="2:7" ht="16.5" customHeight="1" x14ac:dyDescent="0.2">
      <c r="B174" s="8" t="s">
        <v>5955</v>
      </c>
      <c r="C174" s="72" t="s">
        <v>4227</v>
      </c>
      <c r="D174" s="129">
        <v>1</v>
      </c>
      <c r="E174" s="56"/>
      <c r="F174" s="93"/>
      <c r="G174" s="100"/>
    </row>
    <row r="175" spans="2:7" ht="16.5" customHeight="1" x14ac:dyDescent="0.2">
      <c r="B175" s="8" t="s">
        <v>5955</v>
      </c>
      <c r="C175" s="72" t="s">
        <v>3743</v>
      </c>
      <c r="D175" s="129">
        <v>1</v>
      </c>
      <c r="E175" s="56"/>
      <c r="F175" s="93"/>
      <c r="G175" s="100"/>
    </row>
    <row r="176" spans="2:7" ht="16.5" customHeight="1" x14ac:dyDescent="0.2">
      <c r="B176" s="8" t="s">
        <v>5955</v>
      </c>
      <c r="C176" s="72" t="s">
        <v>4234</v>
      </c>
      <c r="D176" s="129">
        <v>1</v>
      </c>
      <c r="E176" s="56"/>
      <c r="F176" s="93"/>
      <c r="G176" s="100"/>
    </row>
    <row r="177" spans="2:7" ht="16.5" customHeight="1" x14ac:dyDescent="0.2">
      <c r="B177" s="8" t="s">
        <v>5955</v>
      </c>
      <c r="C177" s="72" t="s">
        <v>5192</v>
      </c>
      <c r="D177" s="129">
        <v>1</v>
      </c>
      <c r="E177" s="56"/>
      <c r="F177" s="93"/>
      <c r="G177" s="100"/>
    </row>
    <row r="178" spans="2:7" ht="16.5" customHeight="1" x14ac:dyDescent="0.2">
      <c r="B178" s="8" t="s">
        <v>5955</v>
      </c>
      <c r="C178" s="72" t="s">
        <v>4595</v>
      </c>
      <c r="D178" s="129">
        <v>1</v>
      </c>
      <c r="E178" s="56"/>
      <c r="F178" s="93"/>
      <c r="G178" s="100"/>
    </row>
    <row r="179" spans="2:7" ht="16.5" customHeight="1" x14ac:dyDescent="0.2">
      <c r="B179" s="8" t="s">
        <v>5957</v>
      </c>
      <c r="C179" s="72"/>
      <c r="D179" s="129"/>
      <c r="E179" s="56"/>
      <c r="F179" s="93"/>
      <c r="G179" s="100"/>
    </row>
    <row r="180" spans="2:7" ht="16.5" customHeight="1" x14ac:dyDescent="0.2">
      <c r="B180" s="8" t="s">
        <v>5957</v>
      </c>
      <c r="C180" s="72"/>
      <c r="D180" s="129"/>
      <c r="E180" s="56"/>
      <c r="F180" s="93"/>
      <c r="G180" s="100"/>
    </row>
    <row r="181" spans="2:7" ht="16.5" customHeight="1" x14ac:dyDescent="0.2">
      <c r="B181" s="8" t="s">
        <v>5957</v>
      </c>
      <c r="C181" s="72"/>
      <c r="D181" s="129"/>
      <c r="E181" s="56"/>
      <c r="F181" s="93"/>
      <c r="G181" s="100"/>
    </row>
    <row r="182" spans="2:7" ht="16.5" customHeight="1" x14ac:dyDescent="0.2">
      <c r="B182" s="8" t="s">
        <v>5957</v>
      </c>
      <c r="C182" s="72"/>
      <c r="D182" s="129"/>
      <c r="E182" s="56"/>
      <c r="F182" s="93"/>
      <c r="G182" s="100"/>
    </row>
    <row r="183" spans="2:7" ht="16.5" customHeight="1" x14ac:dyDescent="0.2">
      <c r="B183" s="8" t="s">
        <v>5957</v>
      </c>
      <c r="C183" s="72"/>
      <c r="D183" s="129"/>
      <c r="E183" s="56"/>
      <c r="F183" s="93"/>
      <c r="G183" s="100"/>
    </row>
    <row r="184" spans="2:7" ht="16.5" customHeight="1" x14ac:dyDescent="0.2">
      <c r="B184" s="8" t="s">
        <v>5957</v>
      </c>
      <c r="C184" s="72"/>
      <c r="D184" s="129"/>
      <c r="E184" s="56"/>
      <c r="F184" s="93"/>
      <c r="G184" s="100"/>
    </row>
    <row r="185" spans="2:7" ht="16.5" customHeight="1" x14ac:dyDescent="0.2">
      <c r="B185" s="8" t="s">
        <v>5957</v>
      </c>
      <c r="C185" s="72"/>
      <c r="D185" s="129"/>
      <c r="E185" s="56"/>
      <c r="F185" s="93"/>
      <c r="G185" s="100"/>
    </row>
    <row r="186" spans="2:7" ht="16.5" customHeight="1" x14ac:dyDescent="0.2">
      <c r="B186" s="8" t="s">
        <v>5957</v>
      </c>
      <c r="C186" s="72"/>
      <c r="D186" s="129"/>
      <c r="E186" s="56"/>
      <c r="F186" s="93"/>
      <c r="G186" s="100"/>
    </row>
    <row r="187" spans="2:7" ht="16.5" customHeight="1" x14ac:dyDescent="0.2">
      <c r="B187" s="8" t="s">
        <v>5957</v>
      </c>
      <c r="C187" s="72"/>
      <c r="D187" s="129"/>
      <c r="E187" s="56"/>
      <c r="F187" s="93"/>
      <c r="G187" s="100"/>
    </row>
    <row r="188" spans="2:7" ht="16.5" customHeight="1" x14ac:dyDescent="0.2">
      <c r="B188" s="8" t="s">
        <v>5957</v>
      </c>
      <c r="C188" s="72"/>
      <c r="D188" s="129"/>
      <c r="E188" s="56"/>
      <c r="F188" s="93"/>
      <c r="G188" s="100"/>
    </row>
    <row r="189" spans="2:7" ht="16.5" customHeight="1" x14ac:dyDescent="0.2">
      <c r="B189" s="8" t="s">
        <v>5957</v>
      </c>
      <c r="C189" s="72"/>
      <c r="D189" s="129"/>
      <c r="E189" s="56"/>
      <c r="F189" s="93"/>
      <c r="G189" s="100"/>
    </row>
    <row r="190" spans="2:7" ht="16.5" customHeight="1" x14ac:dyDescent="0.2">
      <c r="B190" s="8" t="s">
        <v>5957</v>
      </c>
      <c r="C190" s="72"/>
      <c r="D190" s="129"/>
      <c r="E190" s="56"/>
      <c r="F190" s="93"/>
      <c r="G190" s="100"/>
    </row>
    <row r="191" spans="2:7" ht="16.5" customHeight="1" x14ac:dyDescent="0.2">
      <c r="B191" s="8" t="s">
        <v>5957</v>
      </c>
      <c r="C191" s="72"/>
      <c r="D191" s="129"/>
      <c r="E191" s="56"/>
      <c r="F191" s="93"/>
      <c r="G191" s="100"/>
    </row>
    <row r="192" spans="2:7" ht="16.5" customHeight="1" x14ac:dyDescent="0.2">
      <c r="B192" s="8" t="s">
        <v>5957</v>
      </c>
      <c r="C192" s="72"/>
      <c r="D192" s="129"/>
      <c r="E192" s="56"/>
      <c r="F192" s="93"/>
      <c r="G192" s="100"/>
    </row>
    <row r="193" spans="2:7" ht="16.5" customHeight="1" x14ac:dyDescent="0.2">
      <c r="B193" s="8" t="s">
        <v>5957</v>
      </c>
      <c r="C193" s="72"/>
      <c r="D193" s="129"/>
      <c r="E193" s="56"/>
      <c r="F193" s="93"/>
      <c r="G193" s="100"/>
    </row>
    <row r="194" spans="2:7" ht="16.5" customHeight="1" x14ac:dyDescent="0.2">
      <c r="B194" s="8" t="s">
        <v>5957</v>
      </c>
      <c r="C194" s="72"/>
      <c r="D194" s="129"/>
      <c r="E194" s="56"/>
      <c r="F194" s="93"/>
      <c r="G194" s="100"/>
    </row>
    <row r="195" spans="2:7" ht="16.5" customHeight="1" x14ac:dyDescent="0.2">
      <c r="B195" s="8" t="s">
        <v>5957</v>
      </c>
      <c r="C195" s="72"/>
      <c r="D195" s="129"/>
      <c r="E195" s="56"/>
      <c r="F195" s="93"/>
      <c r="G195" s="100"/>
    </row>
    <row r="196" spans="2:7" ht="16.5" customHeight="1" x14ac:dyDescent="0.2">
      <c r="B196" s="8" t="s">
        <v>5957</v>
      </c>
      <c r="C196" s="72"/>
      <c r="D196" s="129"/>
      <c r="E196" s="56"/>
      <c r="F196" s="93"/>
      <c r="G196" s="100"/>
    </row>
    <row r="197" spans="2:7" ht="16.5" customHeight="1" x14ac:dyDescent="0.2">
      <c r="B197" s="8" t="s">
        <v>5957</v>
      </c>
      <c r="C197" s="72"/>
      <c r="D197" s="129"/>
      <c r="E197" s="56"/>
      <c r="F197" s="93"/>
      <c r="G197" s="100"/>
    </row>
    <row r="198" spans="2:7" ht="16.5" customHeight="1" x14ac:dyDescent="0.2">
      <c r="B198" s="8" t="s">
        <v>5957</v>
      </c>
      <c r="C198" s="72"/>
      <c r="D198" s="129"/>
      <c r="E198" s="56"/>
      <c r="F198" s="93"/>
      <c r="G198" s="100"/>
    </row>
    <row r="199" spans="2:7" ht="16.5" customHeight="1" x14ac:dyDescent="0.2">
      <c r="B199" s="8" t="s">
        <v>5957</v>
      </c>
      <c r="C199" s="72"/>
      <c r="D199" s="129"/>
      <c r="E199" s="56"/>
      <c r="F199" s="93"/>
      <c r="G199" s="100"/>
    </row>
    <row r="200" spans="2:7" ht="16.5" customHeight="1" x14ac:dyDescent="0.2">
      <c r="B200" s="8" t="s">
        <v>5957</v>
      </c>
      <c r="C200" s="72"/>
      <c r="D200" s="129"/>
      <c r="E200" s="56"/>
      <c r="F200" s="93"/>
      <c r="G200" s="100"/>
    </row>
    <row r="201" spans="2:7" ht="16.5" customHeight="1" x14ac:dyDescent="0.2">
      <c r="B201" s="8" t="s">
        <v>5957</v>
      </c>
      <c r="C201" s="72"/>
      <c r="D201" s="129"/>
      <c r="E201" s="56"/>
      <c r="F201" s="93"/>
      <c r="G201" s="100"/>
    </row>
    <row r="202" spans="2:7" ht="16.5" customHeight="1" x14ac:dyDescent="0.2">
      <c r="B202" s="8" t="s">
        <v>5957</v>
      </c>
      <c r="C202" s="72"/>
      <c r="D202" s="129"/>
      <c r="E202" s="56"/>
      <c r="F202" s="93"/>
      <c r="G202" s="100"/>
    </row>
    <row r="203" spans="2:7" ht="16.5" customHeight="1" x14ac:dyDescent="0.2">
      <c r="B203" s="8" t="s">
        <v>5957</v>
      </c>
      <c r="C203" s="72"/>
      <c r="D203" s="129"/>
      <c r="E203" s="56"/>
      <c r="F203" s="93"/>
      <c r="G203" s="100"/>
    </row>
    <row r="204" spans="2:7" ht="16.5" customHeight="1" x14ac:dyDescent="0.2">
      <c r="B204" s="8" t="s">
        <v>5957</v>
      </c>
      <c r="C204" s="72"/>
      <c r="D204" s="129"/>
      <c r="E204" s="56"/>
      <c r="F204" s="93"/>
      <c r="G204" s="100"/>
    </row>
    <row r="205" spans="2:7" ht="16.5" customHeight="1" x14ac:dyDescent="0.2">
      <c r="B205" s="8" t="s">
        <v>5957</v>
      </c>
      <c r="C205" s="72"/>
      <c r="D205" s="129"/>
      <c r="E205" s="56"/>
      <c r="F205" s="93"/>
      <c r="G205" s="100"/>
    </row>
    <row r="206" spans="2:7" ht="16.5" customHeight="1" x14ac:dyDescent="0.2">
      <c r="B206" s="8" t="s">
        <v>5957</v>
      </c>
      <c r="C206" s="72"/>
      <c r="D206" s="129"/>
      <c r="E206" s="56"/>
      <c r="F206" s="93"/>
      <c r="G206" s="100"/>
    </row>
    <row r="207" spans="2:7" ht="16.5" customHeight="1" x14ac:dyDescent="0.2">
      <c r="B207" s="8" t="s">
        <v>5957</v>
      </c>
      <c r="C207" s="72"/>
      <c r="D207" s="129"/>
      <c r="E207" s="56"/>
      <c r="F207" s="93"/>
      <c r="G207" s="100"/>
    </row>
    <row r="208" spans="2:7" ht="16.5" customHeight="1" x14ac:dyDescent="0.2">
      <c r="B208" s="8" t="s">
        <v>5957</v>
      </c>
      <c r="C208" s="72"/>
      <c r="D208" s="129"/>
      <c r="E208" s="56"/>
      <c r="F208" s="93"/>
      <c r="G208" s="100"/>
    </row>
    <row r="209" spans="2:7" ht="16.5" customHeight="1" x14ac:dyDescent="0.2">
      <c r="B209" s="8" t="s">
        <v>5957</v>
      </c>
      <c r="C209" s="72"/>
      <c r="D209" s="129"/>
      <c r="E209" s="56"/>
      <c r="F209" s="93"/>
      <c r="G209" s="100"/>
    </row>
    <row r="210" spans="2:7" ht="16.5" customHeight="1" x14ac:dyDescent="0.2">
      <c r="B210" s="8" t="s">
        <v>5957</v>
      </c>
      <c r="C210" s="72"/>
      <c r="D210" s="129"/>
      <c r="E210" s="56"/>
      <c r="F210" s="93"/>
      <c r="G210" s="100"/>
    </row>
    <row r="211" spans="2:7" ht="16.5" customHeight="1" x14ac:dyDescent="0.2">
      <c r="B211" s="8" t="s">
        <v>5957</v>
      </c>
      <c r="C211" s="72"/>
      <c r="D211" s="129"/>
      <c r="E211" s="56"/>
      <c r="F211" s="93"/>
      <c r="G211" s="100"/>
    </row>
    <row r="212" spans="2:7" ht="16.5" customHeight="1" x14ac:dyDescent="0.2">
      <c r="B212" s="8" t="s">
        <v>5957</v>
      </c>
      <c r="C212" s="72"/>
      <c r="D212" s="129"/>
      <c r="E212" s="56"/>
      <c r="F212" s="93"/>
      <c r="G212" s="100"/>
    </row>
    <row r="213" spans="2:7" ht="16.5" customHeight="1" x14ac:dyDescent="0.2">
      <c r="B213" s="8" t="s">
        <v>5957</v>
      </c>
      <c r="C213" s="72"/>
      <c r="D213" s="129"/>
      <c r="E213" s="56"/>
      <c r="F213" s="93"/>
      <c r="G213" s="100"/>
    </row>
    <row r="214" spans="2:7" ht="16.5" customHeight="1" x14ac:dyDescent="0.2">
      <c r="B214" s="8" t="s">
        <v>5957</v>
      </c>
      <c r="C214" s="72"/>
      <c r="D214" s="129"/>
      <c r="E214" s="56"/>
      <c r="F214" s="93"/>
      <c r="G214" s="100"/>
    </row>
    <row r="215" spans="2:7" ht="16.5" customHeight="1" x14ac:dyDescent="0.2">
      <c r="B215" s="8" t="s">
        <v>5957</v>
      </c>
      <c r="C215" s="72"/>
      <c r="D215" s="129"/>
      <c r="E215" s="56"/>
      <c r="F215" s="93"/>
      <c r="G215" s="100"/>
    </row>
    <row r="216" spans="2:7" ht="16.5" customHeight="1" x14ac:dyDescent="0.2">
      <c r="B216" s="8" t="s">
        <v>5957</v>
      </c>
      <c r="C216" s="72"/>
      <c r="D216" s="129"/>
      <c r="E216" s="56"/>
      <c r="F216" s="93"/>
      <c r="G216" s="100"/>
    </row>
    <row r="217" spans="2:7" ht="16.5" customHeight="1" x14ac:dyDescent="0.2">
      <c r="B217" s="8" t="s">
        <v>5957</v>
      </c>
      <c r="C217" s="72"/>
      <c r="D217" s="129"/>
      <c r="E217" s="56"/>
      <c r="F217" s="93"/>
      <c r="G217" s="100"/>
    </row>
    <row r="218" spans="2:7" ht="16.5" customHeight="1" x14ac:dyDescent="0.2">
      <c r="B218" s="8" t="s">
        <v>5957</v>
      </c>
      <c r="C218" s="72"/>
      <c r="D218" s="129"/>
      <c r="E218" s="56"/>
      <c r="F218" s="93"/>
      <c r="G218" s="100"/>
    </row>
    <row r="219" spans="2:7" ht="16.5" customHeight="1" x14ac:dyDescent="0.2">
      <c r="B219" s="8" t="s">
        <v>5957</v>
      </c>
      <c r="C219" s="72"/>
      <c r="D219" s="129"/>
      <c r="E219" s="56"/>
      <c r="F219" s="93"/>
      <c r="G219" s="100"/>
    </row>
    <row r="220" spans="2:7" ht="16.5" customHeight="1" x14ac:dyDescent="0.2">
      <c r="B220" s="8" t="s">
        <v>5957</v>
      </c>
      <c r="C220" s="72"/>
      <c r="D220" s="129"/>
      <c r="E220" s="56"/>
      <c r="F220" s="93"/>
      <c r="G220" s="100"/>
    </row>
    <row r="221" spans="2:7" ht="16.5" customHeight="1" x14ac:dyDescent="0.2">
      <c r="B221" s="8" t="s">
        <v>5957</v>
      </c>
      <c r="C221" s="72"/>
      <c r="D221" s="129"/>
      <c r="E221" s="56"/>
      <c r="F221" s="93"/>
      <c r="G221" s="100"/>
    </row>
    <row r="222" spans="2:7" ht="16.5" customHeight="1" x14ac:dyDescent="0.2">
      <c r="B222" s="8" t="s">
        <v>5957</v>
      </c>
      <c r="C222" s="72"/>
      <c r="D222" s="129"/>
      <c r="E222" s="56"/>
      <c r="F222" s="93"/>
      <c r="G222" s="100"/>
    </row>
    <row r="223" spans="2:7" ht="16.5" customHeight="1" x14ac:dyDescent="0.2">
      <c r="B223" s="8" t="s">
        <v>5957</v>
      </c>
      <c r="C223" s="72"/>
      <c r="D223" s="129"/>
      <c r="E223" s="56"/>
      <c r="F223" s="93"/>
      <c r="G223" s="100"/>
    </row>
    <row r="224" spans="2:7" ht="16.5" customHeight="1" x14ac:dyDescent="0.2">
      <c r="B224" s="8" t="s">
        <v>5957</v>
      </c>
      <c r="C224" s="72"/>
      <c r="D224" s="129"/>
      <c r="E224" s="56"/>
      <c r="F224" s="93"/>
      <c r="G224" s="100"/>
    </row>
    <row r="225" spans="2:7" ht="16.5" customHeight="1" x14ac:dyDescent="0.2">
      <c r="B225" s="8" t="s">
        <v>5957</v>
      </c>
      <c r="C225" s="72"/>
      <c r="D225" s="129"/>
      <c r="E225" s="56"/>
      <c r="F225" s="93"/>
      <c r="G225" s="100"/>
    </row>
    <row r="226" spans="2:7" ht="16.5" customHeight="1" x14ac:dyDescent="0.2">
      <c r="B226" s="8" t="s">
        <v>5957</v>
      </c>
      <c r="C226" s="72"/>
      <c r="D226" s="129"/>
      <c r="E226" s="56"/>
      <c r="F226" s="93"/>
      <c r="G226" s="100"/>
    </row>
    <row r="227" spans="2:7" ht="16.5" customHeight="1" x14ac:dyDescent="0.2">
      <c r="B227" s="8" t="s">
        <v>5957</v>
      </c>
      <c r="C227" s="72"/>
      <c r="D227" s="129"/>
      <c r="E227" s="56"/>
      <c r="F227" s="93"/>
      <c r="G227" s="100"/>
    </row>
    <row r="228" spans="2:7" ht="16.5" customHeight="1" x14ac:dyDescent="0.2">
      <c r="B228" s="8" t="s">
        <v>5957</v>
      </c>
      <c r="C228" s="72"/>
      <c r="D228" s="129"/>
      <c r="E228" s="56"/>
      <c r="F228" s="93"/>
      <c r="G228" s="100"/>
    </row>
    <row r="229" spans="2:7" ht="16.5" customHeight="1" x14ac:dyDescent="0.2">
      <c r="B229" s="8" t="s">
        <v>5957</v>
      </c>
      <c r="C229" s="72"/>
      <c r="D229" s="129"/>
      <c r="E229" s="56"/>
      <c r="F229" s="93"/>
      <c r="G229" s="100"/>
    </row>
    <row r="230" spans="2:7" ht="16.5" customHeight="1" x14ac:dyDescent="0.2">
      <c r="B230" s="8" t="s">
        <v>5957</v>
      </c>
      <c r="C230" s="72"/>
      <c r="D230" s="129"/>
      <c r="E230" s="56"/>
      <c r="F230" s="93"/>
      <c r="G230" s="100"/>
    </row>
    <row r="231" spans="2:7" ht="16.5" customHeight="1" x14ac:dyDescent="0.2">
      <c r="B231" s="8" t="s">
        <v>5957</v>
      </c>
      <c r="C231" s="72"/>
      <c r="D231" s="129"/>
      <c r="E231" s="56"/>
      <c r="F231" s="93"/>
      <c r="G231" s="100"/>
    </row>
    <row r="232" spans="2:7" ht="16.5" customHeight="1" x14ac:dyDescent="0.2">
      <c r="B232" s="8" t="s">
        <v>5957</v>
      </c>
      <c r="C232" s="72"/>
      <c r="D232" s="129"/>
      <c r="E232" s="56"/>
      <c r="F232" s="93"/>
      <c r="G232" s="100"/>
    </row>
    <row r="233" spans="2:7" ht="16.5" customHeight="1" x14ac:dyDescent="0.2">
      <c r="B233" s="8" t="s">
        <v>5957</v>
      </c>
      <c r="C233" s="72"/>
      <c r="D233" s="129"/>
      <c r="E233" s="56"/>
      <c r="F233" s="93"/>
      <c r="G233" s="100"/>
    </row>
    <row r="234" spans="2:7" ht="16.5" customHeight="1" x14ac:dyDescent="0.2">
      <c r="B234" s="8" t="s">
        <v>5957</v>
      </c>
      <c r="C234" s="72"/>
      <c r="D234" s="129"/>
      <c r="E234" s="56"/>
      <c r="F234" s="93"/>
      <c r="G234" s="100"/>
    </row>
    <row r="235" spans="2:7" ht="16.5" customHeight="1" x14ac:dyDescent="0.2">
      <c r="B235" s="8" t="s">
        <v>5957</v>
      </c>
      <c r="C235" s="72"/>
      <c r="D235" s="129"/>
      <c r="E235" s="56"/>
      <c r="F235" s="93"/>
      <c r="G235" s="100"/>
    </row>
    <row r="236" spans="2:7" ht="16.5" customHeight="1" x14ac:dyDescent="0.2">
      <c r="B236" s="8" t="s">
        <v>5957</v>
      </c>
      <c r="C236" s="72"/>
      <c r="D236" s="129"/>
      <c r="E236" s="56"/>
      <c r="F236" s="93"/>
      <c r="G236" s="100"/>
    </row>
    <row r="237" spans="2:7" ht="16.5" customHeight="1" x14ac:dyDescent="0.2">
      <c r="B237" s="8" t="s">
        <v>5957</v>
      </c>
      <c r="C237" s="72"/>
      <c r="D237" s="129"/>
      <c r="E237" s="56"/>
      <c r="F237" s="93"/>
      <c r="G237" s="100"/>
    </row>
    <row r="238" spans="2:7" ht="16.5" customHeight="1" x14ac:dyDescent="0.2">
      <c r="B238" s="8" t="s">
        <v>5957</v>
      </c>
      <c r="C238" s="72"/>
      <c r="D238" s="129"/>
      <c r="E238" s="56"/>
      <c r="F238" s="93"/>
      <c r="G238" s="100"/>
    </row>
    <row r="239" spans="2:7" ht="16.5" customHeight="1" x14ac:dyDescent="0.2">
      <c r="B239" s="8" t="s">
        <v>5957</v>
      </c>
      <c r="C239" s="72"/>
      <c r="D239" s="129"/>
      <c r="E239" s="56"/>
      <c r="F239" s="93"/>
      <c r="G239" s="100"/>
    </row>
    <row r="240" spans="2:7" ht="16.5" customHeight="1" x14ac:dyDescent="0.2">
      <c r="B240" s="8" t="s">
        <v>5957</v>
      </c>
      <c r="C240" s="72"/>
      <c r="D240" s="129"/>
      <c r="E240" s="56"/>
      <c r="F240" s="93"/>
      <c r="G240" s="100"/>
    </row>
    <row r="241" spans="2:7" ht="16.5" customHeight="1" x14ac:dyDescent="0.2">
      <c r="B241" s="8" t="s">
        <v>5957</v>
      </c>
      <c r="C241" s="72"/>
      <c r="D241" s="129"/>
      <c r="E241" s="56"/>
      <c r="F241" s="93"/>
      <c r="G241" s="100"/>
    </row>
    <row r="242" spans="2:7" ht="16.5" customHeight="1" x14ac:dyDescent="0.2">
      <c r="B242" s="8" t="s">
        <v>5957</v>
      </c>
      <c r="C242" s="72"/>
      <c r="D242" s="129"/>
      <c r="E242" s="56"/>
      <c r="F242" s="93"/>
      <c r="G242" s="100"/>
    </row>
    <row r="243" spans="2:7" ht="16.5" customHeight="1" x14ac:dyDescent="0.2">
      <c r="B243" s="8" t="s">
        <v>5957</v>
      </c>
      <c r="C243" s="72"/>
      <c r="D243" s="129"/>
      <c r="E243" s="56"/>
      <c r="F243" s="93"/>
      <c r="G243" s="100"/>
    </row>
    <row r="244" spans="2:7" ht="16.5" customHeight="1" x14ac:dyDescent="0.2">
      <c r="B244" s="8" t="s">
        <v>5957</v>
      </c>
      <c r="C244" s="72"/>
      <c r="D244" s="129"/>
      <c r="E244" s="56"/>
      <c r="F244" s="93"/>
      <c r="G244" s="100"/>
    </row>
    <row r="245" spans="2:7" ht="16.5" customHeight="1" x14ac:dyDescent="0.2">
      <c r="B245" s="8" t="s">
        <v>5957</v>
      </c>
      <c r="C245" s="72"/>
      <c r="D245" s="129"/>
      <c r="E245" s="56"/>
      <c r="F245" s="93"/>
      <c r="G245" s="100"/>
    </row>
    <row r="246" spans="2:7" ht="16.5" customHeight="1" x14ac:dyDescent="0.2">
      <c r="B246" s="8" t="s">
        <v>5957</v>
      </c>
      <c r="C246" s="72"/>
      <c r="D246" s="129"/>
      <c r="E246" s="56"/>
      <c r="F246" s="93"/>
      <c r="G246" s="100" t="s">
        <v>5957</v>
      </c>
    </row>
    <row r="247" spans="2:7" ht="16.5" customHeight="1" x14ac:dyDescent="0.2">
      <c r="B247" s="8" t="s">
        <v>5957</v>
      </c>
      <c r="C247" s="72"/>
      <c r="D247" s="129"/>
      <c r="E247" s="56"/>
      <c r="F247" s="93"/>
      <c r="G247" s="100" t="s">
        <v>5957</v>
      </c>
    </row>
    <row r="248" spans="2:7" ht="16.5" customHeight="1" x14ac:dyDescent="0.2">
      <c r="B248" s="8" t="s">
        <v>5957</v>
      </c>
      <c r="C248" s="72"/>
      <c r="D248" s="129"/>
      <c r="E248" s="56"/>
      <c r="F248" s="93"/>
      <c r="G248" s="100" t="s">
        <v>5957</v>
      </c>
    </row>
    <row r="249" spans="2:7" ht="16.5" customHeight="1" x14ac:dyDescent="0.2">
      <c r="B249" s="8" t="s">
        <v>5957</v>
      </c>
      <c r="C249" s="72"/>
      <c r="D249" s="129"/>
      <c r="E249" s="56"/>
      <c r="F249" s="93"/>
      <c r="G249" s="100" t="s">
        <v>5957</v>
      </c>
    </row>
    <row r="250" spans="2:7" ht="16.5" customHeight="1" x14ac:dyDescent="0.2">
      <c r="B250" s="8" t="s">
        <v>5957</v>
      </c>
      <c r="C250" s="72"/>
      <c r="D250" s="129"/>
      <c r="E250" s="56"/>
      <c r="F250" s="93"/>
      <c r="G250" s="100" t="s">
        <v>5957</v>
      </c>
    </row>
    <row r="251" spans="2:7" ht="16.5" customHeight="1" x14ac:dyDescent="0.2">
      <c r="B251" s="8" t="s">
        <v>5957</v>
      </c>
      <c r="C251" s="72"/>
      <c r="D251" s="129"/>
      <c r="E251" s="56"/>
      <c r="F251" s="93"/>
      <c r="G251" s="100"/>
    </row>
    <row r="252" spans="2:7" ht="16.5" customHeight="1" x14ac:dyDescent="0.2">
      <c r="B252" s="8" t="s">
        <v>5957</v>
      </c>
      <c r="C252" s="72"/>
      <c r="D252" s="129"/>
      <c r="F252" s="1"/>
      <c r="G252" s="100"/>
    </row>
    <row r="253" spans="2:7" ht="16.5" customHeight="1" x14ac:dyDescent="0.2">
      <c r="B253" s="8" t="s">
        <v>5957</v>
      </c>
      <c r="C253" s="72"/>
      <c r="D253" s="129"/>
      <c r="F253" s="1"/>
      <c r="G253" s="100"/>
    </row>
    <row r="254" spans="2:7" ht="16.5" customHeight="1" x14ac:dyDescent="0.2">
      <c r="B254" s="8" t="s">
        <v>5957</v>
      </c>
      <c r="C254" s="72"/>
      <c r="D254" s="129"/>
      <c r="F254" s="1"/>
      <c r="G254" s="100"/>
    </row>
    <row r="255" spans="2:7" ht="16.5" customHeight="1" x14ac:dyDescent="0.2">
      <c r="B255" s="8" t="s">
        <v>5957</v>
      </c>
      <c r="C255" s="72"/>
      <c r="D255" s="129"/>
      <c r="F255" s="1"/>
      <c r="G255" s="100"/>
    </row>
    <row r="256" spans="2:7" ht="16.5" customHeight="1" x14ac:dyDescent="0.2">
      <c r="B256" s="8" t="s">
        <v>5957</v>
      </c>
      <c r="C256" s="72"/>
      <c r="D256" s="129"/>
      <c r="F256" s="1"/>
      <c r="G256" s="100"/>
    </row>
    <row r="257" spans="2:7" ht="16.5" customHeight="1" x14ac:dyDescent="0.2">
      <c r="B257" s="8" t="s">
        <v>5957</v>
      </c>
      <c r="C257" s="72"/>
      <c r="D257" s="129"/>
      <c r="F257" s="1"/>
      <c r="G257" s="100"/>
    </row>
    <row r="258" spans="2:7" ht="16.5" customHeight="1" x14ac:dyDescent="0.2">
      <c r="B258" s="8" t="s">
        <v>5957</v>
      </c>
      <c r="C258" s="72"/>
      <c r="D258" s="129"/>
      <c r="F258" s="1"/>
      <c r="G258" s="100"/>
    </row>
    <row r="259" spans="2:7" ht="16.5" customHeight="1" x14ac:dyDescent="0.2">
      <c r="B259" s="8" t="s">
        <v>5957</v>
      </c>
      <c r="C259" s="72"/>
      <c r="D259" s="129"/>
      <c r="F259" s="1"/>
      <c r="G259" s="100"/>
    </row>
    <row r="260" spans="2:7" ht="16.5" customHeight="1" x14ac:dyDescent="0.2">
      <c r="B260" s="8" t="s">
        <v>5957</v>
      </c>
      <c r="C260" s="72"/>
      <c r="D260" s="129"/>
      <c r="F260" s="1"/>
      <c r="G260" s="100"/>
    </row>
    <row r="261" spans="2:7" ht="16.5" customHeight="1" x14ac:dyDescent="0.2">
      <c r="B261" s="8" t="s">
        <v>5957</v>
      </c>
      <c r="C261" s="72"/>
      <c r="D261" s="129"/>
      <c r="F261" s="1"/>
      <c r="G261" s="100"/>
    </row>
    <row r="262" spans="2:7" ht="16.5" customHeight="1" x14ac:dyDescent="0.2">
      <c r="B262" s="8" t="s">
        <v>5957</v>
      </c>
      <c r="C262" s="72"/>
      <c r="D262" s="129"/>
      <c r="F262" s="1"/>
      <c r="G262" s="100"/>
    </row>
    <row r="263" spans="2:7" ht="16.5" customHeight="1" x14ac:dyDescent="0.2">
      <c r="B263" s="8" t="s">
        <v>5957</v>
      </c>
      <c r="C263" s="72"/>
      <c r="D263" s="129"/>
      <c r="F263" s="1"/>
      <c r="G263" s="100"/>
    </row>
    <row r="264" spans="2:7" ht="16.5" customHeight="1" x14ac:dyDescent="0.2">
      <c r="B264" s="8" t="s">
        <v>5957</v>
      </c>
      <c r="C264" s="72"/>
      <c r="D264" s="129"/>
      <c r="F264" s="1"/>
      <c r="G264" s="100"/>
    </row>
    <row r="265" spans="2:7" ht="16.5" customHeight="1" x14ac:dyDescent="0.2">
      <c r="B265" s="8" t="s">
        <v>5957</v>
      </c>
      <c r="C265" s="72"/>
      <c r="D265" s="129"/>
      <c r="F265" s="1"/>
      <c r="G265" s="100"/>
    </row>
    <row r="266" spans="2:7" ht="16.5" customHeight="1" x14ac:dyDescent="0.2">
      <c r="B266" s="8" t="s">
        <v>5957</v>
      </c>
      <c r="C266" s="72"/>
      <c r="D266" s="129"/>
      <c r="F266" s="1"/>
      <c r="G266" s="100"/>
    </row>
    <row r="267" spans="2:7" ht="16.5" customHeight="1" x14ac:dyDescent="0.2">
      <c r="B267" s="8" t="s">
        <v>5957</v>
      </c>
      <c r="C267" s="72"/>
      <c r="D267" s="129"/>
      <c r="F267" s="1"/>
      <c r="G267" s="100"/>
    </row>
    <row r="268" spans="2:7" ht="16.5" customHeight="1" x14ac:dyDescent="0.2">
      <c r="B268" s="8" t="s">
        <v>5957</v>
      </c>
      <c r="C268" s="72"/>
      <c r="D268" s="129"/>
      <c r="F268" s="1"/>
      <c r="G268" s="100"/>
    </row>
    <row r="269" spans="2:7" ht="16.5" customHeight="1" x14ac:dyDescent="0.2">
      <c r="B269" s="8" t="s">
        <v>5957</v>
      </c>
      <c r="C269" s="72"/>
      <c r="D269" s="129"/>
      <c r="F269" s="1"/>
      <c r="G269" s="100"/>
    </row>
    <row r="270" spans="2:7" ht="16.5" customHeight="1" x14ac:dyDescent="0.2">
      <c r="B270" s="8" t="s">
        <v>5957</v>
      </c>
      <c r="C270" s="72"/>
      <c r="D270" s="129"/>
      <c r="F270" s="1"/>
      <c r="G270" s="100"/>
    </row>
    <row r="271" spans="2:7" ht="16.5" customHeight="1" x14ac:dyDescent="0.2">
      <c r="B271" s="8" t="s">
        <v>5957</v>
      </c>
      <c r="C271" s="72"/>
      <c r="D271" s="129"/>
      <c r="F271" s="1"/>
      <c r="G271" s="100"/>
    </row>
    <row r="272" spans="2:7" ht="16.5" customHeight="1" x14ac:dyDescent="0.2">
      <c r="B272" s="8" t="s">
        <v>5957</v>
      </c>
      <c r="C272" s="72"/>
      <c r="D272" s="129"/>
      <c r="F272" s="1"/>
      <c r="G272" s="100"/>
    </row>
    <row r="273" spans="2:7" ht="16.5" customHeight="1" x14ac:dyDescent="0.2">
      <c r="B273" s="8" t="s">
        <v>5957</v>
      </c>
      <c r="C273" s="72"/>
      <c r="D273" s="129"/>
      <c r="F273" s="1"/>
      <c r="G273" s="100"/>
    </row>
    <row r="274" spans="2:7" ht="16.5" customHeight="1" x14ac:dyDescent="0.2">
      <c r="B274" s="8" t="s">
        <v>5957</v>
      </c>
      <c r="C274" s="72"/>
      <c r="D274" s="129"/>
      <c r="F274" s="1"/>
      <c r="G274" s="100"/>
    </row>
    <row r="275" spans="2:7" ht="16.5" customHeight="1" x14ac:dyDescent="0.2">
      <c r="B275" s="8" t="s">
        <v>5957</v>
      </c>
      <c r="C275" s="72"/>
      <c r="D275" s="129"/>
      <c r="F275" s="1"/>
      <c r="G275" s="100"/>
    </row>
    <row r="276" spans="2:7" ht="16.5" customHeight="1" x14ac:dyDescent="0.2">
      <c r="B276" s="8" t="s">
        <v>5957</v>
      </c>
      <c r="C276" s="72"/>
      <c r="D276" s="129"/>
      <c r="F276" s="1"/>
      <c r="G276" s="100"/>
    </row>
    <row r="277" spans="2:7" ht="16.5" customHeight="1" x14ac:dyDescent="0.2">
      <c r="B277" s="8" t="s">
        <v>5957</v>
      </c>
      <c r="C277" s="72"/>
      <c r="D277" s="129"/>
      <c r="F277" s="1"/>
      <c r="G277" s="100"/>
    </row>
    <row r="278" spans="2:7" ht="16.5" customHeight="1" x14ac:dyDescent="0.2">
      <c r="B278" s="8" t="s">
        <v>5957</v>
      </c>
      <c r="C278" s="72"/>
      <c r="D278" s="129"/>
      <c r="F278" s="1"/>
      <c r="G278" s="100"/>
    </row>
    <row r="279" spans="2:7" ht="16.5" customHeight="1" x14ac:dyDescent="0.2">
      <c r="B279" s="8" t="s">
        <v>5957</v>
      </c>
      <c r="C279" s="72"/>
      <c r="D279" s="129"/>
      <c r="F279" s="1"/>
      <c r="G279" s="100"/>
    </row>
    <row r="280" spans="2:7" ht="16.5" customHeight="1" x14ac:dyDescent="0.2">
      <c r="B280" s="8" t="s">
        <v>5957</v>
      </c>
      <c r="C280" s="72"/>
      <c r="D280" s="129"/>
      <c r="F280" s="1"/>
      <c r="G280" s="100"/>
    </row>
    <row r="281" spans="2:7" ht="16.5" customHeight="1" x14ac:dyDescent="0.2">
      <c r="B281" s="8" t="s">
        <v>5957</v>
      </c>
      <c r="C281" s="72"/>
      <c r="D281" s="129"/>
      <c r="F281" s="1"/>
      <c r="G281" s="100"/>
    </row>
    <row r="282" spans="2:7" ht="16.5" customHeight="1" x14ac:dyDescent="0.2">
      <c r="B282" s="8" t="s">
        <v>5957</v>
      </c>
      <c r="C282" s="72"/>
      <c r="D282" s="129"/>
      <c r="F282" s="1"/>
      <c r="G282" s="100"/>
    </row>
    <row r="283" spans="2:7" ht="16.5" customHeight="1" x14ac:dyDescent="0.2">
      <c r="B283" s="8" t="s">
        <v>5957</v>
      </c>
      <c r="C283" s="72"/>
      <c r="D283" s="129"/>
      <c r="F283" s="1"/>
      <c r="G283" s="100"/>
    </row>
    <row r="284" spans="2:7" ht="16.5" customHeight="1" x14ac:dyDescent="0.2">
      <c r="B284" s="8" t="s">
        <v>5957</v>
      </c>
      <c r="C284" s="72"/>
      <c r="D284" s="129"/>
      <c r="F284" s="1"/>
      <c r="G284" s="100"/>
    </row>
    <row r="285" spans="2:7" ht="16.5" customHeight="1" x14ac:dyDescent="0.2">
      <c r="B285" s="8" t="s">
        <v>5957</v>
      </c>
      <c r="C285" s="72"/>
      <c r="D285" s="129"/>
      <c r="F285" s="1"/>
      <c r="G285" s="100"/>
    </row>
    <row r="286" spans="2:7" ht="16.5" customHeight="1" x14ac:dyDescent="0.2">
      <c r="B286" s="8" t="s">
        <v>5957</v>
      </c>
      <c r="C286" s="72"/>
      <c r="D286" s="129"/>
      <c r="F286" s="1"/>
      <c r="G286" s="100"/>
    </row>
    <row r="287" spans="2:7" ht="16.5" customHeight="1" x14ac:dyDescent="0.2">
      <c r="B287" s="8" t="s">
        <v>5957</v>
      </c>
      <c r="C287" s="72"/>
      <c r="D287" s="129"/>
      <c r="F287" s="1"/>
      <c r="G287" s="100"/>
    </row>
    <row r="288" spans="2:7" ht="16.5" customHeight="1" x14ac:dyDescent="0.2">
      <c r="B288" s="8" t="s">
        <v>5957</v>
      </c>
      <c r="C288" s="72"/>
      <c r="D288" s="129"/>
      <c r="F288" s="1"/>
      <c r="G288" s="100"/>
    </row>
    <row r="289" spans="2:7" ht="16.5" customHeight="1" x14ac:dyDescent="0.2">
      <c r="B289" s="8" t="s">
        <v>5957</v>
      </c>
      <c r="C289" s="72"/>
      <c r="D289" s="129"/>
      <c r="F289" s="1"/>
      <c r="G289" s="100"/>
    </row>
    <row r="290" spans="2:7" ht="16.5" customHeight="1" x14ac:dyDescent="0.2">
      <c r="B290" s="8" t="s">
        <v>5957</v>
      </c>
      <c r="C290" s="72"/>
      <c r="D290" s="129"/>
      <c r="F290" s="1"/>
      <c r="G290" s="100"/>
    </row>
    <row r="291" spans="2:7" ht="16.5" customHeight="1" x14ac:dyDescent="0.2">
      <c r="B291" s="8" t="s">
        <v>5957</v>
      </c>
      <c r="C291" s="72"/>
      <c r="D291" s="129"/>
      <c r="F291" s="1"/>
      <c r="G291" s="100"/>
    </row>
    <row r="292" spans="2:7" ht="16.5" customHeight="1" x14ac:dyDescent="0.2">
      <c r="B292" s="8" t="s">
        <v>5957</v>
      </c>
      <c r="C292" s="72"/>
      <c r="D292" s="129"/>
      <c r="F292" s="1"/>
      <c r="G292" s="100"/>
    </row>
    <row r="293" spans="2:7" ht="16.5" customHeight="1" x14ac:dyDescent="0.2">
      <c r="B293" s="8" t="s">
        <v>5957</v>
      </c>
      <c r="C293" s="72"/>
      <c r="D293" s="129"/>
      <c r="F293" s="1"/>
      <c r="G293" s="100"/>
    </row>
    <row r="294" spans="2:7" ht="16.5" customHeight="1" x14ac:dyDescent="0.2">
      <c r="B294" s="8" t="s">
        <v>5957</v>
      </c>
      <c r="C294" s="72"/>
      <c r="D294" s="129"/>
      <c r="F294" s="1"/>
      <c r="G294" s="100"/>
    </row>
    <row r="295" spans="2:7" ht="16.5" customHeight="1" x14ac:dyDescent="0.2">
      <c r="B295" s="8" t="s">
        <v>5957</v>
      </c>
      <c r="C295" s="72"/>
      <c r="D295" s="129"/>
      <c r="F295" s="1"/>
      <c r="G295" s="100"/>
    </row>
    <row r="296" spans="2:7" ht="16.5" customHeight="1" x14ac:dyDescent="0.2">
      <c r="B296" s="8" t="s">
        <v>5957</v>
      </c>
      <c r="C296" s="72"/>
      <c r="D296" s="129"/>
      <c r="F296" s="1"/>
      <c r="G296" s="100"/>
    </row>
    <row r="297" spans="2:7" ht="16.5" customHeight="1" x14ac:dyDescent="0.2">
      <c r="B297" s="8" t="s">
        <v>5957</v>
      </c>
      <c r="C297" s="72"/>
      <c r="D297" s="129"/>
      <c r="F297" s="1"/>
      <c r="G297" s="100"/>
    </row>
    <row r="298" spans="2:7" ht="16.5" customHeight="1" x14ac:dyDescent="0.2">
      <c r="B298" s="8" t="s">
        <v>5957</v>
      </c>
      <c r="C298" s="72"/>
      <c r="D298" s="129"/>
      <c r="F298" s="1"/>
      <c r="G298" s="100"/>
    </row>
    <row r="299" spans="2:7" ht="16.5" customHeight="1" x14ac:dyDescent="0.2">
      <c r="B299" s="8" t="s">
        <v>5957</v>
      </c>
      <c r="C299" s="72"/>
      <c r="D299" s="129"/>
      <c r="F299" s="1"/>
      <c r="G299" s="100"/>
    </row>
    <row r="300" spans="2:7" ht="16.5" customHeight="1" x14ac:dyDescent="0.2">
      <c r="B300" s="8" t="s">
        <v>5957</v>
      </c>
      <c r="C300" s="72"/>
      <c r="D300" s="129"/>
      <c r="F300" s="1"/>
      <c r="G300" s="100"/>
    </row>
    <row r="301" spans="2:7" ht="16.5" customHeight="1" x14ac:dyDescent="0.2">
      <c r="B301" s="8" t="s">
        <v>5957</v>
      </c>
      <c r="C301" s="72"/>
      <c r="D301" s="129"/>
      <c r="F301" s="1"/>
      <c r="G301" s="100"/>
    </row>
    <row r="302" spans="2:7" ht="16.5" customHeight="1" x14ac:dyDescent="0.2">
      <c r="B302" s="8" t="s">
        <v>5957</v>
      </c>
      <c r="C302" s="72"/>
      <c r="D302" s="129"/>
      <c r="F302" s="1"/>
      <c r="G302" s="100"/>
    </row>
    <row r="303" spans="2:7" ht="16.5" customHeight="1" x14ac:dyDescent="0.2">
      <c r="B303" s="8" t="s">
        <v>5957</v>
      </c>
      <c r="C303" s="72"/>
      <c r="D303" s="129"/>
      <c r="F303" s="1"/>
      <c r="G303" s="100"/>
    </row>
    <row r="304" spans="2:7" ht="16.5" customHeight="1" x14ac:dyDescent="0.2">
      <c r="B304" s="8" t="s">
        <v>5957</v>
      </c>
      <c r="C304" s="72"/>
      <c r="D304" s="129"/>
      <c r="F304" s="1"/>
      <c r="G304" s="100"/>
    </row>
    <row r="305" spans="2:7" ht="16.5" customHeight="1" x14ac:dyDescent="0.2">
      <c r="B305" s="8" t="s">
        <v>5957</v>
      </c>
      <c r="C305" s="72"/>
      <c r="D305" s="129"/>
      <c r="F305" s="1"/>
      <c r="G305" s="100"/>
    </row>
    <row r="306" spans="2:7" ht="16.5" customHeight="1" x14ac:dyDescent="0.2">
      <c r="B306" s="8" t="s">
        <v>5957</v>
      </c>
      <c r="C306" s="72"/>
      <c r="D306" s="129"/>
      <c r="F306" s="1"/>
      <c r="G306" s="100"/>
    </row>
    <row r="307" spans="2:7" ht="16.5" customHeight="1" x14ac:dyDescent="0.2">
      <c r="B307" s="8" t="s">
        <v>5957</v>
      </c>
      <c r="C307" s="72"/>
      <c r="D307" s="129"/>
      <c r="F307" s="1"/>
      <c r="G307" s="100"/>
    </row>
    <row r="308" spans="2:7" ht="16.5" customHeight="1" x14ac:dyDescent="0.2">
      <c r="B308" s="8" t="s">
        <v>5957</v>
      </c>
      <c r="C308" s="72"/>
      <c r="D308" s="129"/>
      <c r="F308" s="1"/>
      <c r="G308" s="100"/>
    </row>
    <row r="309" spans="2:7" ht="16.5" customHeight="1" x14ac:dyDescent="0.2">
      <c r="B309" s="8" t="s">
        <v>5957</v>
      </c>
      <c r="C309" s="72"/>
      <c r="D309" s="129"/>
      <c r="F309" s="1"/>
      <c r="G309" s="100"/>
    </row>
    <row r="310" spans="2:7" ht="16.5" customHeight="1" x14ac:dyDescent="0.2">
      <c r="B310" s="8" t="s">
        <v>5957</v>
      </c>
      <c r="C310" s="72"/>
      <c r="D310" s="129"/>
      <c r="F310" s="1"/>
      <c r="G310" s="100"/>
    </row>
    <row r="311" spans="2:7" ht="16.5" customHeight="1" x14ac:dyDescent="0.2">
      <c r="B311" s="8" t="s">
        <v>5957</v>
      </c>
      <c r="C311" s="72"/>
      <c r="D311" s="129"/>
      <c r="F311" s="1"/>
      <c r="G311" s="100"/>
    </row>
    <row r="312" spans="2:7" ht="16.5" customHeight="1" x14ac:dyDescent="0.2">
      <c r="B312" s="8" t="s">
        <v>5957</v>
      </c>
      <c r="C312" s="72"/>
      <c r="D312" s="129"/>
      <c r="F312" s="1"/>
      <c r="G312" s="100"/>
    </row>
    <row r="313" spans="2:7" ht="16.5" customHeight="1" x14ac:dyDescent="0.2">
      <c r="B313" s="8" t="s">
        <v>5957</v>
      </c>
      <c r="C313" s="72"/>
      <c r="D313" s="129"/>
      <c r="F313" s="1"/>
      <c r="G313" s="100"/>
    </row>
    <row r="314" spans="2:7" ht="16.5" customHeight="1" x14ac:dyDescent="0.2">
      <c r="B314" s="8" t="s">
        <v>5957</v>
      </c>
      <c r="C314" s="72"/>
      <c r="D314" s="129"/>
      <c r="F314" s="1"/>
      <c r="G314" s="100"/>
    </row>
    <row r="315" spans="2:7" ht="16.5" customHeight="1" x14ac:dyDescent="0.2">
      <c r="B315" s="8" t="s">
        <v>5957</v>
      </c>
      <c r="C315" s="72"/>
      <c r="D315" s="129"/>
      <c r="F315" s="1"/>
      <c r="G315" s="100"/>
    </row>
    <row r="316" spans="2:7" ht="16.5" customHeight="1" x14ac:dyDescent="0.2">
      <c r="B316" s="8" t="s">
        <v>5957</v>
      </c>
      <c r="C316" s="72"/>
      <c r="D316" s="129"/>
      <c r="F316" s="1"/>
      <c r="G316" s="100"/>
    </row>
    <row r="317" spans="2:7" ht="16.5" customHeight="1" x14ac:dyDescent="0.2">
      <c r="B317" s="8" t="s">
        <v>5957</v>
      </c>
      <c r="C317" s="72"/>
      <c r="D317" s="129"/>
      <c r="F317" s="1"/>
      <c r="G317" s="100"/>
    </row>
    <row r="318" spans="2:7" ht="16.5" customHeight="1" x14ac:dyDescent="0.2">
      <c r="B318" s="8" t="s">
        <v>5957</v>
      </c>
      <c r="C318" s="72"/>
      <c r="D318" s="129"/>
      <c r="F318" s="1"/>
      <c r="G318" s="100"/>
    </row>
    <row r="319" spans="2:7" ht="16.5" customHeight="1" x14ac:dyDescent="0.2">
      <c r="B319" s="8" t="s">
        <v>5957</v>
      </c>
      <c r="C319" s="72"/>
      <c r="D319" s="129"/>
      <c r="F319" s="1"/>
      <c r="G319" s="100"/>
    </row>
    <row r="320" spans="2:7" ht="16.5" customHeight="1" x14ac:dyDescent="0.2">
      <c r="B320" s="8" t="s">
        <v>5957</v>
      </c>
      <c r="C320" s="72"/>
      <c r="D320" s="129"/>
      <c r="F320" s="1"/>
      <c r="G320" s="100"/>
    </row>
    <row r="321" spans="2:7" ht="16.5" customHeight="1" x14ac:dyDescent="0.2">
      <c r="B321" s="8" t="s">
        <v>5957</v>
      </c>
      <c r="C321" s="72"/>
      <c r="D321" s="129"/>
      <c r="F321" s="1"/>
      <c r="G321" s="100"/>
    </row>
    <row r="322" spans="2:7" ht="16.5" customHeight="1" x14ac:dyDescent="0.2">
      <c r="B322" s="8" t="s">
        <v>5957</v>
      </c>
      <c r="C322" s="72"/>
      <c r="D322" s="129"/>
      <c r="F322" s="1"/>
      <c r="G322" s="100"/>
    </row>
    <row r="323" spans="2:7" ht="16.5" customHeight="1" x14ac:dyDescent="0.2">
      <c r="B323" s="8" t="s">
        <v>5957</v>
      </c>
      <c r="C323" s="72"/>
      <c r="D323" s="129"/>
      <c r="F323" s="1"/>
      <c r="G323" s="100"/>
    </row>
    <row r="324" spans="2:7" ht="16.5" customHeight="1" x14ac:dyDescent="0.2">
      <c r="B324" s="8" t="s">
        <v>5957</v>
      </c>
      <c r="C324" s="72"/>
      <c r="D324" s="129"/>
      <c r="F324" s="1"/>
      <c r="G324" s="100"/>
    </row>
    <row r="325" spans="2:7" ht="16.5" customHeight="1" x14ac:dyDescent="0.2">
      <c r="B325" s="8" t="s">
        <v>5957</v>
      </c>
      <c r="C325" s="72"/>
      <c r="D325" s="129"/>
      <c r="F325" s="1"/>
      <c r="G325" s="100"/>
    </row>
    <row r="326" spans="2:7" ht="16.5" customHeight="1" x14ac:dyDescent="0.2">
      <c r="B326" s="8" t="s">
        <v>5957</v>
      </c>
      <c r="C326" s="72"/>
      <c r="D326" s="129"/>
      <c r="F326" s="1"/>
      <c r="G326" s="100"/>
    </row>
    <row r="327" spans="2:7" ht="16.5" customHeight="1" x14ac:dyDescent="0.2">
      <c r="B327" s="8" t="s">
        <v>5957</v>
      </c>
      <c r="C327" s="72"/>
      <c r="D327" s="129"/>
      <c r="F327" s="1"/>
      <c r="G327" s="100"/>
    </row>
    <row r="328" spans="2:7" ht="16.5" customHeight="1" x14ac:dyDescent="0.2">
      <c r="B328" s="8" t="s">
        <v>5957</v>
      </c>
      <c r="C328" s="72"/>
      <c r="D328" s="129"/>
      <c r="F328" s="1"/>
      <c r="G328" s="100"/>
    </row>
    <row r="329" spans="2:7" ht="16.5" customHeight="1" x14ac:dyDescent="0.2">
      <c r="B329" s="8" t="s">
        <v>5957</v>
      </c>
      <c r="C329" s="72"/>
      <c r="D329" s="129"/>
      <c r="F329" s="1"/>
      <c r="G329" s="100"/>
    </row>
    <row r="330" spans="2:7" ht="16.5" customHeight="1" x14ac:dyDescent="0.2">
      <c r="B330" s="8" t="s">
        <v>5957</v>
      </c>
      <c r="C330" s="72"/>
      <c r="D330" s="129"/>
      <c r="F330" s="1"/>
      <c r="G330" s="100"/>
    </row>
    <row r="331" spans="2:7" ht="16.5" customHeight="1" x14ac:dyDescent="0.2">
      <c r="B331" s="8" t="s">
        <v>5957</v>
      </c>
      <c r="C331" s="72"/>
      <c r="D331" s="129"/>
      <c r="F331" s="1"/>
      <c r="G331" s="100"/>
    </row>
    <row r="332" spans="2:7" ht="16.5" customHeight="1" x14ac:dyDescent="0.2">
      <c r="B332" s="8" t="s">
        <v>5957</v>
      </c>
      <c r="C332" s="72"/>
      <c r="D332" s="129"/>
      <c r="F332" s="1"/>
      <c r="G332" s="100"/>
    </row>
    <row r="333" spans="2:7" ht="16.5" customHeight="1" x14ac:dyDescent="0.2">
      <c r="B333" s="8" t="s">
        <v>5957</v>
      </c>
      <c r="C333" s="72"/>
      <c r="D333" s="129"/>
      <c r="F333" s="1"/>
      <c r="G333" s="100"/>
    </row>
    <row r="334" spans="2:7" ht="16.5" customHeight="1" x14ac:dyDescent="0.2">
      <c r="B334" s="8" t="s">
        <v>5957</v>
      </c>
      <c r="C334" s="72"/>
      <c r="D334" s="129"/>
      <c r="F334" s="1"/>
      <c r="G334" s="100"/>
    </row>
    <row r="335" spans="2:7" ht="16.5" customHeight="1" x14ac:dyDescent="0.2">
      <c r="B335" s="8" t="s">
        <v>5957</v>
      </c>
      <c r="C335" s="72"/>
      <c r="D335" s="129"/>
      <c r="F335" s="1"/>
      <c r="G335" s="100"/>
    </row>
    <row r="336" spans="2:7" ht="16.5" customHeight="1" x14ac:dyDescent="0.2">
      <c r="B336" s="8" t="s">
        <v>5957</v>
      </c>
      <c r="C336" s="72"/>
      <c r="D336" s="129"/>
      <c r="F336" s="1"/>
      <c r="G336" s="100"/>
    </row>
    <row r="337" spans="2:7" ht="16.5" customHeight="1" x14ac:dyDescent="0.2">
      <c r="B337" s="8" t="s">
        <v>5957</v>
      </c>
      <c r="C337" s="72"/>
      <c r="D337" s="129"/>
      <c r="F337" s="1"/>
      <c r="G337" s="100"/>
    </row>
    <row r="338" spans="2:7" ht="16.5" customHeight="1" x14ac:dyDescent="0.2">
      <c r="B338" s="8" t="s">
        <v>5957</v>
      </c>
      <c r="C338" s="72"/>
      <c r="D338" s="129"/>
      <c r="F338" s="1"/>
      <c r="G338" s="100"/>
    </row>
    <row r="339" spans="2:7" ht="16.5" customHeight="1" x14ac:dyDescent="0.2">
      <c r="B339" s="8" t="s">
        <v>5957</v>
      </c>
      <c r="C339" s="72"/>
      <c r="D339" s="129"/>
      <c r="F339" s="1"/>
      <c r="G339" s="100"/>
    </row>
    <row r="340" spans="2:7" ht="16.5" customHeight="1" x14ac:dyDescent="0.2">
      <c r="B340" s="8" t="s">
        <v>5957</v>
      </c>
      <c r="C340" s="72"/>
      <c r="D340" s="129"/>
      <c r="F340" s="1"/>
      <c r="G340" s="100"/>
    </row>
    <row r="341" spans="2:7" ht="16.5" customHeight="1" x14ac:dyDescent="0.2">
      <c r="B341" s="8" t="s">
        <v>5957</v>
      </c>
      <c r="C341" s="72"/>
      <c r="D341" s="129"/>
      <c r="F341" s="1"/>
      <c r="G341" s="100"/>
    </row>
    <row r="342" spans="2:7" ht="16.5" customHeight="1" x14ac:dyDescent="0.2">
      <c r="B342" s="8" t="s">
        <v>5957</v>
      </c>
      <c r="C342" s="72"/>
      <c r="D342" s="129"/>
      <c r="F342" s="1"/>
      <c r="G342" s="100"/>
    </row>
    <row r="343" spans="2:7" ht="16.5" customHeight="1" x14ac:dyDescent="0.2">
      <c r="B343" s="8" t="s">
        <v>5957</v>
      </c>
      <c r="C343" s="72"/>
      <c r="D343" s="129"/>
      <c r="F343" s="1"/>
      <c r="G343" s="100"/>
    </row>
    <row r="344" spans="2:7" ht="16.5" customHeight="1" x14ac:dyDescent="0.2">
      <c r="B344" s="8" t="s">
        <v>5957</v>
      </c>
      <c r="C344" s="72"/>
      <c r="D344" s="129"/>
      <c r="F344" s="1"/>
      <c r="G344" s="100"/>
    </row>
    <row r="345" spans="2:7" ht="16.5" customHeight="1" x14ac:dyDescent="0.2">
      <c r="B345" s="8" t="s">
        <v>5957</v>
      </c>
      <c r="C345" s="72"/>
      <c r="D345" s="129"/>
      <c r="F345" s="1"/>
      <c r="G345" s="100"/>
    </row>
    <row r="346" spans="2:7" ht="16.5" customHeight="1" x14ac:dyDescent="0.2">
      <c r="B346" s="8" t="s">
        <v>5957</v>
      </c>
      <c r="C346" s="72"/>
      <c r="D346" s="129"/>
      <c r="F346" s="1"/>
      <c r="G346" s="100"/>
    </row>
    <row r="347" spans="2:7" ht="16.5" customHeight="1" x14ac:dyDescent="0.2">
      <c r="B347" s="8" t="s">
        <v>5957</v>
      </c>
      <c r="C347" s="72"/>
      <c r="D347" s="129"/>
      <c r="F347" s="1"/>
      <c r="G347" s="100"/>
    </row>
    <row r="348" spans="2:7" ht="16.5" customHeight="1" x14ac:dyDescent="0.2">
      <c r="B348" s="8" t="s">
        <v>5957</v>
      </c>
      <c r="C348" s="72"/>
      <c r="D348" s="129"/>
      <c r="F348" s="1"/>
      <c r="G348" s="100"/>
    </row>
    <row r="349" spans="2:7" ht="16.5" customHeight="1" x14ac:dyDescent="0.2">
      <c r="B349" s="8" t="s">
        <v>5957</v>
      </c>
      <c r="C349" s="72"/>
      <c r="D349" s="129"/>
      <c r="F349" s="1"/>
      <c r="G349" s="100"/>
    </row>
    <row r="350" spans="2:7" ht="16.5" customHeight="1" x14ac:dyDescent="0.2">
      <c r="B350" s="8" t="s">
        <v>5957</v>
      </c>
      <c r="C350" s="72"/>
      <c r="D350" s="129"/>
      <c r="F350" s="1"/>
      <c r="G350" s="100"/>
    </row>
    <row r="351" spans="2:7" ht="16.5" customHeight="1" x14ac:dyDescent="0.2">
      <c r="B351" s="8" t="s">
        <v>5957</v>
      </c>
      <c r="C351" s="72"/>
      <c r="D351" s="129"/>
      <c r="F351" s="1"/>
      <c r="G351" s="100"/>
    </row>
    <row r="352" spans="2:7" ht="16.5" customHeight="1" x14ac:dyDescent="0.2">
      <c r="B352" s="8" t="s">
        <v>5957</v>
      </c>
      <c r="C352" s="72"/>
      <c r="D352" s="129"/>
      <c r="F352" s="1"/>
      <c r="G352" s="100"/>
    </row>
    <row r="353" spans="2:7" ht="16.5" customHeight="1" x14ac:dyDescent="0.2">
      <c r="B353" s="8" t="s">
        <v>5957</v>
      </c>
      <c r="C353" s="72"/>
      <c r="D353" s="129"/>
      <c r="F353" s="1"/>
      <c r="G353" s="100"/>
    </row>
    <row r="354" spans="2:7" ht="16.5" customHeight="1" x14ac:dyDescent="0.2">
      <c r="B354" s="8" t="s">
        <v>5957</v>
      </c>
      <c r="C354" s="72"/>
      <c r="D354" s="129"/>
      <c r="F354" s="1"/>
      <c r="G354" s="100"/>
    </row>
    <row r="355" spans="2:7" ht="16.5" customHeight="1" x14ac:dyDescent="0.2">
      <c r="B355" s="8" t="s">
        <v>5957</v>
      </c>
      <c r="C355" s="72"/>
      <c r="D355" s="129"/>
      <c r="F355" s="1"/>
      <c r="G355" s="100"/>
    </row>
    <row r="356" spans="2:7" ht="16.5" customHeight="1" x14ac:dyDescent="0.2">
      <c r="B356" s="8" t="s">
        <v>5957</v>
      </c>
      <c r="C356" s="72"/>
      <c r="D356" s="129"/>
      <c r="F356" s="1"/>
      <c r="G356" s="100"/>
    </row>
    <row r="357" spans="2:7" ht="16.5" customHeight="1" x14ac:dyDescent="0.2">
      <c r="B357" s="8" t="s">
        <v>5957</v>
      </c>
      <c r="C357" s="72"/>
      <c r="D357" s="129"/>
      <c r="F357" s="1"/>
      <c r="G357" s="100"/>
    </row>
    <row r="358" spans="2:7" ht="16.5" customHeight="1" x14ac:dyDescent="0.2">
      <c r="B358" s="8" t="s">
        <v>5957</v>
      </c>
      <c r="C358" s="72"/>
      <c r="D358" s="129"/>
      <c r="F358" s="1"/>
      <c r="G358" s="100"/>
    </row>
    <row r="359" spans="2:7" ht="16.5" customHeight="1" x14ac:dyDescent="0.2">
      <c r="B359" s="8" t="s">
        <v>5957</v>
      </c>
      <c r="C359" s="72"/>
      <c r="D359" s="129"/>
      <c r="F359" s="1"/>
      <c r="G359" s="100"/>
    </row>
    <row r="360" spans="2:7" ht="16.5" customHeight="1" x14ac:dyDescent="0.2">
      <c r="B360" s="8" t="s">
        <v>5957</v>
      </c>
      <c r="C360" s="72"/>
      <c r="D360" s="129"/>
      <c r="F360" s="1"/>
      <c r="G360" s="100"/>
    </row>
    <row r="361" spans="2:7" ht="16.5" customHeight="1" x14ac:dyDescent="0.2">
      <c r="B361" s="8" t="s">
        <v>5957</v>
      </c>
      <c r="C361" s="72"/>
      <c r="D361" s="129"/>
      <c r="F361" s="1"/>
      <c r="G361" s="100"/>
    </row>
    <row r="362" spans="2:7" ht="16.5" customHeight="1" x14ac:dyDescent="0.2">
      <c r="B362" s="8" t="s">
        <v>5957</v>
      </c>
      <c r="C362" s="72"/>
      <c r="D362" s="129"/>
      <c r="F362" s="1"/>
      <c r="G362" s="100"/>
    </row>
    <row r="363" spans="2:7" ht="16.5" customHeight="1" x14ac:dyDescent="0.2">
      <c r="B363" s="8" t="s">
        <v>5957</v>
      </c>
      <c r="C363" s="72"/>
      <c r="D363" s="129"/>
      <c r="F363" s="1"/>
      <c r="G363" s="100"/>
    </row>
    <row r="364" spans="2:7" ht="16.5" customHeight="1" x14ac:dyDescent="0.2">
      <c r="B364" s="8" t="s">
        <v>5957</v>
      </c>
      <c r="C364" s="72"/>
      <c r="D364" s="129"/>
      <c r="F364" s="1"/>
      <c r="G364" s="100"/>
    </row>
    <row r="365" spans="2:7" ht="16.5" customHeight="1" x14ac:dyDescent="0.2">
      <c r="B365" s="8" t="s">
        <v>5957</v>
      </c>
      <c r="C365" s="72"/>
      <c r="D365" s="129"/>
      <c r="F365" s="1"/>
      <c r="G365" s="100"/>
    </row>
    <row r="366" spans="2:7" ht="16.5" customHeight="1" x14ac:dyDescent="0.2">
      <c r="B366" s="8" t="s">
        <v>5957</v>
      </c>
      <c r="C366" s="72"/>
      <c r="D366" s="129"/>
      <c r="F366" s="1"/>
      <c r="G366" s="100"/>
    </row>
    <row r="367" spans="2:7" ht="16.5" customHeight="1" x14ac:dyDescent="0.2">
      <c r="B367" s="8" t="s">
        <v>5957</v>
      </c>
      <c r="C367" s="72"/>
      <c r="D367" s="129"/>
      <c r="F367" s="1"/>
      <c r="G367" s="100"/>
    </row>
    <row r="368" spans="2:7" ht="16.5" customHeight="1" x14ac:dyDescent="0.2">
      <c r="B368" s="8" t="s">
        <v>5957</v>
      </c>
      <c r="C368" s="72"/>
      <c r="D368" s="129"/>
      <c r="F368" s="1"/>
      <c r="G368" s="100"/>
    </row>
    <row r="369" spans="2:7" ht="16.5" customHeight="1" x14ac:dyDescent="0.2">
      <c r="B369" s="8" t="s">
        <v>5957</v>
      </c>
      <c r="C369" s="72"/>
      <c r="D369" s="129"/>
      <c r="F369" s="1"/>
      <c r="G369" s="100"/>
    </row>
    <row r="370" spans="2:7" ht="16.5" customHeight="1" x14ac:dyDescent="0.2">
      <c r="B370" s="8" t="s">
        <v>5957</v>
      </c>
      <c r="C370" s="72"/>
      <c r="D370" s="129"/>
      <c r="F370" s="1"/>
      <c r="G370" s="100"/>
    </row>
    <row r="371" spans="2:7" ht="16.5" customHeight="1" x14ac:dyDescent="0.2">
      <c r="B371" s="8" t="s">
        <v>5957</v>
      </c>
      <c r="C371" s="72"/>
      <c r="D371" s="129"/>
      <c r="F371" s="1"/>
      <c r="G371" s="100"/>
    </row>
    <row r="372" spans="2:7" ht="16.5" customHeight="1" x14ac:dyDescent="0.2">
      <c r="B372" s="8" t="s">
        <v>5957</v>
      </c>
      <c r="C372" s="72"/>
      <c r="D372" s="129"/>
      <c r="F372" s="1"/>
      <c r="G372" s="100"/>
    </row>
    <row r="373" spans="2:7" ht="16.5" customHeight="1" x14ac:dyDescent="0.2">
      <c r="B373" s="8" t="s">
        <v>5957</v>
      </c>
      <c r="C373" s="72"/>
      <c r="D373" s="129"/>
      <c r="F373" s="1"/>
      <c r="G373" s="100"/>
    </row>
    <row r="374" spans="2:7" ht="16.5" customHeight="1" x14ac:dyDescent="0.2">
      <c r="B374" s="8" t="s">
        <v>5957</v>
      </c>
      <c r="C374" s="72"/>
      <c r="D374" s="129"/>
      <c r="F374" s="1"/>
      <c r="G374" s="100"/>
    </row>
    <row r="375" spans="2:7" ht="16.5" customHeight="1" x14ac:dyDescent="0.2">
      <c r="B375" s="8" t="s">
        <v>5957</v>
      </c>
      <c r="C375" s="72"/>
      <c r="D375" s="129"/>
      <c r="F375" s="1"/>
      <c r="G375" s="100"/>
    </row>
    <row r="376" spans="2:7" ht="16.5" customHeight="1" x14ac:dyDescent="0.2">
      <c r="B376" s="8" t="s">
        <v>5957</v>
      </c>
      <c r="C376" s="72"/>
      <c r="D376" s="129"/>
      <c r="F376" s="1"/>
      <c r="G376" s="100"/>
    </row>
    <row r="377" spans="2:7" ht="16.5" customHeight="1" x14ac:dyDescent="0.2">
      <c r="B377" s="8" t="s">
        <v>5957</v>
      </c>
      <c r="C377" s="72"/>
      <c r="D377" s="129"/>
      <c r="F377" s="1"/>
      <c r="G377" s="100"/>
    </row>
    <row r="378" spans="2:7" ht="16.5" customHeight="1" x14ac:dyDescent="0.2">
      <c r="B378" s="8" t="s">
        <v>5957</v>
      </c>
      <c r="C378" s="72"/>
      <c r="D378" s="129"/>
      <c r="F378" s="1"/>
      <c r="G378" s="100"/>
    </row>
    <row r="379" spans="2:7" ht="16.5" customHeight="1" x14ac:dyDescent="0.2">
      <c r="B379" s="8" t="s">
        <v>5957</v>
      </c>
      <c r="C379" s="72"/>
      <c r="D379" s="129"/>
      <c r="F379" s="1"/>
      <c r="G379" s="100"/>
    </row>
    <row r="380" spans="2:7" ht="16.5" customHeight="1" x14ac:dyDescent="0.2">
      <c r="B380" s="8" t="s">
        <v>5957</v>
      </c>
      <c r="C380" s="72"/>
      <c r="D380" s="129"/>
      <c r="F380" s="1"/>
      <c r="G380" s="100"/>
    </row>
    <row r="381" spans="2:7" ht="16.5" customHeight="1" x14ac:dyDescent="0.2">
      <c r="B381" s="8" t="s">
        <v>5957</v>
      </c>
      <c r="C381" s="72"/>
      <c r="D381" s="129"/>
      <c r="F381" s="1"/>
      <c r="G381" s="100"/>
    </row>
    <row r="382" spans="2:7" ht="16.5" customHeight="1" x14ac:dyDescent="0.2">
      <c r="B382" s="8" t="s">
        <v>5957</v>
      </c>
      <c r="C382" s="72"/>
      <c r="D382" s="129"/>
      <c r="F382" s="1"/>
      <c r="G382" s="100"/>
    </row>
    <row r="383" spans="2:7" ht="16.5" customHeight="1" x14ac:dyDescent="0.2">
      <c r="B383" s="8" t="s">
        <v>5957</v>
      </c>
      <c r="C383" s="72"/>
      <c r="D383" s="129"/>
      <c r="F383" s="1"/>
      <c r="G383" s="100"/>
    </row>
    <row r="384" spans="2:7" ht="16.5" customHeight="1" x14ac:dyDescent="0.2">
      <c r="B384" s="8" t="s">
        <v>5957</v>
      </c>
      <c r="C384" s="72"/>
      <c r="D384" s="129"/>
      <c r="F384" s="1"/>
      <c r="G384" s="100"/>
    </row>
    <row r="385" spans="2:7" ht="16.5" customHeight="1" x14ac:dyDescent="0.2">
      <c r="B385" s="8" t="s">
        <v>5957</v>
      </c>
      <c r="C385" s="72"/>
      <c r="D385" s="129"/>
      <c r="F385" s="1"/>
      <c r="G385" s="100"/>
    </row>
    <row r="386" spans="2:7" ht="16.5" customHeight="1" x14ac:dyDescent="0.2">
      <c r="B386" s="8" t="s">
        <v>5957</v>
      </c>
      <c r="C386" s="72"/>
      <c r="D386" s="129"/>
      <c r="F386" s="1"/>
      <c r="G386" s="100"/>
    </row>
    <row r="387" spans="2:7" ht="16.5" customHeight="1" x14ac:dyDescent="0.2">
      <c r="B387" s="8" t="s">
        <v>5957</v>
      </c>
      <c r="C387" s="72"/>
      <c r="D387" s="129"/>
      <c r="F387" s="1"/>
      <c r="G387" s="100"/>
    </row>
    <row r="388" spans="2:7" ht="16.5" customHeight="1" x14ac:dyDescent="0.2">
      <c r="B388" s="8" t="s">
        <v>5957</v>
      </c>
      <c r="C388" s="72"/>
      <c r="D388" s="129"/>
      <c r="F388" s="1"/>
      <c r="G388" s="100"/>
    </row>
    <row r="389" spans="2:7" ht="16.5" customHeight="1" x14ac:dyDescent="0.2">
      <c r="B389" s="8" t="s">
        <v>5957</v>
      </c>
      <c r="C389" s="72"/>
      <c r="D389" s="129"/>
      <c r="F389" s="1"/>
      <c r="G389" s="100"/>
    </row>
    <row r="390" spans="2:7" ht="16.5" customHeight="1" x14ac:dyDescent="0.2">
      <c r="B390" s="8" t="s">
        <v>5957</v>
      </c>
      <c r="C390" s="72"/>
      <c r="D390" s="129"/>
      <c r="F390" s="1"/>
      <c r="G390" s="100"/>
    </row>
    <row r="391" spans="2:7" ht="16.5" customHeight="1" x14ac:dyDescent="0.2">
      <c r="B391" s="8" t="s">
        <v>5957</v>
      </c>
      <c r="C391" s="72"/>
      <c r="D391" s="129"/>
      <c r="F391" s="1"/>
      <c r="G391" s="100"/>
    </row>
    <row r="392" spans="2:7" ht="16.5" customHeight="1" x14ac:dyDescent="0.2">
      <c r="B392" s="8" t="s">
        <v>5957</v>
      </c>
      <c r="C392" s="72"/>
      <c r="D392" s="129"/>
      <c r="F392" s="1"/>
      <c r="G392" s="100"/>
    </row>
    <row r="393" spans="2:7" ht="16.5" customHeight="1" x14ac:dyDescent="0.2">
      <c r="B393" s="8" t="s">
        <v>5957</v>
      </c>
      <c r="C393" s="72"/>
      <c r="D393" s="129"/>
      <c r="F393" s="1"/>
      <c r="G393" s="100"/>
    </row>
    <row r="394" spans="2:7" ht="16.5" customHeight="1" x14ac:dyDescent="0.2">
      <c r="B394" s="8" t="s">
        <v>5957</v>
      </c>
      <c r="C394" s="72"/>
      <c r="D394" s="129"/>
      <c r="F394" s="1"/>
      <c r="G394" s="100"/>
    </row>
    <row r="395" spans="2:7" ht="16.5" customHeight="1" x14ac:dyDescent="0.2">
      <c r="B395" s="8" t="s">
        <v>5957</v>
      </c>
      <c r="C395" s="72"/>
      <c r="D395" s="129"/>
      <c r="F395" s="1"/>
      <c r="G395" s="100"/>
    </row>
    <row r="396" spans="2:7" ht="16.5" customHeight="1" x14ac:dyDescent="0.2">
      <c r="B396" s="8" t="s">
        <v>5957</v>
      </c>
      <c r="C396" s="72"/>
      <c r="D396" s="129"/>
      <c r="F396" s="1"/>
      <c r="G396" s="100"/>
    </row>
    <row r="397" spans="2:7" ht="16.5" customHeight="1" x14ac:dyDescent="0.2">
      <c r="B397" s="8" t="s">
        <v>5957</v>
      </c>
      <c r="C397" s="72"/>
      <c r="D397" s="129"/>
      <c r="F397" s="1"/>
      <c r="G397" s="100"/>
    </row>
    <row r="398" spans="2:7" ht="16.5" customHeight="1" x14ac:dyDescent="0.2">
      <c r="B398" s="8" t="s">
        <v>5957</v>
      </c>
      <c r="C398" s="72"/>
      <c r="D398" s="129"/>
      <c r="F398" s="1"/>
      <c r="G398" s="100"/>
    </row>
    <row r="399" spans="2:7" ht="16.5" customHeight="1" x14ac:dyDescent="0.2">
      <c r="B399" s="8" t="s">
        <v>5957</v>
      </c>
      <c r="C399" s="72"/>
      <c r="D399" s="129"/>
      <c r="F399" s="1"/>
      <c r="G399" s="100"/>
    </row>
    <row r="400" spans="2:7" ht="16.5" customHeight="1" x14ac:dyDescent="0.2">
      <c r="B400" s="8" t="s">
        <v>5957</v>
      </c>
      <c r="C400" s="72"/>
      <c r="D400" s="129"/>
      <c r="F400" s="1"/>
      <c r="G400" s="100"/>
    </row>
    <row r="401" spans="2:7" ht="16.5" customHeight="1" x14ac:dyDescent="0.2">
      <c r="B401" s="8" t="s">
        <v>5957</v>
      </c>
      <c r="C401" s="72"/>
      <c r="D401" s="129"/>
      <c r="F401" s="1"/>
      <c r="G401" s="100"/>
    </row>
    <row r="402" spans="2:7" ht="16.5" customHeight="1" x14ac:dyDescent="0.2">
      <c r="B402" s="8" t="s">
        <v>5957</v>
      </c>
      <c r="C402" s="72"/>
      <c r="D402" s="129"/>
      <c r="F402" s="1"/>
      <c r="G402" s="100"/>
    </row>
    <row r="403" spans="2:7" ht="16.5" customHeight="1" x14ac:dyDescent="0.2">
      <c r="B403" s="8" t="s">
        <v>5957</v>
      </c>
      <c r="C403" s="72"/>
      <c r="D403" s="129"/>
      <c r="F403" s="1"/>
      <c r="G403" s="100"/>
    </row>
    <row r="404" spans="2:7" ht="16.5" customHeight="1" x14ac:dyDescent="0.2">
      <c r="B404" s="8" t="s">
        <v>5957</v>
      </c>
      <c r="C404" s="72"/>
      <c r="D404" s="129"/>
      <c r="F404" s="1"/>
      <c r="G404" s="100"/>
    </row>
    <row r="405" spans="2:7" ht="16.5" customHeight="1" x14ac:dyDescent="0.2">
      <c r="B405" s="8" t="s">
        <v>5957</v>
      </c>
      <c r="C405" s="72"/>
      <c r="D405" s="129"/>
      <c r="F405" s="1"/>
      <c r="G405" s="100"/>
    </row>
    <row r="406" spans="2:7" ht="16.5" customHeight="1" x14ac:dyDescent="0.2">
      <c r="B406" s="8" t="s">
        <v>5957</v>
      </c>
      <c r="C406" s="72"/>
      <c r="D406" s="129"/>
      <c r="F406" s="1"/>
      <c r="G406" s="100"/>
    </row>
    <row r="407" spans="2:7" ht="16.5" customHeight="1" x14ac:dyDescent="0.2">
      <c r="B407" s="8" t="s">
        <v>5957</v>
      </c>
      <c r="C407" s="72"/>
      <c r="D407" s="129"/>
      <c r="F407" s="1"/>
      <c r="G407" s="100"/>
    </row>
    <row r="408" spans="2:7" ht="16.5" customHeight="1" x14ac:dyDescent="0.2">
      <c r="B408" s="8" t="s">
        <v>5957</v>
      </c>
      <c r="C408" s="72"/>
      <c r="D408" s="129"/>
      <c r="F408" s="1"/>
      <c r="G408" s="100"/>
    </row>
    <row r="409" spans="2:7" ht="16.5" customHeight="1" x14ac:dyDescent="0.2">
      <c r="B409" s="8" t="s">
        <v>5957</v>
      </c>
      <c r="C409" s="72"/>
      <c r="D409" s="129"/>
      <c r="F409" s="1"/>
      <c r="G409" s="100"/>
    </row>
    <row r="410" spans="2:7" ht="16.5" customHeight="1" x14ac:dyDescent="0.2">
      <c r="B410" s="8" t="s">
        <v>5957</v>
      </c>
      <c r="C410" s="72"/>
      <c r="D410" s="129"/>
      <c r="F410" s="1"/>
      <c r="G410" s="100"/>
    </row>
    <row r="411" spans="2:7" ht="16.5" customHeight="1" x14ac:dyDescent="0.2">
      <c r="B411" s="8" t="s">
        <v>5957</v>
      </c>
      <c r="C411" s="72"/>
      <c r="D411" s="129"/>
      <c r="F411" s="1"/>
      <c r="G411" s="100"/>
    </row>
    <row r="412" spans="2:7" ht="16.5" customHeight="1" x14ac:dyDescent="0.2">
      <c r="B412" s="8" t="s">
        <v>5957</v>
      </c>
      <c r="C412" s="72"/>
      <c r="D412" s="129"/>
      <c r="F412" s="1"/>
      <c r="G412" s="100"/>
    </row>
    <row r="413" spans="2:7" ht="16.5" customHeight="1" x14ac:dyDescent="0.2">
      <c r="B413" s="8" t="s">
        <v>5957</v>
      </c>
      <c r="C413" s="72"/>
      <c r="D413" s="129"/>
      <c r="F413" s="1"/>
      <c r="G413" s="100"/>
    </row>
    <row r="414" spans="2:7" ht="16.5" customHeight="1" x14ac:dyDescent="0.2">
      <c r="B414" s="8" t="s">
        <v>5957</v>
      </c>
      <c r="C414" s="72"/>
      <c r="D414" s="129"/>
      <c r="F414" s="1"/>
      <c r="G414" s="100"/>
    </row>
    <row r="415" spans="2:7" ht="16.5" customHeight="1" x14ac:dyDescent="0.2">
      <c r="B415" s="8" t="s">
        <v>5957</v>
      </c>
      <c r="C415" s="72"/>
      <c r="D415" s="129"/>
      <c r="F415" s="1"/>
      <c r="G415" s="100"/>
    </row>
    <row r="416" spans="2:7" ht="16.5" customHeight="1" x14ac:dyDescent="0.2">
      <c r="B416" s="8" t="s">
        <v>5957</v>
      </c>
      <c r="C416" s="72"/>
      <c r="D416" s="129"/>
      <c r="F416" s="1"/>
      <c r="G416" s="100"/>
    </row>
    <row r="417" spans="2:7" ht="16.5" customHeight="1" x14ac:dyDescent="0.2">
      <c r="B417" s="8" t="s">
        <v>5957</v>
      </c>
      <c r="C417" s="72"/>
      <c r="D417" s="129"/>
      <c r="F417" s="1"/>
      <c r="G417" s="100"/>
    </row>
    <row r="418" spans="2:7" ht="16.5" customHeight="1" x14ac:dyDescent="0.2">
      <c r="B418" s="8" t="s">
        <v>5957</v>
      </c>
      <c r="C418" s="72"/>
      <c r="D418" s="129"/>
      <c r="F418" s="1"/>
      <c r="G418" s="100"/>
    </row>
    <row r="419" spans="2:7" ht="16.5" customHeight="1" x14ac:dyDescent="0.2">
      <c r="B419" s="8" t="s">
        <v>5957</v>
      </c>
      <c r="C419" s="72"/>
      <c r="D419" s="129"/>
      <c r="F419" s="1"/>
      <c r="G419" s="100"/>
    </row>
    <row r="420" spans="2:7" ht="16.5" customHeight="1" x14ac:dyDescent="0.2">
      <c r="B420" s="8" t="s">
        <v>5957</v>
      </c>
      <c r="C420" s="72"/>
      <c r="D420" s="129"/>
      <c r="F420" s="1"/>
      <c r="G420" s="100"/>
    </row>
    <row r="421" spans="2:7" ht="16.5" customHeight="1" x14ac:dyDescent="0.2">
      <c r="B421" s="8" t="s">
        <v>5957</v>
      </c>
      <c r="C421" s="72"/>
      <c r="D421" s="129"/>
      <c r="F421" s="1"/>
      <c r="G421" s="100"/>
    </row>
    <row r="422" spans="2:7" ht="16.5" customHeight="1" x14ac:dyDescent="0.2">
      <c r="B422" s="8" t="s">
        <v>5957</v>
      </c>
      <c r="C422" s="72"/>
      <c r="D422" s="129"/>
      <c r="F422" s="1"/>
      <c r="G422" s="100"/>
    </row>
    <row r="423" spans="2:7" ht="16.5" customHeight="1" x14ac:dyDescent="0.2">
      <c r="B423" s="8" t="s">
        <v>5957</v>
      </c>
      <c r="C423" s="72"/>
      <c r="D423" s="129"/>
      <c r="F423" s="1"/>
      <c r="G423" s="100"/>
    </row>
    <row r="424" spans="2:7" ht="16.5" customHeight="1" x14ac:dyDescent="0.2">
      <c r="B424" s="8" t="s">
        <v>5957</v>
      </c>
      <c r="C424" s="72"/>
      <c r="D424" s="129"/>
      <c r="F424" s="1"/>
      <c r="G424" s="100"/>
    </row>
    <row r="425" spans="2:7" ht="16.5" customHeight="1" x14ac:dyDescent="0.2">
      <c r="B425" s="8" t="s">
        <v>5957</v>
      </c>
      <c r="C425" s="72"/>
      <c r="D425" s="129"/>
      <c r="F425" s="1"/>
      <c r="G425" s="100"/>
    </row>
    <row r="426" spans="2:7" ht="16.5" customHeight="1" x14ac:dyDescent="0.2">
      <c r="B426" s="8" t="s">
        <v>5957</v>
      </c>
      <c r="C426" s="72"/>
      <c r="D426" s="129"/>
      <c r="F426" s="1"/>
      <c r="G426" s="100"/>
    </row>
    <row r="427" spans="2:7" ht="16.5" customHeight="1" x14ac:dyDescent="0.2">
      <c r="B427" s="8" t="s">
        <v>5957</v>
      </c>
      <c r="C427" s="72"/>
      <c r="D427" s="129"/>
      <c r="F427" s="1"/>
      <c r="G427" s="100"/>
    </row>
    <row r="428" spans="2:7" ht="16.5" customHeight="1" x14ac:dyDescent="0.2">
      <c r="B428" s="8" t="s">
        <v>5957</v>
      </c>
      <c r="C428" s="72"/>
      <c r="D428" s="129"/>
      <c r="F428" s="1"/>
      <c r="G428" s="100"/>
    </row>
    <row r="429" spans="2:7" ht="16.5" customHeight="1" x14ac:dyDescent="0.2">
      <c r="B429" s="8" t="s">
        <v>5957</v>
      </c>
      <c r="C429" s="72"/>
      <c r="D429" s="129"/>
      <c r="F429" s="1"/>
      <c r="G429" s="100"/>
    </row>
    <row r="430" spans="2:7" ht="16.5" customHeight="1" x14ac:dyDescent="0.2">
      <c r="B430" s="8" t="s">
        <v>5957</v>
      </c>
      <c r="C430" s="72"/>
      <c r="D430" s="129"/>
      <c r="F430" s="1"/>
      <c r="G430" s="100"/>
    </row>
    <row r="431" spans="2:7" ht="16.5" customHeight="1" x14ac:dyDescent="0.2">
      <c r="B431" s="8" t="s">
        <v>5957</v>
      </c>
      <c r="C431" s="72"/>
      <c r="D431" s="129"/>
      <c r="F431" s="1"/>
      <c r="G431" s="100"/>
    </row>
    <row r="432" spans="2:7" ht="16.5" customHeight="1" x14ac:dyDescent="0.2">
      <c r="B432" s="8" t="s">
        <v>5957</v>
      </c>
      <c r="C432" s="72"/>
      <c r="D432" s="129"/>
      <c r="F432" s="1"/>
      <c r="G432" s="100"/>
    </row>
    <row r="433" spans="2:7" ht="16.5" customHeight="1" x14ac:dyDescent="0.2">
      <c r="B433" s="8" t="s">
        <v>5957</v>
      </c>
      <c r="C433" s="72"/>
      <c r="D433" s="129"/>
      <c r="F433" s="1"/>
      <c r="G433" s="100"/>
    </row>
    <row r="434" spans="2:7" ht="16.5" customHeight="1" x14ac:dyDescent="0.2">
      <c r="B434" s="8" t="s">
        <v>5957</v>
      </c>
      <c r="C434" s="72"/>
      <c r="D434" s="129"/>
      <c r="F434" s="1"/>
      <c r="G434" s="100"/>
    </row>
    <row r="435" spans="2:7" ht="16.5" customHeight="1" x14ac:dyDescent="0.2">
      <c r="B435" s="8" t="s">
        <v>5957</v>
      </c>
      <c r="C435" s="72"/>
      <c r="D435" s="129"/>
      <c r="F435" s="1"/>
      <c r="G435" s="100"/>
    </row>
    <row r="436" spans="2:7" ht="16.5" customHeight="1" x14ac:dyDescent="0.2">
      <c r="B436" s="8" t="s">
        <v>5957</v>
      </c>
      <c r="C436" s="72"/>
      <c r="D436" s="129"/>
      <c r="F436" s="1"/>
      <c r="G436" s="100"/>
    </row>
    <row r="437" spans="2:7" ht="16.5" customHeight="1" x14ac:dyDescent="0.2">
      <c r="B437" s="8" t="s">
        <v>5957</v>
      </c>
      <c r="C437" s="72"/>
      <c r="D437" s="129"/>
      <c r="F437" s="1"/>
      <c r="G437" s="100"/>
    </row>
    <row r="438" spans="2:7" ht="16.5" customHeight="1" x14ac:dyDescent="0.2">
      <c r="B438" s="8" t="s">
        <v>5957</v>
      </c>
      <c r="C438" s="72"/>
      <c r="D438" s="129"/>
      <c r="F438" s="1"/>
      <c r="G438" s="100"/>
    </row>
    <row r="439" spans="2:7" ht="16.5" customHeight="1" x14ac:dyDescent="0.2">
      <c r="B439" s="8" t="s">
        <v>5957</v>
      </c>
      <c r="C439" s="72"/>
      <c r="D439" s="129"/>
      <c r="F439" s="1"/>
      <c r="G439" s="100"/>
    </row>
    <row r="440" spans="2:7" ht="16.5" customHeight="1" x14ac:dyDescent="0.2">
      <c r="B440" s="8" t="s">
        <v>5957</v>
      </c>
      <c r="C440" s="72"/>
      <c r="D440" s="129"/>
      <c r="F440" s="1"/>
      <c r="G440" s="100"/>
    </row>
    <row r="441" spans="2:7" ht="16.5" customHeight="1" x14ac:dyDescent="0.2">
      <c r="B441" s="8" t="s">
        <v>5957</v>
      </c>
      <c r="C441" s="72"/>
      <c r="D441" s="129"/>
      <c r="F441" s="1"/>
      <c r="G441" s="100"/>
    </row>
    <row r="442" spans="2:7" ht="16.5" customHeight="1" x14ac:dyDescent="0.2">
      <c r="B442" s="8" t="s">
        <v>5957</v>
      </c>
      <c r="C442" s="72"/>
      <c r="D442" s="129"/>
      <c r="F442" s="1"/>
      <c r="G442" s="100"/>
    </row>
    <row r="443" spans="2:7" ht="16.5" customHeight="1" x14ac:dyDescent="0.2">
      <c r="B443" s="8" t="s">
        <v>5957</v>
      </c>
      <c r="C443" s="72"/>
      <c r="D443" s="129"/>
      <c r="F443" s="1"/>
      <c r="G443" s="100"/>
    </row>
    <row r="444" spans="2:7" ht="16.5" customHeight="1" x14ac:dyDescent="0.2">
      <c r="B444" s="8" t="s">
        <v>5957</v>
      </c>
      <c r="C444" s="72"/>
      <c r="D444" s="129"/>
      <c r="F444" s="1"/>
      <c r="G444" s="100"/>
    </row>
    <row r="445" spans="2:7" ht="16.5" customHeight="1" x14ac:dyDescent="0.2">
      <c r="B445" s="8" t="s">
        <v>5957</v>
      </c>
      <c r="C445" s="72"/>
      <c r="D445" s="129"/>
      <c r="F445" s="1"/>
      <c r="G445" s="100"/>
    </row>
    <row r="446" spans="2:7" ht="16.5" customHeight="1" x14ac:dyDescent="0.2">
      <c r="B446" s="8" t="s">
        <v>5957</v>
      </c>
      <c r="C446" s="72"/>
      <c r="D446" s="129"/>
      <c r="F446" s="1"/>
      <c r="G446" s="100"/>
    </row>
    <row r="447" spans="2:7" ht="16.5" customHeight="1" x14ac:dyDescent="0.2">
      <c r="B447" s="8" t="s">
        <v>5957</v>
      </c>
      <c r="C447" s="72"/>
      <c r="D447" s="129"/>
      <c r="F447" s="1"/>
      <c r="G447" s="100"/>
    </row>
    <row r="448" spans="2:7" ht="16.5" customHeight="1" x14ac:dyDescent="0.2">
      <c r="B448" s="8" t="s">
        <v>5957</v>
      </c>
      <c r="C448" s="72"/>
      <c r="D448" s="129"/>
      <c r="F448" s="1"/>
      <c r="G448" s="100"/>
    </row>
    <row r="449" spans="2:7" ht="16.5" customHeight="1" x14ac:dyDescent="0.2">
      <c r="B449" s="8" t="s">
        <v>5957</v>
      </c>
      <c r="C449" s="72"/>
      <c r="D449" s="129"/>
      <c r="F449" s="1"/>
      <c r="G449" s="100"/>
    </row>
    <row r="450" spans="2:7" ht="16.5" customHeight="1" x14ac:dyDescent="0.2">
      <c r="B450" s="8" t="s">
        <v>5957</v>
      </c>
      <c r="C450" s="72"/>
      <c r="D450" s="129"/>
      <c r="F450" s="1"/>
      <c r="G450" s="100"/>
    </row>
    <row r="451" spans="2:7" ht="16.5" customHeight="1" x14ac:dyDescent="0.2">
      <c r="B451" s="8" t="s">
        <v>5957</v>
      </c>
      <c r="C451" s="72"/>
      <c r="D451" s="129"/>
      <c r="F451" s="1"/>
      <c r="G451" s="100"/>
    </row>
    <row r="452" spans="2:7" ht="16.5" customHeight="1" x14ac:dyDescent="0.2">
      <c r="B452" s="8" t="s">
        <v>5957</v>
      </c>
      <c r="C452" s="72"/>
      <c r="D452" s="129"/>
      <c r="F452" s="1"/>
      <c r="G452" s="100"/>
    </row>
    <row r="453" spans="2:7" ht="16.5" customHeight="1" x14ac:dyDescent="0.2">
      <c r="B453" s="8" t="s">
        <v>5957</v>
      </c>
      <c r="C453" s="72"/>
      <c r="D453" s="129"/>
      <c r="F453" s="1"/>
      <c r="G453" s="100"/>
    </row>
    <row r="454" spans="2:7" ht="16.5" customHeight="1" x14ac:dyDescent="0.2">
      <c r="B454" s="8" t="s">
        <v>5957</v>
      </c>
      <c r="C454" s="72"/>
      <c r="D454" s="129"/>
      <c r="F454" s="1"/>
      <c r="G454" s="100"/>
    </row>
    <row r="455" spans="2:7" ht="16.5" customHeight="1" x14ac:dyDescent="0.2">
      <c r="B455" s="8" t="s">
        <v>5957</v>
      </c>
      <c r="C455" s="72"/>
      <c r="D455" s="129"/>
      <c r="F455" s="1"/>
      <c r="G455" s="100"/>
    </row>
    <row r="456" spans="2:7" ht="16.5" customHeight="1" x14ac:dyDescent="0.2">
      <c r="B456" s="8" t="s">
        <v>5957</v>
      </c>
      <c r="C456" s="72"/>
      <c r="D456" s="129"/>
      <c r="F456" s="1"/>
      <c r="G456" s="100"/>
    </row>
    <row r="457" spans="2:7" ht="16.5" customHeight="1" x14ac:dyDescent="0.2">
      <c r="B457" s="8" t="s">
        <v>5957</v>
      </c>
      <c r="C457" s="72"/>
      <c r="D457" s="129"/>
      <c r="F457" s="1"/>
      <c r="G457" s="100"/>
    </row>
    <row r="458" spans="2:7" ht="16.5" customHeight="1" x14ac:dyDescent="0.2">
      <c r="B458" s="8" t="s">
        <v>5957</v>
      </c>
      <c r="C458" s="72"/>
      <c r="D458" s="129"/>
      <c r="F458" s="1"/>
      <c r="G458" s="100"/>
    </row>
    <row r="459" spans="2:7" ht="16.5" customHeight="1" x14ac:dyDescent="0.2">
      <c r="B459" s="8" t="s">
        <v>5957</v>
      </c>
      <c r="C459" s="72"/>
      <c r="D459" s="129"/>
      <c r="F459" s="1"/>
      <c r="G459" s="100"/>
    </row>
    <row r="460" spans="2:7" ht="16.5" customHeight="1" x14ac:dyDescent="0.2">
      <c r="B460" s="8" t="s">
        <v>5957</v>
      </c>
      <c r="C460" s="72"/>
      <c r="D460" s="129"/>
      <c r="F460" s="1"/>
      <c r="G460" s="100"/>
    </row>
    <row r="461" spans="2:7" ht="16.5" customHeight="1" x14ac:dyDescent="0.2">
      <c r="B461" s="8" t="s">
        <v>5957</v>
      </c>
      <c r="C461" s="72"/>
      <c r="D461" s="129"/>
      <c r="F461" s="1"/>
      <c r="G461" s="100"/>
    </row>
    <row r="462" spans="2:7" ht="16.5" customHeight="1" x14ac:dyDescent="0.2">
      <c r="B462" s="8" t="s">
        <v>5957</v>
      </c>
      <c r="C462" s="72"/>
      <c r="D462" s="129"/>
      <c r="F462" s="1"/>
      <c r="G462" s="100"/>
    </row>
    <row r="463" spans="2:7" ht="16.5" customHeight="1" x14ac:dyDescent="0.2">
      <c r="B463" s="8" t="s">
        <v>5957</v>
      </c>
      <c r="C463" s="72"/>
      <c r="D463" s="129"/>
      <c r="F463" s="1"/>
      <c r="G463" s="100"/>
    </row>
    <row r="464" spans="2:7" ht="16.5" customHeight="1" x14ac:dyDescent="0.2">
      <c r="B464" s="8" t="s">
        <v>5957</v>
      </c>
      <c r="C464" s="72"/>
      <c r="D464" s="129"/>
      <c r="F464" s="1"/>
      <c r="G464" s="100"/>
    </row>
    <row r="465" spans="2:7" ht="16.5" customHeight="1" x14ac:dyDescent="0.2">
      <c r="B465" s="8" t="s">
        <v>5957</v>
      </c>
      <c r="C465" s="72"/>
      <c r="D465" s="129"/>
      <c r="F465" s="1"/>
      <c r="G465" s="100"/>
    </row>
    <row r="466" spans="2:7" ht="16.5" customHeight="1" x14ac:dyDescent="0.2">
      <c r="B466" s="8" t="s">
        <v>5957</v>
      </c>
      <c r="C466" s="72"/>
      <c r="D466" s="129"/>
      <c r="F466" s="1"/>
      <c r="G466" s="100"/>
    </row>
    <row r="467" spans="2:7" ht="16.5" customHeight="1" x14ac:dyDescent="0.2">
      <c r="B467" s="8" t="s">
        <v>5957</v>
      </c>
      <c r="C467" s="72"/>
      <c r="D467" s="129"/>
      <c r="F467" s="1"/>
      <c r="G467" s="100"/>
    </row>
    <row r="468" spans="2:7" ht="16.5" customHeight="1" x14ac:dyDescent="0.2">
      <c r="B468" s="8" t="s">
        <v>5957</v>
      </c>
      <c r="C468" s="72"/>
      <c r="D468" s="129"/>
      <c r="F468" s="1"/>
      <c r="G468" s="100"/>
    </row>
    <row r="469" spans="2:7" ht="16.5" customHeight="1" x14ac:dyDescent="0.2">
      <c r="B469" s="8" t="s">
        <v>5957</v>
      </c>
      <c r="C469" s="72"/>
      <c r="D469" s="129"/>
      <c r="F469" s="1"/>
      <c r="G469" s="100"/>
    </row>
    <row r="470" spans="2:7" ht="16.5" customHeight="1" x14ac:dyDescent="0.2">
      <c r="B470" s="8" t="s">
        <v>5957</v>
      </c>
      <c r="C470" s="72"/>
      <c r="D470" s="129"/>
      <c r="F470" s="1"/>
      <c r="G470" s="100"/>
    </row>
    <row r="471" spans="2:7" ht="16.5" customHeight="1" x14ac:dyDescent="0.2">
      <c r="B471" s="8" t="s">
        <v>5957</v>
      </c>
      <c r="C471" s="72"/>
      <c r="D471" s="129"/>
      <c r="F471" s="1"/>
      <c r="G471" s="100"/>
    </row>
    <row r="472" spans="2:7" ht="16.5" customHeight="1" x14ac:dyDescent="0.2">
      <c r="B472" s="8" t="s">
        <v>5957</v>
      </c>
      <c r="C472" s="72"/>
      <c r="D472" s="129"/>
      <c r="F472" s="1"/>
      <c r="G472" s="100"/>
    </row>
    <row r="473" spans="2:7" ht="16.5" customHeight="1" x14ac:dyDescent="0.2">
      <c r="B473" s="8" t="s">
        <v>5957</v>
      </c>
      <c r="C473" s="72"/>
      <c r="D473" s="129"/>
      <c r="F473" s="1"/>
      <c r="G473" s="100"/>
    </row>
    <row r="474" spans="2:7" ht="16.5" customHeight="1" x14ac:dyDescent="0.2">
      <c r="B474" s="8" t="s">
        <v>5957</v>
      </c>
      <c r="C474" s="72"/>
      <c r="D474" s="129"/>
      <c r="F474" s="1"/>
      <c r="G474" s="100"/>
    </row>
    <row r="475" spans="2:7" ht="16.5" customHeight="1" x14ac:dyDescent="0.2">
      <c r="B475" s="8" t="s">
        <v>5957</v>
      </c>
      <c r="C475" s="72"/>
      <c r="D475" s="129"/>
      <c r="F475" s="1"/>
      <c r="G475" s="100"/>
    </row>
    <row r="476" spans="2:7" ht="16.5" customHeight="1" x14ac:dyDescent="0.2">
      <c r="B476" s="8" t="s">
        <v>5957</v>
      </c>
      <c r="C476" s="72"/>
      <c r="D476" s="129"/>
      <c r="F476" s="1"/>
      <c r="G476" s="100"/>
    </row>
    <row r="477" spans="2:7" ht="16.5" customHeight="1" x14ac:dyDescent="0.2">
      <c r="B477" s="8" t="s">
        <v>5957</v>
      </c>
      <c r="C477" s="72"/>
      <c r="D477" s="129"/>
      <c r="F477" s="1"/>
      <c r="G477" s="100"/>
    </row>
    <row r="478" spans="2:7" ht="16.5" customHeight="1" x14ac:dyDescent="0.2">
      <c r="B478" s="8" t="s">
        <v>5957</v>
      </c>
      <c r="C478" s="72"/>
      <c r="D478" s="129"/>
      <c r="F478" s="1"/>
      <c r="G478" s="100"/>
    </row>
    <row r="479" spans="2:7" ht="16.5" customHeight="1" x14ac:dyDescent="0.2">
      <c r="B479" s="8" t="s">
        <v>5957</v>
      </c>
      <c r="C479" s="72"/>
      <c r="D479" s="129"/>
      <c r="F479" s="1"/>
      <c r="G479" s="100"/>
    </row>
    <row r="480" spans="2:7" ht="16.5" customHeight="1" x14ac:dyDescent="0.2">
      <c r="B480" s="8" t="s">
        <v>5957</v>
      </c>
      <c r="C480" s="72"/>
      <c r="D480" s="129"/>
      <c r="F480" s="1"/>
      <c r="G480" s="100"/>
    </row>
    <row r="481" spans="2:7" ht="16.5" customHeight="1" x14ac:dyDescent="0.2">
      <c r="B481" s="8" t="s">
        <v>5957</v>
      </c>
      <c r="C481" s="72"/>
      <c r="D481" s="129"/>
      <c r="F481" s="1"/>
      <c r="G481" s="100"/>
    </row>
    <row r="482" spans="2:7" ht="16.5" customHeight="1" x14ac:dyDescent="0.2">
      <c r="B482" s="8" t="s">
        <v>5957</v>
      </c>
      <c r="C482" s="72"/>
      <c r="D482" s="129"/>
      <c r="F482" s="1"/>
      <c r="G482" s="100"/>
    </row>
    <row r="483" spans="2:7" ht="16.5" customHeight="1" x14ac:dyDescent="0.2">
      <c r="B483" s="8" t="s">
        <v>5957</v>
      </c>
      <c r="C483" s="72"/>
      <c r="D483" s="129"/>
      <c r="F483" s="1"/>
      <c r="G483" s="100"/>
    </row>
    <row r="484" spans="2:7" ht="16.5" customHeight="1" x14ac:dyDescent="0.2">
      <c r="B484" s="8" t="s">
        <v>5957</v>
      </c>
      <c r="C484" s="72"/>
      <c r="D484" s="129"/>
      <c r="F484" s="1"/>
      <c r="G484" s="100"/>
    </row>
    <row r="485" spans="2:7" ht="16.5" customHeight="1" x14ac:dyDescent="0.2">
      <c r="B485" s="8" t="s">
        <v>5957</v>
      </c>
      <c r="C485" s="72"/>
      <c r="D485" s="129"/>
      <c r="F485" s="1"/>
      <c r="G485" s="100"/>
    </row>
    <row r="486" spans="2:7" ht="16.5" customHeight="1" x14ac:dyDescent="0.2">
      <c r="B486" s="8" t="s">
        <v>5957</v>
      </c>
      <c r="C486" s="72"/>
      <c r="D486" s="129"/>
      <c r="F486" s="1"/>
      <c r="G486" s="100"/>
    </row>
    <row r="487" spans="2:7" ht="16.5" customHeight="1" x14ac:dyDescent="0.2">
      <c r="B487" s="8" t="s">
        <v>5957</v>
      </c>
      <c r="C487" s="72"/>
      <c r="D487" s="129"/>
      <c r="F487" s="1"/>
      <c r="G487" s="100"/>
    </row>
    <row r="488" spans="2:7" ht="16.5" customHeight="1" x14ac:dyDescent="0.2">
      <c r="B488" s="8" t="s">
        <v>5957</v>
      </c>
      <c r="C488" s="72"/>
      <c r="D488" s="129"/>
      <c r="F488" s="1"/>
      <c r="G488" s="100"/>
    </row>
    <row r="489" spans="2:7" ht="16.5" customHeight="1" x14ac:dyDescent="0.2">
      <c r="B489" s="8" t="s">
        <v>5957</v>
      </c>
      <c r="C489" s="72"/>
      <c r="D489" s="129"/>
      <c r="F489" s="1"/>
      <c r="G489" s="100"/>
    </row>
    <row r="490" spans="2:7" ht="16.5" customHeight="1" x14ac:dyDescent="0.2">
      <c r="B490" s="8" t="s">
        <v>5957</v>
      </c>
      <c r="C490" s="72"/>
      <c r="D490" s="129"/>
      <c r="F490" s="1"/>
      <c r="G490" s="100"/>
    </row>
    <row r="491" spans="2:7" ht="16.5" customHeight="1" x14ac:dyDescent="0.2">
      <c r="B491" s="8" t="s">
        <v>5957</v>
      </c>
      <c r="C491" s="72"/>
      <c r="D491" s="129"/>
      <c r="F491" s="1"/>
      <c r="G491" s="100"/>
    </row>
    <row r="492" spans="2:7" ht="16.5" customHeight="1" x14ac:dyDescent="0.2">
      <c r="B492" s="8" t="s">
        <v>5957</v>
      </c>
      <c r="C492" s="72"/>
      <c r="D492" s="129"/>
      <c r="F492" s="1"/>
      <c r="G492" s="100"/>
    </row>
    <row r="493" spans="2:7" ht="16.5" customHeight="1" x14ac:dyDescent="0.2">
      <c r="B493" s="8" t="s">
        <v>5957</v>
      </c>
      <c r="C493" s="72"/>
      <c r="D493" s="129"/>
      <c r="F493" s="1"/>
      <c r="G493" s="100"/>
    </row>
    <row r="494" spans="2:7" ht="16.5" customHeight="1" x14ac:dyDescent="0.2">
      <c r="B494" s="8" t="s">
        <v>5957</v>
      </c>
      <c r="C494" s="72"/>
      <c r="D494" s="129"/>
      <c r="F494" s="1"/>
      <c r="G494" s="100"/>
    </row>
    <row r="495" spans="2:7" ht="16.5" customHeight="1" x14ac:dyDescent="0.2">
      <c r="B495" s="8" t="s">
        <v>5957</v>
      </c>
      <c r="C495" s="72"/>
      <c r="D495" s="129"/>
      <c r="F495" s="1"/>
      <c r="G495" s="100"/>
    </row>
    <row r="496" spans="2:7" ht="16.5" customHeight="1" x14ac:dyDescent="0.2">
      <c r="B496" s="8" t="s">
        <v>5957</v>
      </c>
      <c r="C496" s="72"/>
      <c r="D496" s="129"/>
      <c r="F496" s="1"/>
      <c r="G496" s="100"/>
    </row>
    <row r="497" spans="2:7" ht="16.5" customHeight="1" x14ac:dyDescent="0.2">
      <c r="B497" s="8" t="s">
        <v>5957</v>
      </c>
      <c r="C497" s="72"/>
      <c r="D497" s="129"/>
      <c r="F497" s="1"/>
      <c r="G497" s="100"/>
    </row>
    <row r="498" spans="2:7" ht="16.5" customHeight="1" x14ac:dyDescent="0.2">
      <c r="B498" s="8" t="s">
        <v>5957</v>
      </c>
      <c r="C498" s="72"/>
      <c r="D498" s="129"/>
      <c r="F498" s="1"/>
      <c r="G498" s="100"/>
    </row>
    <row r="499" spans="2:7" ht="16.5" customHeight="1" x14ac:dyDescent="0.2">
      <c r="B499" s="8" t="s">
        <v>5957</v>
      </c>
      <c r="C499" s="72"/>
      <c r="D499" s="129"/>
      <c r="F499" s="1"/>
      <c r="G499" s="100"/>
    </row>
    <row r="500" spans="2:7" ht="16.5" customHeight="1" x14ac:dyDescent="0.2">
      <c r="B500" s="8" t="s">
        <v>5957</v>
      </c>
      <c r="C500" s="72"/>
      <c r="D500" s="129"/>
      <c r="F500" s="1"/>
      <c r="G500" s="100"/>
    </row>
    <row r="501" spans="2:7" ht="16.5" customHeight="1" x14ac:dyDescent="0.2">
      <c r="B501" s="8" t="s">
        <v>5957</v>
      </c>
      <c r="C501" s="72"/>
      <c r="D501" s="129"/>
      <c r="F501" s="1"/>
      <c r="G501" s="100"/>
    </row>
    <row r="502" spans="2:7" ht="16.5" customHeight="1" x14ac:dyDescent="0.2">
      <c r="B502" s="8" t="s">
        <v>5957</v>
      </c>
      <c r="C502" s="72"/>
      <c r="D502" s="129"/>
      <c r="F502" s="1"/>
      <c r="G502" s="100"/>
    </row>
    <row r="503" spans="2:7" ht="16.5" customHeight="1" x14ac:dyDescent="0.2">
      <c r="B503" s="8" t="s">
        <v>5957</v>
      </c>
      <c r="C503" s="72"/>
      <c r="D503" s="129"/>
      <c r="F503" s="1"/>
      <c r="G503" s="100"/>
    </row>
    <row r="504" spans="2:7" ht="16.5" customHeight="1" x14ac:dyDescent="0.2">
      <c r="B504" s="8" t="s">
        <v>5957</v>
      </c>
      <c r="C504" s="72"/>
      <c r="D504" s="129"/>
      <c r="F504" s="1"/>
      <c r="G504" s="100"/>
    </row>
    <row r="505" spans="2:7" ht="16.5" customHeight="1" x14ac:dyDescent="0.2">
      <c r="B505" s="8" t="s">
        <v>5957</v>
      </c>
      <c r="C505" s="72"/>
      <c r="D505" s="129"/>
      <c r="F505" s="1"/>
      <c r="G505" s="100"/>
    </row>
    <row r="506" spans="2:7" ht="16.5" customHeight="1" x14ac:dyDescent="0.2">
      <c r="B506" s="8" t="s">
        <v>5957</v>
      </c>
      <c r="C506" s="72"/>
      <c r="D506" s="129"/>
      <c r="F506" s="1"/>
      <c r="G506" s="100"/>
    </row>
    <row r="507" spans="2:7" ht="16.5" customHeight="1" x14ac:dyDescent="0.2">
      <c r="B507" s="8" t="s">
        <v>5957</v>
      </c>
      <c r="C507" s="72"/>
      <c r="D507" s="129"/>
      <c r="F507" s="1"/>
      <c r="G507" s="100"/>
    </row>
    <row r="508" spans="2:7" ht="16.5" customHeight="1" x14ac:dyDescent="0.2">
      <c r="B508" s="8" t="s">
        <v>5957</v>
      </c>
      <c r="C508" s="72"/>
      <c r="D508" s="129"/>
      <c r="F508" s="1"/>
      <c r="G508" s="100"/>
    </row>
    <row r="509" spans="2:7" ht="16.5" customHeight="1" x14ac:dyDescent="0.2">
      <c r="B509" s="8" t="s">
        <v>5957</v>
      </c>
      <c r="C509" s="72"/>
      <c r="D509" s="129"/>
      <c r="F509" s="1"/>
      <c r="G509" s="100"/>
    </row>
    <row r="510" spans="2:7" ht="16.5" customHeight="1" x14ac:dyDescent="0.2">
      <c r="B510" s="8" t="s">
        <v>5957</v>
      </c>
      <c r="C510" s="72"/>
      <c r="D510" s="129"/>
      <c r="F510" s="1"/>
      <c r="G510" s="100"/>
    </row>
    <row r="511" spans="2:7" ht="16.5" customHeight="1" x14ac:dyDescent="0.2">
      <c r="B511" s="8" t="s">
        <v>5957</v>
      </c>
      <c r="C511" s="72"/>
      <c r="D511" s="129"/>
      <c r="F511" s="1"/>
      <c r="G511" s="100"/>
    </row>
    <row r="512" spans="2:7" ht="16.5" customHeight="1" x14ac:dyDescent="0.2">
      <c r="B512" s="8" t="s">
        <v>5957</v>
      </c>
      <c r="C512" s="72"/>
      <c r="D512" s="129"/>
      <c r="F512" s="1"/>
      <c r="G512" s="100"/>
    </row>
    <row r="513" spans="2:7" ht="16.5" customHeight="1" x14ac:dyDescent="0.2">
      <c r="B513" s="8" t="s">
        <v>5957</v>
      </c>
      <c r="C513" s="72"/>
      <c r="D513" s="129"/>
      <c r="F513" s="1"/>
      <c r="G513" s="100"/>
    </row>
    <row r="514" spans="2:7" ht="16.5" customHeight="1" x14ac:dyDescent="0.2">
      <c r="B514" s="8" t="s">
        <v>5957</v>
      </c>
      <c r="C514" s="72"/>
      <c r="D514" s="129"/>
      <c r="F514" s="1"/>
      <c r="G514" s="100"/>
    </row>
    <row r="515" spans="2:7" ht="16.5" customHeight="1" x14ac:dyDescent="0.2">
      <c r="B515" s="8" t="s">
        <v>5957</v>
      </c>
      <c r="C515" s="72"/>
      <c r="D515" s="129"/>
      <c r="F515" s="1"/>
      <c r="G515" s="100"/>
    </row>
    <row r="516" spans="2:7" ht="16.5" customHeight="1" x14ac:dyDescent="0.2">
      <c r="B516" s="8" t="s">
        <v>5957</v>
      </c>
      <c r="C516" s="72"/>
      <c r="D516" s="129"/>
      <c r="F516" s="1"/>
      <c r="G516" s="100"/>
    </row>
    <row r="517" spans="2:7" ht="16.5" customHeight="1" x14ac:dyDescent="0.2">
      <c r="B517" s="8" t="s">
        <v>5957</v>
      </c>
      <c r="C517" s="72"/>
      <c r="D517" s="129"/>
      <c r="F517" s="1"/>
      <c r="G517" s="100"/>
    </row>
    <row r="518" spans="2:7" ht="16.5" customHeight="1" x14ac:dyDescent="0.2">
      <c r="B518" s="8" t="s">
        <v>5957</v>
      </c>
      <c r="C518" s="72"/>
      <c r="D518" s="129"/>
      <c r="F518" s="1"/>
      <c r="G518" s="100"/>
    </row>
    <row r="519" spans="2:7" ht="16.5" customHeight="1" x14ac:dyDescent="0.2">
      <c r="B519" s="8" t="s">
        <v>5957</v>
      </c>
      <c r="C519" s="72"/>
      <c r="D519" s="129"/>
      <c r="F519" s="1"/>
      <c r="G519" s="100"/>
    </row>
    <row r="520" spans="2:7" ht="16.5" customHeight="1" x14ac:dyDescent="0.2">
      <c r="B520" s="8" t="s">
        <v>5957</v>
      </c>
      <c r="C520" s="72"/>
      <c r="D520" s="129"/>
      <c r="F520" s="1"/>
      <c r="G520" s="100"/>
    </row>
    <row r="521" spans="2:7" ht="16.5" customHeight="1" x14ac:dyDescent="0.2">
      <c r="B521" s="8" t="s">
        <v>5957</v>
      </c>
      <c r="C521" s="72"/>
      <c r="D521" s="129"/>
      <c r="F521" s="1"/>
      <c r="G521" s="100"/>
    </row>
    <row r="522" spans="2:7" ht="16.5" customHeight="1" x14ac:dyDescent="0.2">
      <c r="B522" s="8" t="s">
        <v>5957</v>
      </c>
      <c r="C522" s="72"/>
      <c r="D522" s="129"/>
      <c r="F522" s="1"/>
      <c r="G522" s="100"/>
    </row>
    <row r="523" spans="2:7" ht="16.5" customHeight="1" x14ac:dyDescent="0.2">
      <c r="B523" s="8" t="s">
        <v>5957</v>
      </c>
      <c r="C523" s="72"/>
      <c r="D523" s="129"/>
      <c r="F523" s="1"/>
      <c r="G523" s="100"/>
    </row>
    <row r="524" spans="2:7" ht="16.5" customHeight="1" x14ac:dyDescent="0.2">
      <c r="B524" s="8" t="s">
        <v>5957</v>
      </c>
      <c r="C524" s="72"/>
      <c r="D524" s="129"/>
      <c r="F524" s="1"/>
      <c r="G524" s="100"/>
    </row>
    <row r="525" spans="2:7" ht="16.5" customHeight="1" x14ac:dyDescent="0.2">
      <c r="B525" s="8" t="s">
        <v>5957</v>
      </c>
      <c r="C525" s="72"/>
      <c r="D525" s="129"/>
      <c r="F525" s="1"/>
      <c r="G525" s="100"/>
    </row>
    <row r="526" spans="2:7" ht="16.5" customHeight="1" x14ac:dyDescent="0.2">
      <c r="B526" s="8" t="s">
        <v>5957</v>
      </c>
      <c r="C526" s="72"/>
      <c r="D526" s="129"/>
      <c r="F526" s="1"/>
      <c r="G526" s="100"/>
    </row>
    <row r="527" spans="2:7" ht="16.5" customHeight="1" x14ac:dyDescent="0.2">
      <c r="B527" s="8" t="s">
        <v>5957</v>
      </c>
      <c r="C527" s="72"/>
      <c r="D527" s="129"/>
      <c r="F527" s="1"/>
      <c r="G527" s="100"/>
    </row>
    <row r="528" spans="2:7" ht="16.5" customHeight="1" x14ac:dyDescent="0.2">
      <c r="B528" s="8" t="s">
        <v>5957</v>
      </c>
      <c r="C528" s="72"/>
      <c r="D528" s="129"/>
      <c r="F528" s="1"/>
      <c r="G528" s="100"/>
    </row>
    <row r="529" spans="2:7" ht="16.5" customHeight="1" x14ac:dyDescent="0.2">
      <c r="B529" s="8" t="s">
        <v>5957</v>
      </c>
      <c r="C529" s="72"/>
      <c r="D529" s="129"/>
      <c r="F529" s="1"/>
      <c r="G529" s="100"/>
    </row>
    <row r="530" spans="2:7" ht="16.5" customHeight="1" x14ac:dyDescent="0.2">
      <c r="B530" s="8" t="s">
        <v>5957</v>
      </c>
      <c r="C530" s="72"/>
      <c r="D530" s="129"/>
      <c r="F530" s="1"/>
      <c r="G530" s="100"/>
    </row>
    <row r="531" spans="2:7" ht="16.5" customHeight="1" x14ac:dyDescent="0.2">
      <c r="B531" s="8" t="s">
        <v>5957</v>
      </c>
      <c r="C531" s="72"/>
      <c r="D531" s="129"/>
      <c r="F531" s="1"/>
      <c r="G531" s="100"/>
    </row>
    <row r="532" spans="2:7" ht="16.5" customHeight="1" x14ac:dyDescent="0.2">
      <c r="B532" s="8" t="s">
        <v>5957</v>
      </c>
      <c r="C532" s="72"/>
      <c r="D532" s="129"/>
      <c r="F532" s="1"/>
      <c r="G532" s="100"/>
    </row>
    <row r="533" spans="2:7" ht="16.5" customHeight="1" x14ac:dyDescent="0.2">
      <c r="B533" s="8" t="s">
        <v>5957</v>
      </c>
      <c r="C533" s="72"/>
      <c r="D533" s="129"/>
      <c r="F533" s="1"/>
      <c r="G533" s="100"/>
    </row>
    <row r="534" spans="2:7" ht="16.5" customHeight="1" x14ac:dyDescent="0.2">
      <c r="B534" s="8" t="s">
        <v>5957</v>
      </c>
      <c r="C534" s="72"/>
      <c r="D534" s="129"/>
      <c r="F534" s="1"/>
      <c r="G534" s="100"/>
    </row>
    <row r="535" spans="2:7" ht="16.5" customHeight="1" x14ac:dyDescent="0.2">
      <c r="B535" s="8" t="s">
        <v>5957</v>
      </c>
      <c r="C535" s="72"/>
      <c r="D535" s="129"/>
      <c r="F535" s="1"/>
      <c r="G535" s="100"/>
    </row>
    <row r="536" spans="2:7" ht="16.5" customHeight="1" x14ac:dyDescent="0.2">
      <c r="B536" s="8" t="s">
        <v>5957</v>
      </c>
      <c r="C536" s="72"/>
      <c r="D536" s="129"/>
      <c r="F536" s="1"/>
      <c r="G536" s="100"/>
    </row>
    <row r="537" spans="2:7" ht="16.5" customHeight="1" x14ac:dyDescent="0.2">
      <c r="B537" s="8" t="s">
        <v>5957</v>
      </c>
      <c r="C537" s="72"/>
      <c r="D537" s="129"/>
      <c r="F537" s="1"/>
      <c r="G537" s="100"/>
    </row>
    <row r="538" spans="2:7" ht="16.5" customHeight="1" x14ac:dyDescent="0.2">
      <c r="B538" s="8" t="s">
        <v>5957</v>
      </c>
      <c r="C538" s="72"/>
      <c r="D538" s="129"/>
      <c r="F538" s="1"/>
      <c r="G538" s="100"/>
    </row>
    <row r="539" spans="2:7" ht="16.5" customHeight="1" x14ac:dyDescent="0.2">
      <c r="B539" s="8" t="s">
        <v>5957</v>
      </c>
      <c r="C539" s="72"/>
      <c r="D539" s="129"/>
      <c r="F539" s="1"/>
      <c r="G539" s="100"/>
    </row>
    <row r="540" spans="2:7" ht="16.5" customHeight="1" x14ac:dyDescent="0.2">
      <c r="B540" s="8" t="s">
        <v>5957</v>
      </c>
      <c r="C540" s="72"/>
      <c r="D540" s="129"/>
      <c r="F540" s="1"/>
      <c r="G540" s="100"/>
    </row>
    <row r="541" spans="2:7" ht="16.5" customHeight="1" x14ac:dyDescent="0.2">
      <c r="B541" s="8" t="s">
        <v>5957</v>
      </c>
      <c r="C541" s="72"/>
      <c r="D541" s="129"/>
      <c r="F541" s="1"/>
      <c r="G541" s="100"/>
    </row>
    <row r="542" spans="2:7" ht="16.5" customHeight="1" x14ac:dyDescent="0.2">
      <c r="B542" s="8" t="s">
        <v>5957</v>
      </c>
      <c r="C542" s="72"/>
      <c r="D542" s="129"/>
      <c r="F542" s="1"/>
      <c r="G542" s="100"/>
    </row>
    <row r="543" spans="2:7" ht="16.5" customHeight="1" x14ac:dyDescent="0.2">
      <c r="B543" s="8" t="s">
        <v>5957</v>
      </c>
      <c r="C543" s="72"/>
      <c r="D543" s="129"/>
      <c r="F543" s="1"/>
      <c r="G543" s="100"/>
    </row>
    <row r="544" spans="2:7" ht="16.5" customHeight="1" x14ac:dyDescent="0.2">
      <c r="B544" s="8" t="s">
        <v>5957</v>
      </c>
      <c r="C544" s="72"/>
      <c r="D544" s="129"/>
      <c r="F544" s="1"/>
      <c r="G544" s="100"/>
    </row>
    <row r="545" spans="2:7" ht="16.5" customHeight="1" x14ac:dyDescent="0.2">
      <c r="B545" s="8" t="s">
        <v>5957</v>
      </c>
      <c r="C545" s="72"/>
      <c r="D545" s="129"/>
      <c r="F545" s="1"/>
      <c r="G545" s="100"/>
    </row>
    <row r="546" spans="2:7" ht="16.5" customHeight="1" x14ac:dyDescent="0.2">
      <c r="B546" s="8" t="s">
        <v>5957</v>
      </c>
      <c r="C546" s="72"/>
      <c r="D546" s="129"/>
      <c r="F546" s="1"/>
      <c r="G546" s="100"/>
    </row>
    <row r="547" spans="2:7" ht="16.5" customHeight="1" x14ac:dyDescent="0.2">
      <c r="B547" s="8" t="s">
        <v>5957</v>
      </c>
      <c r="C547" s="72"/>
      <c r="D547" s="129"/>
      <c r="F547" s="1"/>
      <c r="G547" s="100"/>
    </row>
    <row r="548" spans="2:7" ht="16.5" customHeight="1" x14ac:dyDescent="0.2">
      <c r="B548" s="8" t="s">
        <v>5957</v>
      </c>
      <c r="C548" s="72"/>
      <c r="D548" s="129"/>
      <c r="F548" s="1"/>
      <c r="G548" s="100"/>
    </row>
    <row r="549" spans="2:7" ht="16.5" customHeight="1" x14ac:dyDescent="0.2">
      <c r="B549" s="8" t="s">
        <v>5957</v>
      </c>
      <c r="C549" s="72"/>
      <c r="D549" s="129"/>
      <c r="F549" s="1"/>
      <c r="G549" s="100"/>
    </row>
    <row r="550" spans="2:7" ht="16.5" customHeight="1" x14ac:dyDescent="0.2">
      <c r="B550" s="8" t="s">
        <v>5957</v>
      </c>
      <c r="C550" s="72"/>
      <c r="D550" s="129"/>
      <c r="F550" s="1"/>
      <c r="G550" s="100"/>
    </row>
    <row r="551" spans="2:7" ht="16.5" customHeight="1" x14ac:dyDescent="0.2">
      <c r="B551" s="8" t="s">
        <v>5957</v>
      </c>
      <c r="C551" s="72"/>
      <c r="D551" s="129"/>
      <c r="F551" s="1"/>
      <c r="G551" s="100"/>
    </row>
    <row r="552" spans="2:7" ht="16.5" customHeight="1" x14ac:dyDescent="0.2">
      <c r="B552" s="8" t="s">
        <v>5957</v>
      </c>
      <c r="C552" s="72"/>
      <c r="D552" s="129"/>
      <c r="F552" s="1"/>
      <c r="G552" s="100"/>
    </row>
    <row r="553" spans="2:7" ht="16.5" customHeight="1" x14ac:dyDescent="0.2">
      <c r="B553" s="8" t="s">
        <v>5957</v>
      </c>
      <c r="C553" s="72"/>
      <c r="D553" s="129"/>
      <c r="F553" s="1"/>
      <c r="G553" s="100"/>
    </row>
    <row r="554" spans="2:7" ht="16.5" customHeight="1" x14ac:dyDescent="0.2">
      <c r="B554" s="8" t="s">
        <v>5957</v>
      </c>
      <c r="C554" s="72"/>
      <c r="D554" s="129"/>
      <c r="F554" s="1"/>
      <c r="G554" s="100"/>
    </row>
    <row r="555" spans="2:7" ht="16.5" customHeight="1" x14ac:dyDescent="0.2">
      <c r="B555" s="8" t="s">
        <v>5957</v>
      </c>
      <c r="C555" s="72"/>
      <c r="D555" s="129"/>
      <c r="F555" s="1"/>
      <c r="G555" s="100"/>
    </row>
    <row r="556" spans="2:7" ht="16.5" customHeight="1" x14ac:dyDescent="0.2">
      <c r="B556" s="8" t="s">
        <v>5957</v>
      </c>
      <c r="C556" s="72"/>
      <c r="D556" s="129"/>
      <c r="F556" s="1"/>
      <c r="G556" s="100"/>
    </row>
    <row r="557" spans="2:7" ht="16.5" customHeight="1" x14ac:dyDescent="0.2">
      <c r="B557" s="8" t="s">
        <v>5957</v>
      </c>
      <c r="C557" s="72"/>
      <c r="D557" s="129"/>
      <c r="F557" s="1"/>
      <c r="G557" s="100"/>
    </row>
    <row r="558" spans="2:7" ht="16.5" customHeight="1" x14ac:dyDescent="0.2">
      <c r="B558" s="8" t="s">
        <v>5957</v>
      </c>
      <c r="C558" s="72"/>
      <c r="D558" s="129"/>
      <c r="F558" s="1"/>
      <c r="G558" s="100"/>
    </row>
    <row r="559" spans="2:7" ht="16.5" customHeight="1" x14ac:dyDescent="0.2">
      <c r="B559" s="8" t="s">
        <v>5957</v>
      </c>
      <c r="C559" s="72"/>
      <c r="D559" s="129"/>
      <c r="F559" s="1"/>
      <c r="G559" s="100"/>
    </row>
    <row r="560" spans="2:7" ht="16.5" customHeight="1" x14ac:dyDescent="0.2">
      <c r="B560" s="8" t="s">
        <v>5957</v>
      </c>
      <c r="C560" s="72"/>
      <c r="D560" s="129"/>
      <c r="F560" s="1"/>
      <c r="G560" s="100"/>
    </row>
    <row r="561" spans="2:7" ht="16.5" customHeight="1" x14ac:dyDescent="0.2">
      <c r="B561" s="8" t="s">
        <v>5957</v>
      </c>
      <c r="C561" s="72"/>
      <c r="D561" s="129"/>
      <c r="F561" s="1"/>
      <c r="G561" s="100"/>
    </row>
    <row r="562" spans="2:7" ht="16.5" customHeight="1" x14ac:dyDescent="0.2">
      <c r="B562" s="8" t="s">
        <v>5957</v>
      </c>
      <c r="C562" s="72"/>
      <c r="D562" s="129"/>
      <c r="F562" s="1"/>
      <c r="G562" s="100"/>
    </row>
    <row r="563" spans="2:7" ht="16.5" customHeight="1" x14ac:dyDescent="0.2">
      <c r="B563" s="8" t="s">
        <v>5957</v>
      </c>
      <c r="C563" s="72"/>
      <c r="D563" s="129"/>
      <c r="F563" s="1"/>
      <c r="G563" s="100"/>
    </row>
    <row r="564" spans="2:7" ht="16.5" customHeight="1" x14ac:dyDescent="0.2">
      <c r="B564" s="8" t="s">
        <v>5957</v>
      </c>
      <c r="C564" s="72"/>
      <c r="D564" s="129"/>
      <c r="F564" s="1"/>
      <c r="G564" s="100"/>
    </row>
    <row r="565" spans="2:7" ht="16.5" customHeight="1" x14ac:dyDescent="0.2">
      <c r="B565" s="8" t="s">
        <v>5957</v>
      </c>
      <c r="C565" s="72"/>
      <c r="D565" s="129"/>
      <c r="F565" s="1"/>
      <c r="G565" s="100"/>
    </row>
    <row r="566" spans="2:7" ht="16.5" customHeight="1" x14ac:dyDescent="0.2">
      <c r="B566" s="8" t="s">
        <v>5957</v>
      </c>
      <c r="C566" s="72"/>
      <c r="D566" s="129"/>
      <c r="F566" s="1"/>
      <c r="G566" s="100"/>
    </row>
    <row r="567" spans="2:7" ht="16.5" customHeight="1" x14ac:dyDescent="0.2">
      <c r="B567" s="8" t="s">
        <v>5957</v>
      </c>
      <c r="C567" s="72"/>
      <c r="D567" s="129"/>
      <c r="F567" s="1"/>
      <c r="G567" s="100"/>
    </row>
    <row r="568" spans="2:7" ht="16.5" customHeight="1" x14ac:dyDescent="0.2">
      <c r="B568" s="8" t="s">
        <v>5957</v>
      </c>
      <c r="C568" s="72"/>
      <c r="D568" s="129"/>
      <c r="F568" s="1"/>
      <c r="G568" s="100"/>
    </row>
    <row r="569" spans="2:7" ht="16.5" customHeight="1" x14ac:dyDescent="0.2">
      <c r="B569" s="8" t="s">
        <v>5957</v>
      </c>
      <c r="C569" s="72"/>
      <c r="D569" s="129"/>
      <c r="F569" s="1"/>
      <c r="G569" s="100"/>
    </row>
    <row r="570" spans="2:7" ht="16.5" customHeight="1" x14ac:dyDescent="0.2">
      <c r="B570" s="8" t="s">
        <v>5957</v>
      </c>
      <c r="C570" s="72"/>
      <c r="D570" s="129"/>
      <c r="F570" s="1"/>
      <c r="G570" s="100"/>
    </row>
    <row r="571" spans="2:7" ht="16.5" customHeight="1" x14ac:dyDescent="0.2">
      <c r="B571" s="8" t="s">
        <v>5957</v>
      </c>
      <c r="C571" s="72"/>
      <c r="D571" s="129"/>
      <c r="F571" s="1"/>
      <c r="G571" s="100"/>
    </row>
    <row r="572" spans="2:7" ht="16.5" customHeight="1" x14ac:dyDescent="0.2">
      <c r="B572" s="8" t="s">
        <v>5957</v>
      </c>
      <c r="C572" s="72"/>
      <c r="D572" s="129"/>
      <c r="F572" s="1"/>
      <c r="G572" s="100"/>
    </row>
    <row r="573" spans="2:7" ht="16.5" customHeight="1" x14ac:dyDescent="0.2">
      <c r="B573" s="8" t="s">
        <v>5957</v>
      </c>
      <c r="C573" s="72"/>
      <c r="D573" s="129"/>
      <c r="F573" s="1"/>
      <c r="G573" s="100"/>
    </row>
    <row r="574" spans="2:7" ht="16.5" customHeight="1" x14ac:dyDescent="0.2">
      <c r="B574" s="8" t="s">
        <v>5957</v>
      </c>
      <c r="C574" s="72"/>
      <c r="D574" s="129"/>
      <c r="F574" s="1"/>
      <c r="G574" s="100"/>
    </row>
    <row r="575" spans="2:7" ht="16.5" customHeight="1" x14ac:dyDescent="0.2">
      <c r="B575" s="8" t="s">
        <v>5957</v>
      </c>
      <c r="C575" s="72"/>
      <c r="D575" s="129"/>
      <c r="F575" s="1"/>
      <c r="G575" s="100"/>
    </row>
    <row r="576" spans="2:7" ht="16.5" customHeight="1" x14ac:dyDescent="0.2">
      <c r="B576" s="8" t="s">
        <v>5957</v>
      </c>
      <c r="C576" s="72"/>
      <c r="D576" s="129"/>
      <c r="F576" s="1"/>
      <c r="G576" s="100"/>
    </row>
    <row r="577" spans="2:7" ht="16.5" customHeight="1" x14ac:dyDescent="0.2">
      <c r="B577" s="8" t="s">
        <v>5957</v>
      </c>
      <c r="C577" s="72"/>
      <c r="D577" s="129"/>
      <c r="F577" s="1"/>
      <c r="G577" s="100"/>
    </row>
    <row r="578" spans="2:7" ht="16.5" customHeight="1" x14ac:dyDescent="0.2">
      <c r="B578" s="8" t="s">
        <v>5957</v>
      </c>
      <c r="C578" s="72"/>
      <c r="D578" s="129"/>
      <c r="F578" s="1"/>
      <c r="G578" s="100"/>
    </row>
    <row r="579" spans="2:7" ht="16.5" customHeight="1" x14ac:dyDescent="0.2">
      <c r="B579" s="8" t="s">
        <v>5957</v>
      </c>
      <c r="C579" s="72"/>
      <c r="D579" s="129"/>
      <c r="F579" s="1"/>
      <c r="G579" s="100"/>
    </row>
    <row r="580" spans="2:7" ht="16.5" customHeight="1" x14ac:dyDescent="0.2">
      <c r="B580" s="8" t="s">
        <v>5957</v>
      </c>
      <c r="C580" s="72"/>
      <c r="D580" s="129"/>
      <c r="F580" s="1"/>
      <c r="G580" s="100"/>
    </row>
    <row r="581" spans="2:7" ht="16.5" customHeight="1" x14ac:dyDescent="0.2">
      <c r="B581" s="8" t="s">
        <v>5957</v>
      </c>
      <c r="C581" s="72"/>
      <c r="D581" s="129"/>
      <c r="F581" s="1"/>
      <c r="G581" s="100"/>
    </row>
    <row r="582" spans="2:7" ht="16.5" customHeight="1" x14ac:dyDescent="0.2">
      <c r="B582" s="8" t="s">
        <v>5957</v>
      </c>
      <c r="C582" s="72"/>
      <c r="D582" s="129"/>
      <c r="F582" s="1"/>
      <c r="G582" s="100"/>
    </row>
    <row r="583" spans="2:7" ht="16.5" customHeight="1" x14ac:dyDescent="0.2">
      <c r="B583" s="8" t="s">
        <v>5957</v>
      </c>
      <c r="C583" s="72"/>
      <c r="D583" s="129"/>
      <c r="F583" s="1"/>
      <c r="G583" s="100"/>
    </row>
    <row r="584" spans="2:7" ht="16.5" customHeight="1" x14ac:dyDescent="0.2">
      <c r="B584" s="8" t="s">
        <v>5957</v>
      </c>
      <c r="C584" s="72"/>
      <c r="D584" s="129"/>
      <c r="F584" s="1"/>
      <c r="G584" s="100"/>
    </row>
    <row r="585" spans="2:7" ht="16.5" customHeight="1" x14ac:dyDescent="0.2">
      <c r="B585" s="8" t="s">
        <v>5957</v>
      </c>
      <c r="C585" s="72"/>
      <c r="D585" s="129"/>
      <c r="F585" s="1"/>
      <c r="G585" s="100"/>
    </row>
    <row r="586" spans="2:7" ht="16.5" customHeight="1" x14ac:dyDescent="0.2">
      <c r="B586" s="8" t="s">
        <v>5957</v>
      </c>
      <c r="C586" s="72"/>
      <c r="D586" s="129"/>
      <c r="F586" s="1"/>
      <c r="G586" s="100"/>
    </row>
    <row r="587" spans="2:7" ht="16.5" customHeight="1" x14ac:dyDescent="0.2">
      <c r="B587" s="8" t="s">
        <v>5957</v>
      </c>
      <c r="C587" s="72"/>
      <c r="D587" s="129"/>
      <c r="F587" s="1"/>
      <c r="G587" s="100"/>
    </row>
    <row r="588" spans="2:7" ht="16.5" customHeight="1" x14ac:dyDescent="0.2">
      <c r="B588" s="8" t="s">
        <v>5957</v>
      </c>
      <c r="C588" s="72"/>
      <c r="D588" s="129"/>
      <c r="F588" s="1"/>
      <c r="G588" s="100"/>
    </row>
    <row r="589" spans="2:7" ht="16.5" customHeight="1" x14ac:dyDescent="0.2">
      <c r="B589" s="8" t="s">
        <v>5957</v>
      </c>
      <c r="C589" s="72"/>
      <c r="D589" s="129"/>
      <c r="F589" s="1"/>
      <c r="G589" s="100"/>
    </row>
    <row r="590" spans="2:7" ht="16.5" customHeight="1" x14ac:dyDescent="0.2">
      <c r="B590" s="8" t="s">
        <v>5957</v>
      </c>
      <c r="C590" s="72"/>
      <c r="D590" s="129"/>
      <c r="F590" s="1"/>
      <c r="G590" s="100"/>
    </row>
    <row r="591" spans="2:7" ht="16.5" customHeight="1" x14ac:dyDescent="0.2">
      <c r="B591" s="8" t="s">
        <v>5957</v>
      </c>
      <c r="C591" s="72"/>
      <c r="D591" s="129"/>
      <c r="F591" s="1"/>
      <c r="G591" s="100"/>
    </row>
    <row r="592" spans="2:7" ht="16.5" customHeight="1" x14ac:dyDescent="0.2">
      <c r="B592" s="8" t="s">
        <v>5957</v>
      </c>
      <c r="C592" s="72"/>
      <c r="D592" s="129"/>
      <c r="F592" s="1"/>
      <c r="G592" s="100"/>
    </row>
    <row r="593" spans="2:7" ht="16.5" customHeight="1" x14ac:dyDescent="0.2">
      <c r="B593" s="8" t="s">
        <v>5957</v>
      </c>
      <c r="C593" s="72"/>
      <c r="D593" s="129"/>
      <c r="F593" s="1"/>
      <c r="G593" s="100"/>
    </row>
    <row r="594" spans="2:7" ht="16.5" customHeight="1" x14ac:dyDescent="0.2">
      <c r="B594" s="8" t="s">
        <v>5957</v>
      </c>
      <c r="C594" s="72"/>
      <c r="D594" s="129"/>
      <c r="F594" s="1"/>
      <c r="G594" s="100"/>
    </row>
    <row r="595" spans="2:7" ht="16.5" customHeight="1" x14ac:dyDescent="0.2">
      <c r="B595" s="8" t="s">
        <v>5957</v>
      </c>
      <c r="C595" s="72"/>
      <c r="D595" s="129"/>
      <c r="F595" s="1"/>
      <c r="G595" s="100"/>
    </row>
    <row r="596" spans="2:7" ht="16.5" customHeight="1" x14ac:dyDescent="0.2">
      <c r="B596" s="8" t="s">
        <v>5957</v>
      </c>
      <c r="C596" s="72"/>
      <c r="D596" s="129"/>
      <c r="F596" s="1"/>
      <c r="G596" s="100"/>
    </row>
    <row r="597" spans="2:7" ht="16.5" customHeight="1" x14ac:dyDescent="0.2">
      <c r="B597" s="8" t="s">
        <v>5957</v>
      </c>
      <c r="C597" s="72"/>
      <c r="D597" s="129"/>
      <c r="F597" s="1"/>
      <c r="G597" s="100"/>
    </row>
    <row r="598" spans="2:7" ht="16.5" customHeight="1" x14ac:dyDescent="0.2">
      <c r="B598" s="8" t="s">
        <v>5957</v>
      </c>
      <c r="C598" s="72"/>
      <c r="D598" s="129"/>
      <c r="F598" s="1"/>
      <c r="G598" s="100"/>
    </row>
    <row r="599" spans="2:7" ht="16.5" customHeight="1" x14ac:dyDescent="0.2">
      <c r="B599" s="8" t="s">
        <v>5957</v>
      </c>
      <c r="C599" s="72"/>
      <c r="D599" s="129"/>
      <c r="F599" s="1"/>
      <c r="G599" s="100"/>
    </row>
    <row r="600" spans="2:7" ht="16.5" customHeight="1" x14ac:dyDescent="0.2">
      <c r="B600" s="8" t="s">
        <v>5957</v>
      </c>
      <c r="C600" s="72"/>
      <c r="D600" s="129"/>
      <c r="F600" s="1"/>
      <c r="G600" s="100"/>
    </row>
    <row r="601" spans="2:7" ht="16.5" customHeight="1" x14ac:dyDescent="0.2">
      <c r="B601" s="8" t="s">
        <v>5957</v>
      </c>
      <c r="C601" s="72"/>
      <c r="D601" s="129"/>
      <c r="F601" s="1"/>
      <c r="G601" s="100"/>
    </row>
    <row r="602" spans="2:7" ht="16.5" customHeight="1" x14ac:dyDescent="0.2">
      <c r="B602" s="8" t="s">
        <v>5957</v>
      </c>
      <c r="C602" s="72"/>
      <c r="D602" s="129"/>
      <c r="F602" s="1"/>
      <c r="G602" s="100"/>
    </row>
    <row r="603" spans="2:7" ht="16.5" customHeight="1" x14ac:dyDescent="0.2">
      <c r="B603" s="8" t="s">
        <v>5957</v>
      </c>
      <c r="C603" s="72"/>
      <c r="D603" s="129"/>
      <c r="F603" s="1"/>
      <c r="G603" s="100"/>
    </row>
    <row r="604" spans="2:7" ht="16.5" customHeight="1" x14ac:dyDescent="0.2">
      <c r="B604" s="8" t="s">
        <v>5957</v>
      </c>
      <c r="C604" s="72"/>
      <c r="D604" s="129"/>
      <c r="F604" s="1"/>
      <c r="G604" s="100"/>
    </row>
    <row r="605" spans="2:7" ht="16.5" customHeight="1" x14ac:dyDescent="0.2">
      <c r="B605" s="8" t="s">
        <v>5957</v>
      </c>
      <c r="C605" s="72"/>
      <c r="D605" s="129"/>
      <c r="F605" s="1"/>
      <c r="G605" s="100"/>
    </row>
    <row r="606" spans="2:7" ht="16.5" customHeight="1" x14ac:dyDescent="0.2">
      <c r="B606" s="8" t="s">
        <v>5957</v>
      </c>
      <c r="C606" s="72"/>
      <c r="D606" s="129"/>
      <c r="F606" s="1"/>
      <c r="G606" s="100"/>
    </row>
    <row r="607" spans="2:7" ht="16.5" customHeight="1" x14ac:dyDescent="0.2">
      <c r="B607" s="8" t="s">
        <v>5957</v>
      </c>
      <c r="C607" s="72"/>
      <c r="D607" s="129"/>
      <c r="F607" s="1"/>
      <c r="G607" s="100"/>
    </row>
    <row r="608" spans="2:7" ht="16.5" customHeight="1" x14ac:dyDescent="0.2">
      <c r="B608" s="8" t="s">
        <v>5957</v>
      </c>
      <c r="C608" s="72"/>
      <c r="D608" s="129"/>
      <c r="F608" s="1"/>
      <c r="G608" s="100"/>
    </row>
    <row r="609" spans="2:7" ht="16.5" customHeight="1" x14ac:dyDescent="0.2">
      <c r="B609" s="8" t="s">
        <v>5957</v>
      </c>
      <c r="C609" s="72"/>
      <c r="D609" s="129"/>
      <c r="F609" s="1"/>
      <c r="G609" s="100"/>
    </row>
    <row r="610" spans="2:7" ht="16.5" customHeight="1" x14ac:dyDescent="0.2">
      <c r="B610" s="8" t="s">
        <v>5957</v>
      </c>
      <c r="C610" s="72"/>
      <c r="D610" s="129"/>
      <c r="F610" s="1"/>
      <c r="G610" s="100"/>
    </row>
    <row r="611" spans="2:7" ht="16.5" customHeight="1" x14ac:dyDescent="0.2">
      <c r="B611" s="8" t="s">
        <v>5957</v>
      </c>
      <c r="C611" s="72"/>
      <c r="D611" s="129"/>
      <c r="F611" s="1"/>
      <c r="G611" s="100"/>
    </row>
    <row r="612" spans="2:7" ht="16.5" customHeight="1" x14ac:dyDescent="0.2">
      <c r="B612" s="8" t="s">
        <v>5957</v>
      </c>
      <c r="C612" s="72"/>
      <c r="D612" s="129"/>
      <c r="F612" s="1"/>
      <c r="G612" s="100"/>
    </row>
    <row r="613" spans="2:7" ht="16.5" customHeight="1" x14ac:dyDescent="0.2">
      <c r="B613" s="8" t="s">
        <v>5957</v>
      </c>
      <c r="C613" s="72"/>
      <c r="D613" s="129"/>
      <c r="F613" s="1"/>
      <c r="G613" s="100"/>
    </row>
    <row r="614" spans="2:7" ht="16.5" customHeight="1" x14ac:dyDescent="0.2">
      <c r="B614" s="8" t="s">
        <v>5957</v>
      </c>
      <c r="C614" s="72"/>
      <c r="D614" s="129"/>
      <c r="F614" s="1"/>
      <c r="G614" s="100"/>
    </row>
    <row r="615" spans="2:7" ht="16.5" customHeight="1" x14ac:dyDescent="0.2">
      <c r="B615" s="8" t="s">
        <v>5957</v>
      </c>
      <c r="C615" s="72"/>
      <c r="D615" s="129"/>
      <c r="F615" s="1"/>
      <c r="G615" s="100"/>
    </row>
    <row r="616" spans="2:7" ht="16.5" customHeight="1" x14ac:dyDescent="0.2">
      <c r="B616" s="8" t="s">
        <v>5957</v>
      </c>
      <c r="C616" s="72"/>
      <c r="D616" s="129"/>
      <c r="F616" s="1"/>
      <c r="G616" s="100"/>
    </row>
    <row r="617" spans="2:7" ht="16.5" customHeight="1" x14ac:dyDescent="0.2">
      <c r="B617" s="8" t="s">
        <v>5957</v>
      </c>
      <c r="C617" s="72"/>
      <c r="D617" s="129"/>
      <c r="F617" s="1"/>
      <c r="G617" s="100"/>
    </row>
    <row r="618" spans="2:7" ht="16.5" customHeight="1" x14ac:dyDescent="0.2">
      <c r="B618" s="8" t="s">
        <v>5957</v>
      </c>
      <c r="C618" s="72"/>
      <c r="D618" s="129"/>
      <c r="F618" s="1"/>
      <c r="G618" s="100"/>
    </row>
    <row r="619" spans="2:7" ht="16.5" customHeight="1" x14ac:dyDescent="0.2">
      <c r="B619" s="8" t="s">
        <v>5957</v>
      </c>
      <c r="C619" s="72"/>
      <c r="D619" s="129"/>
      <c r="F619" s="1"/>
      <c r="G619" s="100"/>
    </row>
    <row r="620" spans="2:7" ht="16.5" customHeight="1" x14ac:dyDescent="0.2">
      <c r="B620" s="8" t="s">
        <v>5957</v>
      </c>
      <c r="C620" s="72"/>
      <c r="D620" s="129"/>
      <c r="F620" s="1"/>
      <c r="G620" s="100"/>
    </row>
    <row r="621" spans="2:7" ht="16.5" customHeight="1" x14ac:dyDescent="0.2">
      <c r="B621" s="8" t="s">
        <v>5957</v>
      </c>
      <c r="C621" s="72"/>
      <c r="D621" s="129"/>
      <c r="F621" s="1"/>
      <c r="G621" s="100"/>
    </row>
    <row r="622" spans="2:7" ht="16.5" customHeight="1" x14ac:dyDescent="0.2">
      <c r="B622" s="8" t="s">
        <v>5957</v>
      </c>
      <c r="C622" s="72"/>
      <c r="D622" s="129"/>
      <c r="F622" s="1"/>
      <c r="G622" s="100"/>
    </row>
    <row r="623" spans="2:7" ht="16.5" customHeight="1" x14ac:dyDescent="0.2">
      <c r="B623" s="8" t="s">
        <v>5957</v>
      </c>
      <c r="C623" s="72"/>
      <c r="D623" s="129"/>
      <c r="F623" s="1"/>
      <c r="G623" s="100"/>
    </row>
    <row r="624" spans="2:7" ht="16.5" customHeight="1" x14ac:dyDescent="0.2">
      <c r="B624" s="8" t="s">
        <v>5957</v>
      </c>
      <c r="C624" s="72"/>
      <c r="D624" s="129"/>
      <c r="F624" s="1"/>
      <c r="G624" s="100"/>
    </row>
    <row r="625" spans="2:7" ht="16.5" customHeight="1" x14ac:dyDescent="0.2">
      <c r="B625" s="8" t="s">
        <v>5957</v>
      </c>
      <c r="C625" s="72"/>
      <c r="D625" s="129"/>
      <c r="F625" s="1"/>
      <c r="G625" s="100"/>
    </row>
    <row r="626" spans="2:7" ht="16.5" customHeight="1" x14ac:dyDescent="0.2">
      <c r="B626" s="8" t="s">
        <v>5957</v>
      </c>
      <c r="C626" s="72"/>
      <c r="D626" s="129"/>
      <c r="F626" s="1"/>
      <c r="G626" s="100"/>
    </row>
    <row r="627" spans="2:7" ht="16.5" customHeight="1" x14ac:dyDescent="0.2">
      <c r="B627" s="8" t="s">
        <v>5957</v>
      </c>
      <c r="C627" s="72"/>
      <c r="D627" s="129"/>
      <c r="F627" s="1"/>
      <c r="G627" s="100"/>
    </row>
    <row r="628" spans="2:7" ht="16.5" customHeight="1" x14ac:dyDescent="0.2">
      <c r="B628" s="8" t="s">
        <v>5957</v>
      </c>
      <c r="C628" s="72"/>
      <c r="D628" s="129"/>
      <c r="F628" s="1"/>
      <c r="G628" s="100"/>
    </row>
    <row r="629" spans="2:7" ht="16.5" customHeight="1" x14ac:dyDescent="0.2">
      <c r="B629" s="8" t="s">
        <v>5957</v>
      </c>
      <c r="C629" s="72"/>
      <c r="D629" s="129"/>
      <c r="F629" s="1"/>
      <c r="G629" s="100"/>
    </row>
    <row r="630" spans="2:7" ht="16.5" customHeight="1" x14ac:dyDescent="0.2">
      <c r="B630" s="8" t="s">
        <v>5957</v>
      </c>
      <c r="C630" s="72"/>
      <c r="D630" s="129"/>
      <c r="F630" s="1"/>
      <c r="G630" s="100"/>
    </row>
    <row r="631" spans="2:7" ht="16.5" customHeight="1" x14ac:dyDescent="0.2">
      <c r="B631" s="8" t="s">
        <v>5957</v>
      </c>
      <c r="C631" s="72"/>
      <c r="D631" s="129"/>
      <c r="F631" s="1"/>
      <c r="G631" s="100"/>
    </row>
    <row r="632" spans="2:7" ht="16.5" customHeight="1" x14ac:dyDescent="0.2">
      <c r="B632" s="8" t="s">
        <v>5957</v>
      </c>
      <c r="C632" s="72"/>
      <c r="D632" s="129"/>
      <c r="F632" s="1"/>
      <c r="G632" s="100"/>
    </row>
    <row r="633" spans="2:7" ht="16.5" customHeight="1" x14ac:dyDescent="0.2">
      <c r="B633" s="8" t="s">
        <v>5957</v>
      </c>
      <c r="C633" s="72"/>
      <c r="D633" s="129"/>
      <c r="F633" s="1"/>
      <c r="G633" s="100"/>
    </row>
    <row r="634" spans="2:7" ht="16.5" customHeight="1" x14ac:dyDescent="0.2">
      <c r="B634" s="8" t="s">
        <v>5957</v>
      </c>
      <c r="C634" s="72"/>
      <c r="D634" s="129"/>
      <c r="F634" s="1"/>
      <c r="G634" s="100"/>
    </row>
    <row r="635" spans="2:7" ht="16.5" customHeight="1" x14ac:dyDescent="0.2">
      <c r="B635" s="8" t="s">
        <v>5957</v>
      </c>
      <c r="C635" s="72"/>
      <c r="D635" s="129"/>
      <c r="F635" s="1"/>
      <c r="G635" s="100"/>
    </row>
    <row r="636" spans="2:7" ht="16.5" customHeight="1" x14ac:dyDescent="0.2">
      <c r="B636" s="8" t="s">
        <v>5957</v>
      </c>
      <c r="C636" s="72"/>
      <c r="D636" s="129"/>
      <c r="F636" s="1"/>
      <c r="G636" s="100"/>
    </row>
    <row r="637" spans="2:7" ht="16.5" customHeight="1" x14ac:dyDescent="0.2">
      <c r="B637" s="8" t="s">
        <v>5957</v>
      </c>
      <c r="C637" s="72"/>
      <c r="D637" s="129"/>
      <c r="F637" s="1"/>
      <c r="G637" s="100"/>
    </row>
    <row r="638" spans="2:7" ht="16.5" customHeight="1" x14ac:dyDescent="0.2">
      <c r="B638" s="8" t="s">
        <v>5957</v>
      </c>
      <c r="C638" s="72"/>
      <c r="D638" s="129"/>
      <c r="F638" s="1"/>
      <c r="G638" s="100"/>
    </row>
    <row r="639" spans="2:7" ht="16.5" customHeight="1" x14ac:dyDescent="0.2">
      <c r="B639" s="8" t="s">
        <v>5957</v>
      </c>
      <c r="C639" s="72"/>
      <c r="D639" s="129"/>
      <c r="F639" s="1"/>
      <c r="G639" s="100"/>
    </row>
    <row r="640" spans="2:7" ht="16.5" customHeight="1" x14ac:dyDescent="0.2">
      <c r="B640" s="8" t="s">
        <v>5957</v>
      </c>
      <c r="C640" s="72"/>
      <c r="D640" s="129"/>
      <c r="F640" s="1"/>
      <c r="G640" s="100"/>
    </row>
    <row r="641" spans="2:7" ht="16.5" customHeight="1" x14ac:dyDescent="0.2">
      <c r="B641" s="8" t="s">
        <v>5957</v>
      </c>
      <c r="C641" s="72"/>
      <c r="D641" s="129"/>
      <c r="F641" s="1"/>
      <c r="G641" s="100"/>
    </row>
    <row r="642" spans="2:7" ht="16.5" customHeight="1" x14ac:dyDescent="0.2">
      <c r="B642" s="8" t="s">
        <v>5957</v>
      </c>
      <c r="C642" s="72"/>
      <c r="D642" s="129"/>
      <c r="F642" s="1"/>
      <c r="G642" s="100"/>
    </row>
    <row r="643" spans="2:7" ht="16.5" customHeight="1" x14ac:dyDescent="0.2">
      <c r="B643" s="8" t="s">
        <v>5957</v>
      </c>
      <c r="C643" s="72"/>
      <c r="D643" s="129"/>
      <c r="F643" s="1"/>
      <c r="G643" s="100"/>
    </row>
    <row r="644" spans="2:7" ht="16.5" customHeight="1" x14ac:dyDescent="0.2">
      <c r="B644" s="8" t="s">
        <v>5957</v>
      </c>
      <c r="C644" s="72"/>
      <c r="D644" s="129"/>
      <c r="F644" s="1"/>
      <c r="G644" s="100"/>
    </row>
    <row r="645" spans="2:7" ht="16.5" customHeight="1" x14ac:dyDescent="0.2">
      <c r="B645" s="8" t="s">
        <v>5957</v>
      </c>
      <c r="C645" s="72"/>
      <c r="D645" s="129"/>
      <c r="F645" s="1"/>
      <c r="G645" s="100"/>
    </row>
    <row r="646" spans="2:7" ht="16.5" customHeight="1" x14ac:dyDescent="0.2">
      <c r="B646" s="8" t="s">
        <v>5957</v>
      </c>
      <c r="C646" s="72"/>
      <c r="D646" s="129"/>
      <c r="F646" s="1"/>
      <c r="G646" s="100"/>
    </row>
    <row r="647" spans="2:7" ht="16.5" customHeight="1" x14ac:dyDescent="0.2">
      <c r="B647" s="8" t="s">
        <v>5957</v>
      </c>
      <c r="C647" s="72"/>
      <c r="D647" s="129"/>
      <c r="F647" s="1"/>
      <c r="G647" s="100"/>
    </row>
    <row r="648" spans="2:7" ht="16.5" customHeight="1" x14ac:dyDescent="0.2">
      <c r="B648" s="8" t="s">
        <v>5957</v>
      </c>
      <c r="C648" s="72"/>
      <c r="D648" s="129"/>
      <c r="F648" s="1"/>
      <c r="G648" s="100"/>
    </row>
    <row r="649" spans="2:7" ht="16.5" customHeight="1" x14ac:dyDescent="0.2">
      <c r="B649" s="8" t="s">
        <v>5957</v>
      </c>
      <c r="C649" s="72"/>
      <c r="D649" s="129"/>
      <c r="F649" s="1"/>
      <c r="G649" s="100"/>
    </row>
    <row r="650" spans="2:7" ht="16.5" customHeight="1" x14ac:dyDescent="0.2">
      <c r="B650" s="8" t="s">
        <v>5957</v>
      </c>
      <c r="C650" s="72"/>
      <c r="D650" s="129"/>
      <c r="F650" s="1"/>
      <c r="G650" s="100"/>
    </row>
    <row r="651" spans="2:7" ht="16.5" customHeight="1" x14ac:dyDescent="0.2">
      <c r="B651" s="8" t="s">
        <v>5957</v>
      </c>
      <c r="C651" s="72"/>
      <c r="D651" s="129"/>
      <c r="F651" s="1"/>
      <c r="G651" s="100"/>
    </row>
    <row r="652" spans="2:7" ht="16.5" customHeight="1" x14ac:dyDescent="0.2">
      <c r="B652" s="8" t="s">
        <v>5957</v>
      </c>
      <c r="C652" s="72"/>
      <c r="D652" s="129"/>
      <c r="F652" s="1"/>
      <c r="G652" s="100"/>
    </row>
    <row r="653" spans="2:7" ht="16.5" customHeight="1" x14ac:dyDescent="0.2">
      <c r="B653" s="8" t="s">
        <v>5957</v>
      </c>
      <c r="C653" s="72"/>
      <c r="D653" s="129"/>
      <c r="F653" s="1"/>
      <c r="G653" s="100"/>
    </row>
    <row r="654" spans="2:7" ht="16.5" customHeight="1" x14ac:dyDescent="0.2">
      <c r="B654" s="8" t="s">
        <v>5957</v>
      </c>
      <c r="C654" s="72"/>
      <c r="D654" s="129"/>
      <c r="F654" s="1"/>
      <c r="G654" s="100"/>
    </row>
    <row r="655" spans="2:7" ht="16.5" customHeight="1" x14ac:dyDescent="0.2">
      <c r="B655" s="8" t="s">
        <v>5957</v>
      </c>
      <c r="C655" s="72"/>
      <c r="D655" s="129"/>
      <c r="F655" s="1"/>
      <c r="G655" s="100"/>
    </row>
    <row r="656" spans="2:7" ht="16.5" customHeight="1" x14ac:dyDescent="0.2">
      <c r="B656" s="8" t="s">
        <v>5957</v>
      </c>
      <c r="C656" s="72"/>
      <c r="D656" s="129"/>
      <c r="F656" s="1"/>
      <c r="G656" s="100"/>
    </row>
    <row r="657" spans="2:7" ht="16.5" customHeight="1" x14ac:dyDescent="0.2">
      <c r="B657" s="8" t="s">
        <v>5957</v>
      </c>
      <c r="C657" s="72"/>
      <c r="D657" s="129"/>
      <c r="F657" s="1"/>
      <c r="G657" s="100"/>
    </row>
    <row r="658" spans="2:7" ht="16.5" customHeight="1" x14ac:dyDescent="0.2">
      <c r="B658" s="8" t="s">
        <v>5957</v>
      </c>
      <c r="C658" s="72"/>
      <c r="D658" s="129"/>
      <c r="F658" s="1"/>
      <c r="G658" s="100"/>
    </row>
    <row r="659" spans="2:7" ht="16.5" customHeight="1" x14ac:dyDescent="0.2">
      <c r="B659" s="8" t="s">
        <v>5957</v>
      </c>
      <c r="C659" s="72"/>
      <c r="D659" s="129"/>
      <c r="F659" s="1"/>
      <c r="G659" s="100"/>
    </row>
    <row r="660" spans="2:7" ht="16.5" customHeight="1" x14ac:dyDescent="0.2">
      <c r="B660" s="8" t="s">
        <v>5957</v>
      </c>
      <c r="C660" s="72"/>
      <c r="D660" s="129"/>
      <c r="F660" s="1"/>
      <c r="G660" s="100"/>
    </row>
    <row r="661" spans="2:7" ht="16.5" customHeight="1" x14ac:dyDescent="0.2">
      <c r="B661" s="8" t="s">
        <v>5957</v>
      </c>
      <c r="C661" s="72"/>
      <c r="D661" s="129"/>
      <c r="F661" s="1"/>
      <c r="G661" s="100"/>
    </row>
    <row r="662" spans="2:7" ht="16.5" customHeight="1" x14ac:dyDescent="0.2">
      <c r="B662" s="8" t="s">
        <v>5957</v>
      </c>
      <c r="C662" s="72"/>
      <c r="D662" s="129"/>
      <c r="F662" s="1"/>
      <c r="G662" s="100"/>
    </row>
    <row r="663" spans="2:7" ht="16.5" customHeight="1" x14ac:dyDescent="0.2">
      <c r="B663" s="8" t="s">
        <v>5957</v>
      </c>
      <c r="C663" s="72"/>
      <c r="D663" s="129"/>
      <c r="F663" s="1"/>
      <c r="G663" s="100"/>
    </row>
    <row r="664" spans="2:7" ht="16.5" customHeight="1" x14ac:dyDescent="0.2">
      <c r="B664" s="8" t="s">
        <v>5957</v>
      </c>
      <c r="C664" s="72"/>
      <c r="D664" s="129"/>
      <c r="F664" s="1"/>
      <c r="G664" s="100"/>
    </row>
    <row r="665" spans="2:7" ht="16.5" customHeight="1" x14ac:dyDescent="0.2">
      <c r="B665" s="8" t="s">
        <v>5957</v>
      </c>
      <c r="C665" s="72"/>
      <c r="D665" s="129"/>
      <c r="F665" s="1"/>
      <c r="G665" s="100"/>
    </row>
    <row r="666" spans="2:7" ht="16.5" customHeight="1" x14ac:dyDescent="0.2">
      <c r="B666" s="8" t="s">
        <v>5957</v>
      </c>
      <c r="C666" s="72"/>
      <c r="D666" s="129"/>
      <c r="F666" s="1"/>
      <c r="G666" s="100"/>
    </row>
    <row r="667" spans="2:7" ht="16.5" customHeight="1" x14ac:dyDescent="0.2">
      <c r="B667" s="8" t="s">
        <v>5957</v>
      </c>
      <c r="C667" s="72"/>
      <c r="D667" s="129"/>
      <c r="F667" s="1"/>
      <c r="G667" s="100"/>
    </row>
    <row r="668" spans="2:7" ht="16.5" customHeight="1" x14ac:dyDescent="0.2">
      <c r="B668" s="8" t="s">
        <v>5957</v>
      </c>
      <c r="C668" s="72"/>
      <c r="D668" s="129"/>
      <c r="F668" s="1"/>
      <c r="G668" s="100"/>
    </row>
    <row r="669" spans="2:7" ht="16.5" customHeight="1" x14ac:dyDescent="0.2">
      <c r="B669" s="8" t="s">
        <v>5957</v>
      </c>
      <c r="C669" s="72"/>
      <c r="D669" s="129"/>
      <c r="F669" s="1"/>
      <c r="G669" s="100"/>
    </row>
    <row r="670" spans="2:7" ht="16.5" customHeight="1" x14ac:dyDescent="0.2">
      <c r="B670" s="8" t="s">
        <v>5957</v>
      </c>
      <c r="C670" s="72"/>
      <c r="D670" s="129"/>
      <c r="F670" s="1"/>
      <c r="G670" s="100"/>
    </row>
    <row r="671" spans="2:7" ht="16.5" customHeight="1" x14ac:dyDescent="0.2">
      <c r="B671" s="8" t="s">
        <v>5957</v>
      </c>
      <c r="C671" s="72"/>
      <c r="D671" s="129"/>
      <c r="F671" s="1"/>
      <c r="G671" s="100"/>
    </row>
    <row r="672" spans="2:7" ht="16.5" customHeight="1" x14ac:dyDescent="0.2">
      <c r="B672" s="8" t="s">
        <v>5957</v>
      </c>
      <c r="C672" s="72"/>
      <c r="D672" s="129"/>
      <c r="F672" s="1"/>
      <c r="G672" s="100"/>
    </row>
    <row r="673" spans="2:7" ht="16.5" customHeight="1" x14ac:dyDescent="0.2">
      <c r="B673" s="8" t="s">
        <v>5957</v>
      </c>
      <c r="C673" s="72"/>
      <c r="D673" s="129"/>
      <c r="F673" s="1"/>
      <c r="G673" s="100"/>
    </row>
    <row r="674" spans="2:7" ht="16.5" customHeight="1" x14ac:dyDescent="0.2">
      <c r="B674" s="8" t="s">
        <v>5957</v>
      </c>
      <c r="C674" s="72"/>
      <c r="D674" s="129"/>
      <c r="F674" s="1"/>
      <c r="G674" s="100"/>
    </row>
    <row r="675" spans="2:7" ht="16.5" customHeight="1" x14ac:dyDescent="0.2">
      <c r="B675" s="8" t="s">
        <v>5957</v>
      </c>
      <c r="C675" s="72"/>
      <c r="D675" s="129"/>
      <c r="F675" s="1"/>
      <c r="G675" s="100"/>
    </row>
    <row r="676" spans="2:7" ht="16.5" customHeight="1" x14ac:dyDescent="0.2">
      <c r="B676" s="8" t="s">
        <v>5957</v>
      </c>
      <c r="C676" s="72"/>
      <c r="D676" s="129"/>
      <c r="F676" s="1"/>
      <c r="G676" s="100"/>
    </row>
    <row r="677" spans="2:7" ht="16.5" customHeight="1" x14ac:dyDescent="0.2">
      <c r="B677" s="8" t="s">
        <v>5957</v>
      </c>
      <c r="C677" s="72"/>
      <c r="D677" s="129"/>
      <c r="F677" s="1"/>
      <c r="G677" s="100"/>
    </row>
    <row r="678" spans="2:7" ht="16.5" customHeight="1" x14ac:dyDescent="0.2">
      <c r="B678" s="8" t="s">
        <v>5957</v>
      </c>
      <c r="C678" s="72"/>
      <c r="D678" s="129"/>
      <c r="F678" s="1"/>
      <c r="G678" s="100"/>
    </row>
    <row r="679" spans="2:7" ht="16.5" customHeight="1" x14ac:dyDescent="0.2">
      <c r="B679" s="8" t="s">
        <v>5957</v>
      </c>
      <c r="C679" s="72"/>
      <c r="D679" s="129"/>
      <c r="F679" s="1"/>
      <c r="G679" s="100"/>
    </row>
    <row r="680" spans="2:7" ht="16.5" customHeight="1" x14ac:dyDescent="0.2">
      <c r="B680" s="8" t="s">
        <v>5957</v>
      </c>
      <c r="C680" s="72"/>
      <c r="D680" s="129"/>
      <c r="F680" s="1"/>
      <c r="G680" s="100"/>
    </row>
    <row r="681" spans="2:7" ht="16.5" customHeight="1" x14ac:dyDescent="0.2">
      <c r="B681" s="8" t="s">
        <v>5957</v>
      </c>
      <c r="C681" s="72"/>
      <c r="D681" s="129"/>
      <c r="F681" s="1"/>
      <c r="G681" s="100"/>
    </row>
    <row r="682" spans="2:7" ht="16.5" customHeight="1" x14ac:dyDescent="0.2">
      <c r="B682" s="8" t="s">
        <v>5957</v>
      </c>
      <c r="C682" s="72"/>
      <c r="D682" s="129"/>
      <c r="F682" s="1"/>
      <c r="G682" s="100"/>
    </row>
    <row r="683" spans="2:7" ht="16.5" customHeight="1" x14ac:dyDescent="0.2">
      <c r="B683" s="8" t="s">
        <v>5957</v>
      </c>
      <c r="C683" s="72"/>
      <c r="D683" s="129"/>
      <c r="F683" s="1"/>
      <c r="G683" s="100"/>
    </row>
    <row r="684" spans="2:7" ht="16.5" customHeight="1" x14ac:dyDescent="0.2">
      <c r="B684" s="8" t="s">
        <v>5957</v>
      </c>
      <c r="C684" s="72"/>
      <c r="D684" s="129"/>
      <c r="F684" s="1"/>
      <c r="G684" s="100"/>
    </row>
    <row r="685" spans="2:7" ht="16.5" customHeight="1" x14ac:dyDescent="0.2">
      <c r="B685" s="8" t="s">
        <v>5957</v>
      </c>
      <c r="C685" s="72"/>
      <c r="D685" s="129"/>
      <c r="F685" s="1"/>
      <c r="G685" s="100"/>
    </row>
    <row r="686" spans="2:7" ht="16.5" customHeight="1" x14ac:dyDescent="0.2">
      <c r="B686" s="8" t="s">
        <v>5957</v>
      </c>
      <c r="C686" s="72"/>
      <c r="D686" s="129"/>
      <c r="F686" s="1"/>
      <c r="G686" s="100"/>
    </row>
    <row r="687" spans="2:7" ht="16.5" customHeight="1" x14ac:dyDescent="0.2">
      <c r="B687" s="8" t="s">
        <v>5957</v>
      </c>
      <c r="C687" s="72"/>
      <c r="D687" s="129"/>
      <c r="F687" s="1"/>
      <c r="G687" s="100"/>
    </row>
    <row r="688" spans="2:7" ht="16.5" customHeight="1" x14ac:dyDescent="0.2">
      <c r="B688" s="8" t="s">
        <v>5957</v>
      </c>
      <c r="C688" s="72"/>
      <c r="D688" s="129"/>
      <c r="F688" s="1"/>
      <c r="G688" s="100"/>
    </row>
    <row r="689" spans="2:7" ht="16.5" customHeight="1" x14ac:dyDescent="0.2">
      <c r="B689" s="8" t="s">
        <v>5957</v>
      </c>
      <c r="C689" s="72"/>
      <c r="D689" s="129"/>
      <c r="F689" s="1"/>
      <c r="G689" s="100"/>
    </row>
    <row r="690" spans="2:7" ht="16.5" customHeight="1" x14ac:dyDescent="0.2">
      <c r="B690" s="8" t="s">
        <v>5957</v>
      </c>
      <c r="C690" s="72"/>
      <c r="D690" s="129"/>
      <c r="F690" s="1"/>
      <c r="G690" s="100"/>
    </row>
    <row r="691" spans="2:7" ht="16.5" customHeight="1" x14ac:dyDescent="0.2">
      <c r="B691" s="8" t="s">
        <v>5957</v>
      </c>
      <c r="C691" s="72"/>
      <c r="D691" s="129"/>
      <c r="F691" s="1"/>
      <c r="G691" s="100"/>
    </row>
    <row r="692" spans="2:7" ht="16.5" customHeight="1" x14ac:dyDescent="0.2">
      <c r="B692" s="8" t="s">
        <v>5957</v>
      </c>
      <c r="C692" s="72"/>
      <c r="D692" s="129"/>
      <c r="F692" s="1"/>
      <c r="G692" s="100"/>
    </row>
    <row r="693" spans="2:7" ht="16.5" customHeight="1" x14ac:dyDescent="0.2">
      <c r="B693" s="8" t="s">
        <v>5957</v>
      </c>
      <c r="C693" s="72"/>
      <c r="D693" s="129"/>
      <c r="F693" s="1"/>
      <c r="G693" s="100"/>
    </row>
    <row r="694" spans="2:7" ht="16.5" customHeight="1" x14ac:dyDescent="0.2">
      <c r="B694" s="8" t="s">
        <v>5957</v>
      </c>
      <c r="C694" s="72"/>
      <c r="D694" s="129"/>
      <c r="F694" s="1"/>
      <c r="G694" s="100"/>
    </row>
    <row r="695" spans="2:7" ht="16.5" customHeight="1" x14ac:dyDescent="0.2">
      <c r="B695" s="8" t="s">
        <v>5957</v>
      </c>
      <c r="C695" s="72"/>
      <c r="D695" s="129"/>
      <c r="F695" s="1"/>
      <c r="G695" s="100"/>
    </row>
    <row r="696" spans="2:7" ht="16.5" customHeight="1" x14ac:dyDescent="0.2">
      <c r="B696" s="8" t="s">
        <v>5957</v>
      </c>
      <c r="C696" s="72"/>
      <c r="D696" s="129"/>
      <c r="F696" s="1"/>
      <c r="G696" s="100"/>
    </row>
    <row r="697" spans="2:7" ht="16.5" customHeight="1" x14ac:dyDescent="0.2">
      <c r="B697" s="8" t="s">
        <v>5957</v>
      </c>
      <c r="C697" s="72"/>
      <c r="D697" s="129"/>
      <c r="F697" s="1"/>
      <c r="G697" s="100"/>
    </row>
    <row r="698" spans="2:7" ht="16.5" customHeight="1" x14ac:dyDescent="0.2">
      <c r="B698" s="8" t="s">
        <v>5957</v>
      </c>
      <c r="C698" s="72"/>
      <c r="D698" s="129"/>
      <c r="F698" s="1"/>
      <c r="G698" s="100"/>
    </row>
    <row r="699" spans="2:7" ht="16.5" customHeight="1" x14ac:dyDescent="0.2">
      <c r="B699" s="8" t="s">
        <v>5957</v>
      </c>
      <c r="C699" s="72"/>
      <c r="D699" s="129"/>
      <c r="F699" s="1"/>
      <c r="G699" s="100"/>
    </row>
    <row r="700" spans="2:7" ht="16.5" customHeight="1" x14ac:dyDescent="0.2">
      <c r="B700" s="8" t="s">
        <v>5957</v>
      </c>
      <c r="C700" s="72"/>
      <c r="D700" s="129"/>
      <c r="F700" s="1"/>
      <c r="G700" s="100"/>
    </row>
    <row r="701" spans="2:7" ht="16.5" customHeight="1" x14ac:dyDescent="0.2">
      <c r="B701" s="8" t="s">
        <v>5957</v>
      </c>
      <c r="C701" s="72"/>
      <c r="D701" s="129"/>
      <c r="F701" s="1"/>
      <c r="G701" s="100"/>
    </row>
    <row r="702" spans="2:7" ht="16.5" customHeight="1" x14ac:dyDescent="0.2">
      <c r="B702" s="8" t="s">
        <v>5957</v>
      </c>
      <c r="C702" s="72"/>
      <c r="D702" s="129"/>
      <c r="F702" s="1"/>
      <c r="G702" s="100"/>
    </row>
    <row r="703" spans="2:7" ht="16.5" customHeight="1" x14ac:dyDescent="0.2">
      <c r="B703" s="8" t="s">
        <v>5957</v>
      </c>
      <c r="C703" s="72"/>
      <c r="D703" s="129"/>
      <c r="F703" s="1"/>
      <c r="G703" s="100"/>
    </row>
    <row r="704" spans="2:7" ht="16.5" customHeight="1" x14ac:dyDescent="0.2">
      <c r="B704" s="8" t="s">
        <v>5957</v>
      </c>
      <c r="C704" s="72"/>
      <c r="D704" s="129"/>
      <c r="F704" s="1"/>
      <c r="G704" s="100"/>
    </row>
    <row r="705" spans="2:7" ht="16.5" customHeight="1" x14ac:dyDescent="0.2">
      <c r="B705" s="8" t="s">
        <v>5957</v>
      </c>
      <c r="C705" s="72"/>
      <c r="D705" s="129"/>
      <c r="F705" s="1"/>
      <c r="G705" s="100"/>
    </row>
    <row r="706" spans="2:7" ht="16.5" customHeight="1" x14ac:dyDescent="0.2">
      <c r="B706" s="8" t="s">
        <v>5957</v>
      </c>
      <c r="C706" s="72"/>
      <c r="D706" s="129"/>
      <c r="F706" s="1"/>
      <c r="G706" s="100"/>
    </row>
    <row r="707" spans="2:7" ht="16.5" customHeight="1" x14ac:dyDescent="0.2">
      <c r="B707" s="8" t="s">
        <v>5957</v>
      </c>
      <c r="C707" s="72"/>
      <c r="D707" s="129"/>
      <c r="F707" s="1"/>
      <c r="G707" s="100"/>
    </row>
    <row r="708" spans="2:7" ht="16.5" customHeight="1" x14ac:dyDescent="0.2">
      <c r="B708" s="8" t="s">
        <v>5957</v>
      </c>
      <c r="C708" s="72"/>
      <c r="D708" s="129"/>
      <c r="F708" s="1"/>
      <c r="G708" s="100"/>
    </row>
    <row r="709" spans="2:7" ht="16.5" customHeight="1" x14ac:dyDescent="0.2">
      <c r="B709" s="8" t="s">
        <v>5957</v>
      </c>
      <c r="C709" s="72"/>
      <c r="D709" s="129"/>
      <c r="F709" s="1"/>
      <c r="G709" s="100"/>
    </row>
    <row r="710" spans="2:7" ht="16.5" customHeight="1" x14ac:dyDescent="0.2">
      <c r="B710" s="8" t="s">
        <v>5957</v>
      </c>
      <c r="C710" s="72"/>
      <c r="D710" s="129"/>
      <c r="F710" s="1"/>
      <c r="G710" s="100"/>
    </row>
    <row r="711" spans="2:7" ht="16.5" customHeight="1" x14ac:dyDescent="0.2">
      <c r="B711" s="8" t="s">
        <v>5957</v>
      </c>
      <c r="C711" s="72"/>
      <c r="D711" s="129"/>
      <c r="F711" s="1"/>
      <c r="G711" s="100"/>
    </row>
    <row r="712" spans="2:7" ht="16.5" customHeight="1" x14ac:dyDescent="0.2">
      <c r="B712" s="8" t="s">
        <v>5957</v>
      </c>
      <c r="C712" s="72"/>
      <c r="D712" s="129"/>
      <c r="F712" s="1"/>
      <c r="G712" s="100"/>
    </row>
    <row r="713" spans="2:7" ht="16.5" customHeight="1" x14ac:dyDescent="0.2">
      <c r="B713" s="8" t="s">
        <v>5957</v>
      </c>
      <c r="C713" s="72"/>
      <c r="D713" s="129"/>
      <c r="F713" s="1"/>
      <c r="G713" s="100"/>
    </row>
    <row r="714" spans="2:7" ht="16.5" customHeight="1" x14ac:dyDescent="0.2">
      <c r="B714" s="8" t="s">
        <v>5957</v>
      </c>
      <c r="C714" s="72"/>
      <c r="D714" s="129"/>
      <c r="F714" s="1"/>
      <c r="G714" s="100"/>
    </row>
    <row r="715" spans="2:7" ht="16.5" customHeight="1" x14ac:dyDescent="0.2">
      <c r="B715" s="8" t="s">
        <v>5957</v>
      </c>
      <c r="C715" s="72"/>
      <c r="D715" s="129"/>
      <c r="F715" s="1"/>
      <c r="G715" s="100"/>
    </row>
    <row r="716" spans="2:7" ht="16.5" customHeight="1" x14ac:dyDescent="0.2">
      <c r="B716" s="8" t="s">
        <v>5957</v>
      </c>
      <c r="C716" s="72"/>
      <c r="D716" s="129"/>
      <c r="F716" s="1"/>
      <c r="G716" s="100"/>
    </row>
    <row r="717" spans="2:7" ht="16.5" customHeight="1" x14ac:dyDescent="0.2">
      <c r="B717" s="8" t="s">
        <v>5957</v>
      </c>
      <c r="C717" s="72"/>
      <c r="D717" s="129"/>
      <c r="F717" s="1"/>
      <c r="G717" s="100"/>
    </row>
    <row r="718" spans="2:7" ht="16.5" customHeight="1" x14ac:dyDescent="0.2">
      <c r="B718" s="8" t="s">
        <v>5957</v>
      </c>
      <c r="C718" s="72"/>
      <c r="D718" s="129"/>
      <c r="F718" s="1"/>
      <c r="G718" s="100"/>
    </row>
    <row r="719" spans="2:7" ht="16.5" customHeight="1" x14ac:dyDescent="0.2">
      <c r="B719" s="8" t="s">
        <v>5957</v>
      </c>
      <c r="C719" s="72"/>
      <c r="D719" s="129"/>
      <c r="F719" s="1"/>
      <c r="G719" s="100"/>
    </row>
    <row r="720" spans="2:7" ht="16.5" customHeight="1" x14ac:dyDescent="0.2">
      <c r="B720" s="8" t="s">
        <v>5957</v>
      </c>
      <c r="C720" s="72"/>
      <c r="D720" s="129"/>
      <c r="F720" s="1"/>
      <c r="G720" s="100"/>
    </row>
    <row r="721" spans="2:7" ht="16.5" customHeight="1" x14ac:dyDescent="0.2">
      <c r="B721" s="8" t="s">
        <v>5957</v>
      </c>
      <c r="C721" s="72"/>
      <c r="D721" s="129"/>
      <c r="F721" s="1"/>
      <c r="G721" s="100"/>
    </row>
    <row r="722" spans="2:7" ht="16.5" customHeight="1" x14ac:dyDescent="0.2">
      <c r="B722" s="8" t="s">
        <v>5957</v>
      </c>
      <c r="C722" s="72"/>
      <c r="D722" s="129"/>
      <c r="F722" s="1"/>
      <c r="G722" s="100"/>
    </row>
    <row r="723" spans="2:7" ht="16.5" customHeight="1" x14ac:dyDescent="0.2">
      <c r="B723" s="8" t="s">
        <v>5957</v>
      </c>
      <c r="C723" s="72"/>
      <c r="D723" s="129"/>
      <c r="F723" s="1"/>
      <c r="G723" s="100"/>
    </row>
    <row r="724" spans="2:7" ht="16.5" customHeight="1" x14ac:dyDescent="0.2">
      <c r="B724" s="8" t="s">
        <v>5957</v>
      </c>
      <c r="C724" s="72"/>
      <c r="D724" s="129"/>
      <c r="F724" s="1"/>
      <c r="G724" s="100"/>
    </row>
    <row r="725" spans="2:7" ht="16.5" customHeight="1" x14ac:dyDescent="0.2">
      <c r="B725" s="8" t="s">
        <v>5957</v>
      </c>
      <c r="C725" s="72"/>
      <c r="D725" s="129"/>
      <c r="F725" s="1"/>
      <c r="G725" s="100"/>
    </row>
    <row r="726" spans="2:7" ht="16.5" customHeight="1" x14ac:dyDescent="0.2">
      <c r="B726" s="8" t="s">
        <v>5957</v>
      </c>
      <c r="C726" s="72"/>
      <c r="D726" s="129"/>
      <c r="F726" s="1"/>
      <c r="G726" s="100"/>
    </row>
    <row r="727" spans="2:7" ht="16.5" customHeight="1" x14ac:dyDescent="0.2">
      <c r="B727" s="8" t="s">
        <v>5957</v>
      </c>
      <c r="C727" s="72"/>
      <c r="D727" s="129"/>
      <c r="F727" s="1"/>
      <c r="G727" s="100"/>
    </row>
    <row r="728" spans="2:7" ht="16.5" customHeight="1" x14ac:dyDescent="0.2">
      <c r="B728" s="8" t="s">
        <v>5957</v>
      </c>
      <c r="C728" s="72"/>
      <c r="D728" s="129"/>
      <c r="F728" s="1"/>
      <c r="G728" s="100"/>
    </row>
    <row r="729" spans="2:7" ht="16.5" customHeight="1" x14ac:dyDescent="0.2">
      <c r="B729" s="8" t="s">
        <v>5957</v>
      </c>
      <c r="C729" s="72"/>
      <c r="D729" s="129"/>
      <c r="F729" s="1"/>
      <c r="G729" s="100"/>
    </row>
    <row r="730" spans="2:7" ht="16.5" customHeight="1" x14ac:dyDescent="0.2">
      <c r="B730" s="8" t="s">
        <v>5957</v>
      </c>
      <c r="C730" s="72"/>
      <c r="D730" s="129"/>
      <c r="F730" s="1"/>
      <c r="G730" s="100"/>
    </row>
    <row r="731" spans="2:7" ht="16.5" customHeight="1" x14ac:dyDescent="0.2">
      <c r="B731" s="8" t="s">
        <v>5957</v>
      </c>
      <c r="C731" s="72"/>
      <c r="D731" s="129"/>
      <c r="F731" s="1"/>
      <c r="G731" s="100"/>
    </row>
    <row r="732" spans="2:7" ht="16.5" customHeight="1" x14ac:dyDescent="0.2">
      <c r="B732" s="8" t="s">
        <v>5957</v>
      </c>
      <c r="C732" s="72"/>
      <c r="D732" s="129"/>
      <c r="F732" s="1"/>
      <c r="G732" s="100"/>
    </row>
    <row r="733" spans="2:7" ht="16.5" customHeight="1" x14ac:dyDescent="0.2">
      <c r="B733" s="8" t="s">
        <v>5957</v>
      </c>
      <c r="C733" s="72"/>
      <c r="D733" s="129"/>
      <c r="F733" s="1"/>
      <c r="G733" s="100"/>
    </row>
    <row r="734" spans="2:7" ht="16.5" customHeight="1" x14ac:dyDescent="0.2">
      <c r="B734" s="8" t="s">
        <v>5957</v>
      </c>
      <c r="C734" s="72"/>
      <c r="D734" s="129"/>
      <c r="F734" s="1"/>
      <c r="G734" s="100"/>
    </row>
    <row r="735" spans="2:7" ht="16.5" customHeight="1" x14ac:dyDescent="0.2">
      <c r="B735" s="8" t="s">
        <v>5957</v>
      </c>
      <c r="C735" s="72"/>
      <c r="D735" s="129"/>
      <c r="F735" s="1"/>
      <c r="G735" s="100"/>
    </row>
    <row r="736" spans="2:7" ht="16.5" customHeight="1" x14ac:dyDescent="0.2">
      <c r="B736" s="8" t="s">
        <v>5957</v>
      </c>
      <c r="C736" s="72"/>
      <c r="D736" s="129"/>
      <c r="F736" s="1"/>
      <c r="G736" s="100"/>
    </row>
    <row r="737" spans="2:7" ht="16.5" customHeight="1" x14ac:dyDescent="0.2">
      <c r="B737" s="8" t="s">
        <v>5957</v>
      </c>
      <c r="C737" s="72"/>
      <c r="D737" s="129"/>
      <c r="F737" s="1"/>
      <c r="G737" s="100"/>
    </row>
    <row r="738" spans="2:7" ht="16.5" customHeight="1" x14ac:dyDescent="0.2">
      <c r="B738" s="8" t="s">
        <v>5957</v>
      </c>
      <c r="C738" s="72"/>
      <c r="D738" s="129"/>
      <c r="F738" s="1"/>
      <c r="G738" s="100"/>
    </row>
    <row r="739" spans="2:7" ht="16.5" customHeight="1" x14ac:dyDescent="0.2">
      <c r="B739" s="8" t="s">
        <v>5957</v>
      </c>
      <c r="C739" s="72"/>
      <c r="D739" s="129"/>
      <c r="F739" s="1"/>
      <c r="G739" s="100"/>
    </row>
    <row r="740" spans="2:7" ht="16.5" customHeight="1" x14ac:dyDescent="0.2">
      <c r="B740" s="8" t="s">
        <v>5957</v>
      </c>
      <c r="C740" s="72"/>
      <c r="D740" s="129"/>
      <c r="F740" s="1"/>
      <c r="G740" s="100"/>
    </row>
    <row r="741" spans="2:7" ht="16.5" customHeight="1" x14ac:dyDescent="0.2">
      <c r="B741" s="8" t="s">
        <v>5957</v>
      </c>
      <c r="C741" s="72"/>
      <c r="D741" s="129"/>
      <c r="F741" s="1"/>
      <c r="G741" s="100"/>
    </row>
    <row r="742" spans="2:7" ht="16.5" customHeight="1" x14ac:dyDescent="0.2">
      <c r="B742" s="8" t="s">
        <v>5957</v>
      </c>
      <c r="C742" s="72"/>
      <c r="D742" s="129"/>
      <c r="F742" s="1"/>
      <c r="G742" s="100"/>
    </row>
    <row r="743" spans="2:7" ht="16.5" customHeight="1" x14ac:dyDescent="0.2">
      <c r="B743" s="8" t="s">
        <v>5957</v>
      </c>
      <c r="C743" s="72"/>
      <c r="D743" s="129"/>
      <c r="F743" s="1"/>
      <c r="G743" s="100"/>
    </row>
    <row r="744" spans="2:7" ht="16.5" customHeight="1" x14ac:dyDescent="0.2">
      <c r="B744" s="8" t="s">
        <v>5957</v>
      </c>
      <c r="C744" s="72"/>
      <c r="D744" s="129"/>
      <c r="F744" s="1"/>
      <c r="G744" s="100"/>
    </row>
    <row r="745" spans="2:7" ht="16.5" customHeight="1" x14ac:dyDescent="0.2">
      <c r="B745" s="8" t="s">
        <v>5957</v>
      </c>
      <c r="C745" s="72"/>
      <c r="D745" s="129"/>
      <c r="F745" s="1"/>
      <c r="G745" s="100"/>
    </row>
    <row r="746" spans="2:7" ht="16.5" customHeight="1" x14ac:dyDescent="0.2">
      <c r="B746" s="8" t="s">
        <v>5957</v>
      </c>
      <c r="C746" s="72"/>
      <c r="D746" s="129"/>
      <c r="F746" s="1"/>
      <c r="G746" s="100"/>
    </row>
    <row r="747" spans="2:7" ht="16.5" customHeight="1" x14ac:dyDescent="0.2">
      <c r="B747" s="8" t="s">
        <v>5957</v>
      </c>
      <c r="C747" s="72"/>
      <c r="D747" s="129"/>
      <c r="F747" s="1"/>
      <c r="G747" s="100"/>
    </row>
    <row r="748" spans="2:7" ht="16.5" customHeight="1" x14ac:dyDescent="0.2">
      <c r="B748" s="8" t="s">
        <v>5957</v>
      </c>
      <c r="C748" s="72"/>
      <c r="D748" s="129"/>
      <c r="F748" s="1"/>
      <c r="G748" s="100"/>
    </row>
    <row r="749" spans="2:7" ht="16.5" customHeight="1" x14ac:dyDescent="0.2">
      <c r="B749" s="8" t="s">
        <v>5957</v>
      </c>
      <c r="C749" s="72"/>
      <c r="D749" s="129"/>
      <c r="F749" s="1"/>
      <c r="G749" s="100"/>
    </row>
    <row r="750" spans="2:7" ht="16.5" customHeight="1" x14ac:dyDescent="0.2">
      <c r="B750" s="8" t="s">
        <v>5957</v>
      </c>
      <c r="C750" s="72"/>
      <c r="D750" s="129"/>
      <c r="F750" s="1"/>
      <c r="G750" s="100"/>
    </row>
    <row r="751" spans="2:7" ht="16.5" customHeight="1" x14ac:dyDescent="0.2">
      <c r="B751" s="8" t="s">
        <v>5957</v>
      </c>
      <c r="C751" s="72"/>
      <c r="D751" s="129"/>
      <c r="F751" s="1"/>
      <c r="G751" s="100"/>
    </row>
    <row r="752" spans="2:7" ht="16.5" customHeight="1" x14ac:dyDescent="0.2">
      <c r="B752" s="8" t="s">
        <v>5957</v>
      </c>
      <c r="C752" s="72"/>
      <c r="D752" s="129"/>
      <c r="F752" s="1"/>
      <c r="G752" s="100"/>
    </row>
    <row r="753" spans="2:7" ht="16.5" customHeight="1" x14ac:dyDescent="0.2">
      <c r="B753" s="8" t="s">
        <v>5957</v>
      </c>
      <c r="C753" s="72"/>
      <c r="D753" s="129"/>
      <c r="F753" s="1"/>
      <c r="G753" s="100"/>
    </row>
    <row r="754" spans="2:7" ht="16.5" customHeight="1" x14ac:dyDescent="0.2">
      <c r="B754" s="8" t="s">
        <v>5957</v>
      </c>
      <c r="C754" s="72"/>
      <c r="D754" s="129"/>
      <c r="F754" s="1"/>
      <c r="G754" s="100"/>
    </row>
    <row r="755" spans="2:7" ht="16.5" customHeight="1" x14ac:dyDescent="0.2">
      <c r="B755" s="8" t="s">
        <v>5957</v>
      </c>
      <c r="C755" s="72"/>
      <c r="D755" s="129"/>
      <c r="F755" s="1"/>
      <c r="G755" s="100"/>
    </row>
    <row r="756" spans="2:7" ht="16.5" customHeight="1" x14ac:dyDescent="0.2">
      <c r="B756" s="8" t="s">
        <v>5957</v>
      </c>
      <c r="C756" s="72"/>
      <c r="D756" s="129"/>
      <c r="F756" s="1"/>
      <c r="G756" s="100"/>
    </row>
    <row r="757" spans="2:7" ht="16.5" customHeight="1" x14ac:dyDescent="0.2">
      <c r="B757" s="8" t="s">
        <v>5957</v>
      </c>
      <c r="C757" s="72"/>
      <c r="D757" s="129"/>
      <c r="F757" s="1"/>
      <c r="G757" s="100"/>
    </row>
    <row r="758" spans="2:7" ht="16.5" customHeight="1" x14ac:dyDescent="0.2">
      <c r="B758" s="8" t="s">
        <v>5957</v>
      </c>
      <c r="C758" s="72"/>
      <c r="D758" s="129"/>
      <c r="F758" s="1"/>
      <c r="G758" s="100"/>
    </row>
    <row r="759" spans="2:7" ht="16.5" customHeight="1" x14ac:dyDescent="0.2">
      <c r="B759" s="8" t="s">
        <v>5957</v>
      </c>
      <c r="C759" s="72"/>
      <c r="D759" s="129"/>
      <c r="F759" s="1"/>
      <c r="G759" s="100"/>
    </row>
    <row r="760" spans="2:7" ht="16.5" customHeight="1" x14ac:dyDescent="0.2">
      <c r="B760" s="8" t="s">
        <v>5957</v>
      </c>
      <c r="C760" s="72"/>
      <c r="D760" s="129"/>
      <c r="F760" s="1"/>
      <c r="G760" s="100"/>
    </row>
    <row r="761" spans="2:7" ht="16.5" customHeight="1" x14ac:dyDescent="0.2">
      <c r="B761" s="8" t="s">
        <v>5957</v>
      </c>
      <c r="C761" s="72"/>
      <c r="D761" s="129"/>
      <c r="F761" s="1"/>
      <c r="G761" s="100"/>
    </row>
    <row r="762" spans="2:7" ht="16.5" customHeight="1" x14ac:dyDescent="0.2">
      <c r="B762" s="8" t="s">
        <v>5957</v>
      </c>
      <c r="C762" s="72"/>
      <c r="D762" s="129"/>
      <c r="F762" s="1"/>
      <c r="G762" s="100"/>
    </row>
    <row r="763" spans="2:7" ht="16.5" customHeight="1" x14ac:dyDescent="0.2">
      <c r="B763" s="8" t="s">
        <v>5957</v>
      </c>
      <c r="C763" s="72"/>
      <c r="D763" s="129"/>
      <c r="F763" s="1"/>
      <c r="G763" s="100"/>
    </row>
    <row r="764" spans="2:7" ht="16.5" customHeight="1" x14ac:dyDescent="0.2">
      <c r="B764" s="8" t="s">
        <v>5957</v>
      </c>
      <c r="C764" s="72"/>
      <c r="D764" s="129"/>
      <c r="F764" s="1"/>
      <c r="G764" s="100"/>
    </row>
    <row r="765" spans="2:7" ht="16.5" customHeight="1" x14ac:dyDescent="0.2">
      <c r="B765" s="8" t="s">
        <v>5957</v>
      </c>
      <c r="C765" s="72"/>
      <c r="D765" s="129"/>
      <c r="F765" s="1"/>
      <c r="G765" s="100"/>
    </row>
    <row r="766" spans="2:7" ht="16.5" customHeight="1" x14ac:dyDescent="0.2">
      <c r="B766" s="8" t="s">
        <v>5957</v>
      </c>
      <c r="C766" s="72"/>
      <c r="D766" s="129"/>
      <c r="F766" s="1"/>
      <c r="G766" s="100"/>
    </row>
    <row r="767" spans="2:7" ht="16.5" customHeight="1" x14ac:dyDescent="0.2">
      <c r="B767" s="8" t="s">
        <v>5957</v>
      </c>
      <c r="C767" s="72"/>
      <c r="D767" s="129"/>
      <c r="F767" s="1"/>
      <c r="G767" s="100"/>
    </row>
    <row r="768" spans="2:7" ht="16.5" customHeight="1" x14ac:dyDescent="0.2">
      <c r="B768" s="8" t="s">
        <v>5957</v>
      </c>
      <c r="C768" s="72"/>
      <c r="D768" s="129"/>
      <c r="F768" s="1"/>
      <c r="G768" s="100"/>
    </row>
    <row r="769" spans="2:7" ht="16.5" customHeight="1" x14ac:dyDescent="0.2">
      <c r="B769" s="8" t="s">
        <v>5957</v>
      </c>
      <c r="C769" s="72"/>
      <c r="D769" s="129"/>
      <c r="F769" s="1"/>
      <c r="G769" s="100"/>
    </row>
    <row r="770" spans="2:7" ht="16.5" customHeight="1" x14ac:dyDescent="0.2">
      <c r="B770" s="8" t="s">
        <v>5957</v>
      </c>
      <c r="C770" s="72"/>
      <c r="D770" s="129"/>
      <c r="F770" s="1"/>
      <c r="G770" s="100"/>
    </row>
    <row r="771" spans="2:7" ht="16.5" customHeight="1" x14ac:dyDescent="0.2">
      <c r="B771" s="8" t="s">
        <v>5957</v>
      </c>
      <c r="C771" s="72"/>
      <c r="D771" s="129"/>
      <c r="F771" s="1"/>
      <c r="G771" s="100"/>
    </row>
    <row r="772" spans="2:7" ht="16.5" customHeight="1" x14ac:dyDescent="0.2">
      <c r="B772" s="8" t="s">
        <v>5957</v>
      </c>
      <c r="C772" s="72"/>
      <c r="D772" s="129"/>
      <c r="F772" s="1"/>
      <c r="G772" s="100"/>
    </row>
    <row r="773" spans="2:7" ht="16.5" customHeight="1" x14ac:dyDescent="0.2">
      <c r="B773" s="8" t="s">
        <v>5957</v>
      </c>
      <c r="C773" s="72"/>
      <c r="D773" s="129"/>
      <c r="F773" s="1"/>
      <c r="G773" s="100"/>
    </row>
    <row r="774" spans="2:7" ht="16.5" customHeight="1" x14ac:dyDescent="0.2">
      <c r="B774" s="8" t="s">
        <v>5957</v>
      </c>
      <c r="C774" s="72"/>
      <c r="D774" s="129"/>
      <c r="F774" s="1"/>
      <c r="G774" s="100"/>
    </row>
    <row r="775" spans="2:7" ht="16.5" customHeight="1" x14ac:dyDescent="0.2">
      <c r="B775" s="8" t="s">
        <v>5957</v>
      </c>
      <c r="C775" s="72"/>
      <c r="D775" s="129"/>
      <c r="F775" s="1"/>
      <c r="G775" s="100"/>
    </row>
    <row r="776" spans="2:7" ht="16.5" customHeight="1" x14ac:dyDescent="0.2">
      <c r="B776" s="8" t="s">
        <v>5957</v>
      </c>
      <c r="C776" s="72"/>
      <c r="D776" s="129"/>
      <c r="F776" s="1"/>
      <c r="G776" s="100"/>
    </row>
    <row r="777" spans="2:7" ht="16.5" customHeight="1" x14ac:dyDescent="0.2">
      <c r="B777" s="8" t="s">
        <v>5957</v>
      </c>
      <c r="C777" s="72"/>
      <c r="D777" s="129"/>
      <c r="F777" s="1"/>
      <c r="G777" s="100"/>
    </row>
    <row r="778" spans="2:7" ht="16.5" customHeight="1" x14ac:dyDescent="0.2">
      <c r="B778" s="8" t="s">
        <v>5957</v>
      </c>
      <c r="C778" s="72"/>
      <c r="D778" s="129"/>
      <c r="F778" s="1"/>
      <c r="G778" s="100"/>
    </row>
    <row r="779" spans="2:7" ht="16.5" customHeight="1" x14ac:dyDescent="0.2">
      <c r="B779" s="8" t="s">
        <v>5957</v>
      </c>
      <c r="C779" s="72"/>
      <c r="D779" s="129"/>
      <c r="F779" s="1"/>
      <c r="G779" s="100"/>
    </row>
    <row r="780" spans="2:7" ht="16.5" customHeight="1" x14ac:dyDescent="0.2">
      <c r="B780" s="8" t="s">
        <v>5957</v>
      </c>
      <c r="C780" s="72"/>
      <c r="D780" s="129"/>
      <c r="F780" s="1"/>
      <c r="G780" s="100"/>
    </row>
    <row r="781" spans="2:7" ht="16.5" customHeight="1" x14ac:dyDescent="0.2">
      <c r="B781" s="8" t="s">
        <v>5957</v>
      </c>
      <c r="C781" s="72"/>
      <c r="D781" s="129"/>
      <c r="F781" s="1"/>
      <c r="G781" s="100"/>
    </row>
    <row r="782" spans="2:7" ht="16.5" customHeight="1" x14ac:dyDescent="0.2">
      <c r="B782" s="8" t="s">
        <v>5957</v>
      </c>
      <c r="C782" s="72"/>
      <c r="D782" s="129"/>
      <c r="F782" s="1"/>
      <c r="G782" s="100"/>
    </row>
    <row r="783" spans="2:7" ht="16.5" customHeight="1" x14ac:dyDescent="0.2">
      <c r="B783" s="8" t="s">
        <v>5957</v>
      </c>
      <c r="C783" s="72"/>
      <c r="D783" s="129"/>
      <c r="F783" s="1"/>
      <c r="G783" s="100"/>
    </row>
    <row r="784" spans="2:7" ht="16.5" customHeight="1" x14ac:dyDescent="0.2">
      <c r="B784" s="8" t="s">
        <v>5957</v>
      </c>
      <c r="C784" s="72"/>
      <c r="D784" s="129"/>
      <c r="F784" s="1"/>
      <c r="G784" s="100"/>
    </row>
    <row r="785" spans="2:7" ht="16.5" customHeight="1" x14ac:dyDescent="0.2">
      <c r="B785" s="8" t="s">
        <v>5957</v>
      </c>
      <c r="C785" s="72"/>
      <c r="D785" s="129"/>
      <c r="F785" s="1"/>
      <c r="G785" s="100"/>
    </row>
    <row r="786" spans="2:7" ht="16.5" customHeight="1" x14ac:dyDescent="0.2">
      <c r="B786" s="8" t="s">
        <v>5957</v>
      </c>
      <c r="C786" s="72"/>
      <c r="D786" s="129"/>
      <c r="F786" s="1"/>
      <c r="G786" s="100"/>
    </row>
    <row r="787" spans="2:7" ht="16.5" customHeight="1" x14ac:dyDescent="0.2">
      <c r="B787" s="8" t="s">
        <v>5957</v>
      </c>
      <c r="C787" s="72"/>
      <c r="D787" s="129"/>
      <c r="F787" s="1"/>
      <c r="G787" s="100"/>
    </row>
    <row r="788" spans="2:7" ht="16.5" customHeight="1" x14ac:dyDescent="0.2">
      <c r="B788" s="8" t="s">
        <v>5957</v>
      </c>
      <c r="C788" s="72"/>
      <c r="D788" s="129"/>
      <c r="F788" s="1"/>
      <c r="G788" s="100"/>
    </row>
    <row r="789" spans="2:7" ht="16.5" customHeight="1" x14ac:dyDescent="0.2">
      <c r="B789" s="8" t="s">
        <v>5957</v>
      </c>
      <c r="C789" s="72"/>
      <c r="D789" s="129"/>
      <c r="F789" s="1"/>
      <c r="G789" s="100"/>
    </row>
    <row r="790" spans="2:7" ht="16.5" customHeight="1" x14ac:dyDescent="0.2">
      <c r="B790" s="8" t="s">
        <v>5957</v>
      </c>
      <c r="C790" s="72"/>
      <c r="D790" s="129"/>
      <c r="F790" s="1"/>
      <c r="G790" s="100"/>
    </row>
    <row r="791" spans="2:7" ht="16.5" customHeight="1" x14ac:dyDescent="0.2">
      <c r="B791" s="8" t="s">
        <v>5957</v>
      </c>
      <c r="C791" s="72"/>
      <c r="D791" s="129"/>
      <c r="F791" s="1"/>
      <c r="G791" s="100"/>
    </row>
    <row r="792" spans="2:7" ht="16.5" customHeight="1" x14ac:dyDescent="0.2">
      <c r="B792" s="8" t="s">
        <v>5957</v>
      </c>
      <c r="C792" s="72"/>
      <c r="D792" s="129"/>
      <c r="F792" s="1"/>
      <c r="G792" s="100"/>
    </row>
    <row r="793" spans="2:7" ht="16.5" customHeight="1" x14ac:dyDescent="0.2">
      <c r="B793" s="8" t="s">
        <v>5957</v>
      </c>
      <c r="C793" s="72"/>
      <c r="D793" s="129"/>
      <c r="F793" s="1"/>
      <c r="G793" s="100"/>
    </row>
    <row r="794" spans="2:7" ht="16.5" customHeight="1" x14ac:dyDescent="0.2">
      <c r="B794" s="8" t="s">
        <v>5957</v>
      </c>
      <c r="C794" s="72"/>
      <c r="D794" s="129"/>
      <c r="F794" s="1"/>
      <c r="G794" s="100"/>
    </row>
    <row r="795" spans="2:7" ht="16.5" customHeight="1" x14ac:dyDescent="0.2">
      <c r="B795" s="8" t="s">
        <v>5957</v>
      </c>
      <c r="C795" s="72"/>
      <c r="D795" s="129"/>
      <c r="F795" s="1"/>
      <c r="G795" s="100"/>
    </row>
    <row r="796" spans="2:7" ht="16.5" customHeight="1" x14ac:dyDescent="0.2">
      <c r="B796" s="8" t="s">
        <v>5957</v>
      </c>
      <c r="C796" s="72"/>
      <c r="D796" s="129"/>
      <c r="F796" s="1"/>
      <c r="G796" s="100"/>
    </row>
    <row r="797" spans="2:7" ht="16.5" customHeight="1" x14ac:dyDescent="0.2">
      <c r="B797" s="8" t="s">
        <v>5957</v>
      </c>
      <c r="C797" s="72"/>
      <c r="D797" s="129"/>
      <c r="F797" s="1"/>
      <c r="G797" s="100"/>
    </row>
    <row r="798" spans="2:7" ht="16.5" customHeight="1" x14ac:dyDescent="0.2">
      <c r="B798" s="8" t="s">
        <v>5957</v>
      </c>
      <c r="C798" s="72"/>
      <c r="D798" s="129"/>
      <c r="F798" s="1"/>
      <c r="G798" s="100"/>
    </row>
    <row r="799" spans="2:7" ht="16.5" customHeight="1" x14ac:dyDescent="0.2">
      <c r="B799" s="8" t="s">
        <v>5957</v>
      </c>
      <c r="C799" s="72"/>
      <c r="D799" s="129"/>
      <c r="F799" s="1"/>
      <c r="G799" s="100"/>
    </row>
    <row r="800" spans="2:7" ht="16.5" customHeight="1" x14ac:dyDescent="0.2">
      <c r="B800" s="8" t="s">
        <v>5957</v>
      </c>
      <c r="C800" s="72"/>
      <c r="D800" s="129"/>
      <c r="F800" s="1"/>
      <c r="G800" s="100"/>
    </row>
    <row r="801" spans="2:7" ht="16.5" customHeight="1" x14ac:dyDescent="0.2">
      <c r="B801" s="8" t="s">
        <v>5957</v>
      </c>
      <c r="C801" s="72"/>
      <c r="D801" s="129"/>
      <c r="F801" s="1"/>
      <c r="G801" s="100"/>
    </row>
    <row r="802" spans="2:7" ht="16.5" customHeight="1" x14ac:dyDescent="0.2">
      <c r="B802" s="8" t="s">
        <v>5957</v>
      </c>
      <c r="C802" s="72"/>
      <c r="D802" s="129"/>
      <c r="F802" s="1"/>
      <c r="G802" s="100"/>
    </row>
    <row r="803" spans="2:7" ht="16.5" customHeight="1" x14ac:dyDescent="0.2">
      <c r="B803" s="8" t="s">
        <v>5957</v>
      </c>
      <c r="C803" s="72"/>
      <c r="D803" s="129"/>
      <c r="F803" s="1"/>
      <c r="G803" s="100"/>
    </row>
    <row r="804" spans="2:7" ht="16.5" customHeight="1" x14ac:dyDescent="0.2">
      <c r="B804" s="8" t="s">
        <v>5957</v>
      </c>
      <c r="C804" s="72"/>
      <c r="D804" s="129"/>
      <c r="F804" s="1"/>
      <c r="G804" s="100"/>
    </row>
    <row r="805" spans="2:7" ht="16.5" customHeight="1" x14ac:dyDescent="0.2">
      <c r="B805" s="8" t="s">
        <v>5957</v>
      </c>
      <c r="C805" s="72"/>
      <c r="D805" s="129"/>
      <c r="F805" s="1"/>
      <c r="G805" s="100"/>
    </row>
    <row r="806" spans="2:7" ht="16.5" customHeight="1" x14ac:dyDescent="0.2">
      <c r="B806" s="8" t="s">
        <v>5957</v>
      </c>
      <c r="C806" s="72"/>
      <c r="D806" s="129"/>
      <c r="F806" s="1"/>
      <c r="G806" s="100"/>
    </row>
    <row r="807" spans="2:7" ht="16.5" customHeight="1" x14ac:dyDescent="0.2">
      <c r="B807" s="8" t="s">
        <v>5957</v>
      </c>
      <c r="C807" s="72"/>
      <c r="D807" s="129"/>
      <c r="F807" s="1"/>
      <c r="G807" s="100"/>
    </row>
    <row r="808" spans="2:7" ht="16.5" customHeight="1" x14ac:dyDescent="0.2">
      <c r="B808" s="8" t="s">
        <v>5957</v>
      </c>
      <c r="C808" s="72"/>
      <c r="D808" s="129"/>
      <c r="F808" s="1"/>
      <c r="G808" s="100"/>
    </row>
    <row r="809" spans="2:7" ht="16.5" customHeight="1" x14ac:dyDescent="0.2">
      <c r="B809" s="8" t="s">
        <v>5957</v>
      </c>
      <c r="C809" s="72"/>
      <c r="D809" s="129"/>
      <c r="F809" s="1"/>
      <c r="G809" s="100"/>
    </row>
    <row r="810" spans="2:7" ht="16.5" customHeight="1" x14ac:dyDescent="0.2">
      <c r="B810" s="8" t="s">
        <v>5957</v>
      </c>
      <c r="C810" s="72"/>
      <c r="D810" s="129"/>
      <c r="F810" s="1"/>
      <c r="G810" s="100"/>
    </row>
    <row r="811" spans="2:7" ht="16.5" customHeight="1" x14ac:dyDescent="0.2">
      <c r="B811" s="8" t="s">
        <v>5957</v>
      </c>
      <c r="C811" s="72"/>
      <c r="D811" s="129"/>
      <c r="F811" s="1"/>
      <c r="G811" s="100"/>
    </row>
    <row r="812" spans="2:7" ht="16.5" customHeight="1" x14ac:dyDescent="0.2">
      <c r="B812" s="8" t="s">
        <v>5957</v>
      </c>
      <c r="C812" s="72"/>
      <c r="D812" s="129"/>
      <c r="F812" s="1"/>
      <c r="G812" s="100"/>
    </row>
    <row r="813" spans="2:7" ht="16.5" customHeight="1" x14ac:dyDescent="0.2">
      <c r="B813" s="8" t="s">
        <v>5957</v>
      </c>
      <c r="C813" s="72"/>
      <c r="D813" s="129"/>
      <c r="F813" s="1"/>
      <c r="G813" s="100"/>
    </row>
    <row r="814" spans="2:7" ht="16.5" customHeight="1" x14ac:dyDescent="0.2">
      <c r="B814" s="8" t="s">
        <v>5957</v>
      </c>
      <c r="C814" s="72"/>
      <c r="D814" s="129"/>
      <c r="F814" s="1"/>
      <c r="G814" s="100"/>
    </row>
    <row r="815" spans="2:7" ht="16.5" customHeight="1" x14ac:dyDescent="0.2">
      <c r="B815" s="8" t="s">
        <v>5957</v>
      </c>
      <c r="C815" s="72"/>
      <c r="D815" s="129"/>
      <c r="F815" s="1"/>
      <c r="G815" s="100"/>
    </row>
    <row r="816" spans="2:7" ht="16.5" customHeight="1" x14ac:dyDescent="0.2">
      <c r="B816" s="8" t="s">
        <v>5957</v>
      </c>
      <c r="C816" s="72"/>
      <c r="D816" s="129"/>
      <c r="F816" s="1"/>
      <c r="G816" s="100"/>
    </row>
    <row r="817" spans="2:7" ht="16.5" customHeight="1" x14ac:dyDescent="0.2">
      <c r="B817" s="8" t="s">
        <v>5957</v>
      </c>
      <c r="C817" s="72"/>
      <c r="D817" s="129"/>
      <c r="F817" s="1"/>
      <c r="G817" s="100"/>
    </row>
    <row r="818" spans="2:7" ht="16.5" customHeight="1" x14ac:dyDescent="0.2">
      <c r="B818" s="8" t="s">
        <v>5957</v>
      </c>
      <c r="C818" s="72"/>
      <c r="D818" s="129"/>
      <c r="F818" s="1"/>
      <c r="G818" s="100"/>
    </row>
    <row r="819" spans="2:7" ht="16.5" customHeight="1" x14ac:dyDescent="0.2">
      <c r="B819" s="8" t="s">
        <v>5957</v>
      </c>
      <c r="C819" s="72"/>
      <c r="D819" s="129"/>
      <c r="F819" s="1"/>
      <c r="G819" s="100"/>
    </row>
    <row r="820" spans="2:7" ht="16.5" customHeight="1" x14ac:dyDescent="0.2">
      <c r="B820" s="8" t="s">
        <v>5957</v>
      </c>
      <c r="C820" s="72"/>
      <c r="D820" s="129"/>
      <c r="F820" s="1"/>
      <c r="G820" s="100"/>
    </row>
    <row r="821" spans="2:7" ht="16.5" customHeight="1" x14ac:dyDescent="0.2">
      <c r="B821" s="8" t="s">
        <v>5957</v>
      </c>
      <c r="C821" s="72"/>
      <c r="D821" s="129"/>
      <c r="F821" s="1"/>
      <c r="G821" s="100"/>
    </row>
    <row r="822" spans="2:7" ht="16.5" customHeight="1" x14ac:dyDescent="0.2">
      <c r="B822" s="8" t="s">
        <v>5957</v>
      </c>
      <c r="C822" s="72"/>
      <c r="D822" s="129"/>
      <c r="F822" s="1"/>
      <c r="G822" s="100"/>
    </row>
    <row r="823" spans="2:7" ht="16.5" customHeight="1" x14ac:dyDescent="0.2">
      <c r="B823" s="8" t="s">
        <v>5957</v>
      </c>
      <c r="C823" s="72"/>
      <c r="D823" s="129"/>
      <c r="F823" s="1"/>
      <c r="G823" s="100"/>
    </row>
    <row r="824" spans="2:7" ht="16.5" customHeight="1" x14ac:dyDescent="0.2">
      <c r="B824" s="8" t="s">
        <v>5957</v>
      </c>
      <c r="C824" s="72"/>
      <c r="D824" s="129"/>
      <c r="F824" s="1"/>
      <c r="G824" s="100"/>
    </row>
    <row r="825" spans="2:7" ht="16.5" customHeight="1" x14ac:dyDescent="0.2">
      <c r="B825" s="8" t="s">
        <v>5957</v>
      </c>
      <c r="C825" s="72"/>
      <c r="D825" s="129"/>
      <c r="F825" s="1"/>
      <c r="G825" s="100"/>
    </row>
    <row r="826" spans="2:7" ht="16.5" customHeight="1" x14ac:dyDescent="0.2">
      <c r="B826" s="8" t="s">
        <v>5957</v>
      </c>
      <c r="C826" s="72"/>
      <c r="D826" s="129"/>
      <c r="F826" s="1"/>
      <c r="G826" s="100"/>
    </row>
    <row r="827" spans="2:7" ht="16.5" customHeight="1" x14ac:dyDescent="0.2">
      <c r="B827" s="8" t="s">
        <v>5957</v>
      </c>
      <c r="C827" s="72"/>
      <c r="D827" s="129"/>
      <c r="F827" s="1"/>
      <c r="G827" s="100"/>
    </row>
    <row r="828" spans="2:7" ht="16.5" customHeight="1" x14ac:dyDescent="0.2">
      <c r="B828" s="8" t="s">
        <v>5957</v>
      </c>
      <c r="C828" s="72"/>
      <c r="D828" s="129"/>
      <c r="F828" s="1"/>
      <c r="G828" s="100"/>
    </row>
    <row r="829" spans="2:7" ht="16.5" customHeight="1" x14ac:dyDescent="0.2">
      <c r="B829" s="8" t="s">
        <v>5957</v>
      </c>
      <c r="C829" s="72"/>
      <c r="D829" s="129"/>
      <c r="F829" s="1"/>
      <c r="G829" s="100"/>
    </row>
    <row r="830" spans="2:7" ht="16.5" customHeight="1" x14ac:dyDescent="0.2">
      <c r="B830" s="8" t="s">
        <v>5957</v>
      </c>
      <c r="C830" s="72"/>
      <c r="D830" s="129"/>
      <c r="F830" s="1"/>
      <c r="G830" s="100"/>
    </row>
    <row r="831" spans="2:7" ht="16.5" customHeight="1" x14ac:dyDescent="0.2">
      <c r="B831" s="8" t="s">
        <v>5957</v>
      </c>
      <c r="C831" s="72"/>
      <c r="D831" s="129"/>
      <c r="F831" s="1"/>
      <c r="G831" s="100"/>
    </row>
    <row r="832" spans="2:7" ht="16.5" customHeight="1" x14ac:dyDescent="0.2">
      <c r="B832" s="8" t="s">
        <v>5957</v>
      </c>
      <c r="C832" s="72"/>
      <c r="D832" s="129"/>
      <c r="F832" s="1"/>
      <c r="G832" s="100"/>
    </row>
    <row r="833" spans="2:7" ht="16.5" customHeight="1" x14ac:dyDescent="0.2">
      <c r="B833" s="8" t="s">
        <v>5957</v>
      </c>
      <c r="C833" s="72"/>
      <c r="D833" s="129"/>
      <c r="F833" s="1"/>
      <c r="G833" s="100"/>
    </row>
    <row r="834" spans="2:7" ht="16.5" customHeight="1" x14ac:dyDescent="0.2">
      <c r="B834" s="8" t="s">
        <v>5957</v>
      </c>
      <c r="C834" s="72"/>
      <c r="D834" s="129"/>
      <c r="F834" s="1"/>
      <c r="G834" s="100"/>
    </row>
    <row r="835" spans="2:7" ht="16.5" customHeight="1" x14ac:dyDescent="0.2">
      <c r="B835" s="8" t="s">
        <v>5957</v>
      </c>
      <c r="C835" s="72"/>
      <c r="D835" s="129"/>
      <c r="F835" s="1"/>
      <c r="G835" s="100"/>
    </row>
    <row r="836" spans="2:7" ht="16.5" customHeight="1" x14ac:dyDescent="0.2">
      <c r="B836" s="8" t="s">
        <v>5957</v>
      </c>
      <c r="C836" s="72"/>
      <c r="D836" s="129"/>
      <c r="F836" s="1"/>
      <c r="G836" s="100"/>
    </row>
    <row r="837" spans="2:7" ht="16.5" customHeight="1" x14ac:dyDescent="0.2">
      <c r="B837" s="8" t="s">
        <v>5957</v>
      </c>
      <c r="C837" s="72"/>
      <c r="D837" s="129"/>
      <c r="F837" s="1"/>
      <c r="G837" s="100"/>
    </row>
    <row r="838" spans="2:7" ht="16.5" customHeight="1" x14ac:dyDescent="0.2">
      <c r="B838" s="8" t="s">
        <v>5957</v>
      </c>
      <c r="C838" s="72"/>
      <c r="D838" s="129"/>
      <c r="F838" s="1"/>
      <c r="G838" s="100"/>
    </row>
    <row r="839" spans="2:7" ht="16.5" customHeight="1" x14ac:dyDescent="0.2">
      <c r="B839" s="8" t="s">
        <v>5957</v>
      </c>
      <c r="C839" s="72"/>
      <c r="D839" s="129"/>
      <c r="F839" s="1"/>
      <c r="G839" s="100"/>
    </row>
    <row r="840" spans="2:7" ht="16.5" customHeight="1" x14ac:dyDescent="0.2">
      <c r="B840" s="8" t="s">
        <v>5957</v>
      </c>
      <c r="C840" s="72"/>
      <c r="D840" s="129"/>
      <c r="F840" s="1"/>
      <c r="G840" s="100"/>
    </row>
    <row r="841" spans="2:7" ht="16.5" customHeight="1" x14ac:dyDescent="0.2">
      <c r="B841" s="8" t="s">
        <v>5957</v>
      </c>
      <c r="C841" s="72"/>
      <c r="D841" s="129"/>
      <c r="F841" s="1"/>
      <c r="G841" s="100"/>
    </row>
    <row r="842" spans="2:7" ht="16.5" customHeight="1" x14ac:dyDescent="0.2">
      <c r="B842" s="8" t="s">
        <v>5957</v>
      </c>
      <c r="C842" s="72"/>
      <c r="D842" s="129"/>
      <c r="F842" s="1"/>
      <c r="G842" s="100"/>
    </row>
    <row r="843" spans="2:7" ht="16.5" customHeight="1" x14ac:dyDescent="0.2">
      <c r="B843" s="8" t="s">
        <v>5957</v>
      </c>
      <c r="C843" s="72"/>
      <c r="D843" s="129"/>
      <c r="F843" s="1"/>
      <c r="G843" s="100"/>
    </row>
    <row r="844" spans="2:7" ht="16.5" customHeight="1" x14ac:dyDescent="0.2">
      <c r="B844" s="8" t="s">
        <v>5957</v>
      </c>
      <c r="C844" s="72"/>
      <c r="D844" s="129"/>
      <c r="F844" s="1"/>
      <c r="G844" s="100"/>
    </row>
    <row r="845" spans="2:7" ht="16.5" customHeight="1" x14ac:dyDescent="0.2">
      <c r="B845" s="8" t="s">
        <v>5957</v>
      </c>
      <c r="C845" s="72"/>
      <c r="D845" s="129"/>
      <c r="F845" s="1"/>
      <c r="G845" s="100"/>
    </row>
    <row r="846" spans="2:7" ht="16.5" customHeight="1" x14ac:dyDescent="0.2">
      <c r="B846" s="8" t="s">
        <v>5957</v>
      </c>
      <c r="C846" s="72"/>
      <c r="D846" s="129"/>
      <c r="F846" s="1"/>
      <c r="G846" s="100"/>
    </row>
    <row r="847" spans="2:7" ht="16.5" customHeight="1" x14ac:dyDescent="0.2">
      <c r="B847" s="8" t="s">
        <v>5957</v>
      </c>
      <c r="C847" s="72"/>
      <c r="D847" s="129"/>
      <c r="F847" s="1"/>
      <c r="G847" s="100"/>
    </row>
    <row r="848" spans="2:7" ht="16.5" customHeight="1" x14ac:dyDescent="0.2">
      <c r="B848" s="8" t="s">
        <v>5957</v>
      </c>
      <c r="C848" s="72"/>
      <c r="D848" s="129"/>
      <c r="F848" s="1"/>
      <c r="G848" s="100"/>
    </row>
    <row r="849" spans="2:7" ht="16.5" customHeight="1" x14ac:dyDescent="0.2">
      <c r="B849" s="8" t="s">
        <v>5957</v>
      </c>
      <c r="C849" s="72"/>
      <c r="D849" s="129"/>
      <c r="F849" s="1"/>
      <c r="G849" s="100"/>
    </row>
    <row r="850" spans="2:7" ht="16.5" customHeight="1" x14ac:dyDescent="0.2">
      <c r="B850" s="8" t="s">
        <v>5957</v>
      </c>
      <c r="C850" s="72"/>
      <c r="D850" s="129"/>
      <c r="F850" s="1"/>
      <c r="G850" s="100"/>
    </row>
    <row r="851" spans="2:7" ht="16.5" customHeight="1" x14ac:dyDescent="0.2">
      <c r="B851" s="8" t="s">
        <v>5957</v>
      </c>
      <c r="C851" s="72"/>
      <c r="D851" s="129"/>
      <c r="F851" s="1"/>
      <c r="G851" s="100"/>
    </row>
    <row r="852" spans="2:7" ht="16.5" customHeight="1" x14ac:dyDescent="0.2">
      <c r="B852" s="8" t="s">
        <v>5957</v>
      </c>
      <c r="C852" s="72"/>
      <c r="D852" s="129"/>
      <c r="F852" s="1"/>
      <c r="G852" s="100"/>
    </row>
    <row r="853" spans="2:7" ht="16.5" customHeight="1" x14ac:dyDescent="0.2">
      <c r="B853" s="8" t="s">
        <v>5957</v>
      </c>
      <c r="C853" s="72"/>
      <c r="D853" s="129"/>
      <c r="F853" s="1"/>
      <c r="G853" s="100"/>
    </row>
    <row r="854" spans="2:7" ht="16.5" customHeight="1" x14ac:dyDescent="0.2">
      <c r="B854" s="8" t="s">
        <v>5957</v>
      </c>
      <c r="C854" s="72"/>
      <c r="D854" s="129"/>
      <c r="F854" s="1"/>
      <c r="G854" s="100"/>
    </row>
    <row r="855" spans="2:7" ht="16.5" customHeight="1" x14ac:dyDescent="0.2">
      <c r="B855" s="8" t="s">
        <v>5957</v>
      </c>
      <c r="C855" s="72"/>
      <c r="D855" s="129"/>
      <c r="F855" s="1"/>
      <c r="G855" s="100"/>
    </row>
    <row r="856" spans="2:7" ht="16.5" customHeight="1" x14ac:dyDescent="0.2">
      <c r="B856" s="8" t="s">
        <v>5957</v>
      </c>
      <c r="C856" s="72"/>
      <c r="D856" s="129"/>
      <c r="F856" s="1"/>
      <c r="G856" s="100"/>
    </row>
    <row r="857" spans="2:7" ht="16.5" customHeight="1" x14ac:dyDescent="0.2">
      <c r="B857" s="8" t="s">
        <v>5957</v>
      </c>
      <c r="C857" s="72"/>
      <c r="D857" s="129"/>
      <c r="F857" s="1"/>
      <c r="G857" s="100"/>
    </row>
    <row r="858" spans="2:7" ht="16.5" customHeight="1" x14ac:dyDescent="0.2">
      <c r="B858" s="8" t="s">
        <v>5957</v>
      </c>
      <c r="C858" s="72"/>
      <c r="D858" s="129"/>
      <c r="F858" s="1"/>
      <c r="G858" s="100"/>
    </row>
    <row r="859" spans="2:7" ht="16.5" customHeight="1" x14ac:dyDescent="0.2">
      <c r="B859" s="8" t="s">
        <v>5957</v>
      </c>
      <c r="C859" s="72"/>
      <c r="D859" s="129"/>
      <c r="F859" s="1"/>
      <c r="G859" s="100"/>
    </row>
    <row r="860" spans="2:7" ht="16.5" customHeight="1" x14ac:dyDescent="0.2">
      <c r="B860" s="8" t="s">
        <v>5957</v>
      </c>
      <c r="C860" s="72"/>
      <c r="D860" s="129"/>
      <c r="F860" s="1"/>
      <c r="G860" s="100"/>
    </row>
    <row r="861" spans="2:7" ht="16.5" customHeight="1" x14ac:dyDescent="0.2">
      <c r="B861" s="8" t="s">
        <v>5957</v>
      </c>
      <c r="C861" s="72"/>
      <c r="D861" s="129"/>
      <c r="F861" s="1"/>
      <c r="G861" s="100"/>
    </row>
    <row r="862" spans="2:7" ht="16.5" customHeight="1" x14ac:dyDescent="0.2">
      <c r="B862" s="8" t="s">
        <v>5957</v>
      </c>
      <c r="C862" s="72"/>
      <c r="D862" s="129"/>
      <c r="F862" s="1"/>
      <c r="G862" s="100"/>
    </row>
    <row r="863" spans="2:7" ht="16.5" customHeight="1" x14ac:dyDescent="0.2">
      <c r="B863" s="8" t="s">
        <v>5957</v>
      </c>
      <c r="C863" s="72"/>
      <c r="D863" s="129"/>
      <c r="F863" s="1"/>
      <c r="G863" s="100"/>
    </row>
    <row r="864" spans="2:7" ht="16.5" customHeight="1" x14ac:dyDescent="0.2">
      <c r="B864" s="8" t="s">
        <v>5957</v>
      </c>
      <c r="C864" s="72"/>
      <c r="D864" s="129"/>
      <c r="F864" s="1"/>
      <c r="G864" s="100"/>
    </row>
    <row r="865" spans="2:7" ht="16.5" customHeight="1" x14ac:dyDescent="0.2">
      <c r="B865" s="8" t="s">
        <v>5957</v>
      </c>
      <c r="C865" s="72"/>
      <c r="D865" s="129"/>
      <c r="F865" s="1"/>
      <c r="G865" s="100"/>
    </row>
    <row r="866" spans="2:7" ht="16.5" customHeight="1" x14ac:dyDescent="0.2">
      <c r="B866" s="8" t="s">
        <v>5957</v>
      </c>
      <c r="C866" s="72"/>
      <c r="D866" s="129"/>
      <c r="F866" s="1"/>
      <c r="G866" s="100"/>
    </row>
    <row r="867" spans="2:7" ht="16.5" customHeight="1" x14ac:dyDescent="0.2">
      <c r="B867" s="8" t="s">
        <v>5957</v>
      </c>
      <c r="C867" s="72"/>
      <c r="D867" s="129"/>
      <c r="F867" s="1"/>
      <c r="G867" s="100"/>
    </row>
    <row r="868" spans="2:7" ht="16.5" customHeight="1" x14ac:dyDescent="0.2">
      <c r="B868" s="8" t="s">
        <v>5957</v>
      </c>
      <c r="C868" s="72"/>
      <c r="D868" s="129"/>
      <c r="F868" s="1"/>
      <c r="G868" s="100"/>
    </row>
    <row r="869" spans="2:7" ht="16.5" customHeight="1" x14ac:dyDescent="0.2">
      <c r="B869" s="8" t="s">
        <v>5957</v>
      </c>
      <c r="C869" s="72"/>
      <c r="D869" s="129"/>
      <c r="F869" s="1"/>
      <c r="G869" s="100"/>
    </row>
    <row r="870" spans="2:7" ht="16.5" customHeight="1" x14ac:dyDescent="0.2">
      <c r="B870" s="8" t="s">
        <v>5957</v>
      </c>
      <c r="C870" s="72"/>
      <c r="D870" s="129"/>
      <c r="F870" s="1"/>
      <c r="G870" s="100"/>
    </row>
    <row r="871" spans="2:7" ht="16.5" customHeight="1" x14ac:dyDescent="0.2">
      <c r="B871" s="8" t="s">
        <v>5957</v>
      </c>
      <c r="C871" s="72"/>
      <c r="D871" s="129"/>
      <c r="F871" s="1"/>
      <c r="G871" s="100"/>
    </row>
    <row r="872" spans="2:7" ht="16.5" customHeight="1" x14ac:dyDescent="0.2">
      <c r="B872" s="8" t="s">
        <v>5957</v>
      </c>
      <c r="C872" s="72"/>
      <c r="D872" s="129"/>
      <c r="F872" s="1"/>
      <c r="G872" s="100"/>
    </row>
    <row r="873" spans="2:7" ht="16.5" customHeight="1" x14ac:dyDescent="0.2">
      <c r="B873" s="8" t="s">
        <v>5957</v>
      </c>
      <c r="C873" s="72"/>
      <c r="D873" s="129"/>
      <c r="F873" s="1"/>
      <c r="G873" s="100"/>
    </row>
    <row r="874" spans="2:7" ht="16.5" customHeight="1" x14ac:dyDescent="0.2">
      <c r="B874" s="8" t="s">
        <v>5957</v>
      </c>
      <c r="C874" s="72"/>
      <c r="D874" s="129"/>
      <c r="F874" s="1"/>
      <c r="G874" s="100"/>
    </row>
    <row r="875" spans="2:7" ht="16.5" customHeight="1" x14ac:dyDescent="0.2">
      <c r="B875" s="8" t="s">
        <v>5957</v>
      </c>
      <c r="C875" s="72"/>
      <c r="D875" s="129"/>
      <c r="F875" s="1"/>
      <c r="G875" s="100"/>
    </row>
    <row r="876" spans="2:7" ht="16.5" customHeight="1" x14ac:dyDescent="0.2">
      <c r="B876" s="8" t="s">
        <v>5957</v>
      </c>
      <c r="C876" s="72"/>
      <c r="D876" s="129"/>
      <c r="F876" s="1"/>
      <c r="G876" s="100"/>
    </row>
    <row r="877" spans="2:7" ht="16.5" customHeight="1" x14ac:dyDescent="0.2">
      <c r="B877" s="8" t="s">
        <v>5957</v>
      </c>
      <c r="C877" s="72"/>
      <c r="D877" s="129"/>
      <c r="F877" s="1"/>
      <c r="G877" s="100"/>
    </row>
    <row r="878" spans="2:7" ht="16.5" customHeight="1" x14ac:dyDescent="0.2">
      <c r="B878" s="8" t="s">
        <v>5957</v>
      </c>
      <c r="C878" s="72"/>
      <c r="D878" s="129"/>
      <c r="F878" s="1"/>
      <c r="G878" s="100"/>
    </row>
    <row r="879" spans="2:7" ht="16.5" customHeight="1" x14ac:dyDescent="0.2">
      <c r="B879" s="8" t="s">
        <v>5957</v>
      </c>
      <c r="C879" s="72"/>
      <c r="D879" s="129"/>
      <c r="F879" s="1"/>
      <c r="G879" s="100"/>
    </row>
    <row r="880" spans="2:7" ht="16.5" customHeight="1" x14ac:dyDescent="0.2">
      <c r="B880" s="8" t="s">
        <v>5957</v>
      </c>
      <c r="C880" s="72"/>
      <c r="D880" s="129"/>
      <c r="F880" s="1"/>
      <c r="G880" s="100"/>
    </row>
    <row r="881" spans="2:7" ht="16.5" customHeight="1" x14ac:dyDescent="0.2">
      <c r="B881" s="8" t="s">
        <v>5957</v>
      </c>
      <c r="C881" s="72"/>
      <c r="D881" s="129"/>
      <c r="F881" s="1"/>
      <c r="G881" s="100"/>
    </row>
    <row r="882" spans="2:7" ht="16.5" customHeight="1" x14ac:dyDescent="0.2">
      <c r="B882" s="8" t="s">
        <v>5957</v>
      </c>
      <c r="C882" s="72"/>
      <c r="D882" s="129"/>
      <c r="F882" s="1"/>
      <c r="G882" s="100"/>
    </row>
    <row r="883" spans="2:7" ht="16.5" customHeight="1" x14ac:dyDescent="0.2">
      <c r="B883" s="8" t="s">
        <v>5957</v>
      </c>
      <c r="C883" s="72"/>
      <c r="D883" s="129"/>
      <c r="F883" s="1"/>
      <c r="G883" s="100"/>
    </row>
    <row r="884" spans="2:7" ht="16.5" customHeight="1" x14ac:dyDescent="0.2">
      <c r="B884" s="8" t="s">
        <v>5957</v>
      </c>
      <c r="C884" s="72"/>
      <c r="D884" s="129"/>
      <c r="F884" s="1"/>
      <c r="G884" s="100"/>
    </row>
    <row r="885" spans="2:7" ht="16.5" customHeight="1" x14ac:dyDescent="0.2">
      <c r="B885" s="8" t="s">
        <v>5957</v>
      </c>
      <c r="C885" s="72"/>
      <c r="D885" s="129"/>
      <c r="F885" s="1"/>
      <c r="G885" s="100"/>
    </row>
    <row r="886" spans="2:7" ht="16.5" customHeight="1" x14ac:dyDescent="0.2">
      <c r="B886" s="8" t="s">
        <v>5957</v>
      </c>
      <c r="C886" s="72"/>
      <c r="D886" s="129"/>
      <c r="F886" s="1"/>
      <c r="G886" s="100"/>
    </row>
    <row r="887" spans="2:7" ht="16.5" customHeight="1" x14ac:dyDescent="0.2">
      <c r="B887" s="8" t="s">
        <v>5957</v>
      </c>
      <c r="C887" s="72"/>
      <c r="D887" s="129"/>
      <c r="F887" s="1"/>
      <c r="G887" s="100"/>
    </row>
    <row r="888" spans="2:7" ht="16.5" customHeight="1" x14ac:dyDescent="0.2">
      <c r="B888" s="8" t="s">
        <v>5957</v>
      </c>
      <c r="C888" s="72"/>
      <c r="D888" s="129"/>
      <c r="F888" s="1"/>
      <c r="G888" s="100"/>
    </row>
    <row r="889" spans="2:7" ht="16.5" customHeight="1" x14ac:dyDescent="0.2">
      <c r="B889" s="8" t="s">
        <v>5957</v>
      </c>
      <c r="C889" s="72"/>
      <c r="D889" s="129"/>
      <c r="F889" s="1"/>
      <c r="G889" s="100"/>
    </row>
    <row r="890" spans="2:7" ht="16.5" customHeight="1" x14ac:dyDescent="0.2">
      <c r="B890" s="8" t="s">
        <v>5957</v>
      </c>
      <c r="C890" s="72"/>
      <c r="D890" s="129"/>
      <c r="F890" s="1"/>
      <c r="G890" s="100"/>
    </row>
    <row r="891" spans="2:7" ht="16.5" customHeight="1" x14ac:dyDescent="0.2">
      <c r="B891" s="8" t="s">
        <v>5957</v>
      </c>
      <c r="C891" s="72"/>
      <c r="D891" s="129"/>
      <c r="F891" s="1"/>
      <c r="G891" s="100"/>
    </row>
    <row r="892" spans="2:7" ht="16.5" customHeight="1" x14ac:dyDescent="0.2">
      <c r="B892" s="8" t="s">
        <v>5957</v>
      </c>
      <c r="C892" s="72"/>
      <c r="D892" s="129"/>
      <c r="F892" s="1"/>
      <c r="G892" s="100"/>
    </row>
    <row r="893" spans="2:7" ht="16.5" customHeight="1" x14ac:dyDescent="0.2">
      <c r="B893" s="8" t="s">
        <v>5957</v>
      </c>
      <c r="C893" s="72"/>
      <c r="D893" s="129"/>
      <c r="F893" s="1"/>
      <c r="G893" s="100"/>
    </row>
    <row r="894" spans="2:7" ht="16.5" customHeight="1" x14ac:dyDescent="0.2">
      <c r="B894" s="8" t="s">
        <v>5957</v>
      </c>
      <c r="C894" s="72"/>
      <c r="D894" s="129"/>
      <c r="F894" s="1"/>
      <c r="G894" s="100"/>
    </row>
    <row r="895" spans="2:7" ht="16.5" customHeight="1" x14ac:dyDescent="0.2">
      <c r="B895" s="8" t="s">
        <v>5957</v>
      </c>
      <c r="C895" s="72"/>
      <c r="D895" s="129"/>
      <c r="F895" s="1"/>
      <c r="G895" s="100"/>
    </row>
    <row r="896" spans="2:7" ht="16.5" customHeight="1" x14ac:dyDescent="0.2">
      <c r="B896" s="8" t="s">
        <v>5957</v>
      </c>
      <c r="C896" s="72"/>
      <c r="D896" s="129"/>
      <c r="F896" s="1"/>
      <c r="G896" s="100"/>
    </row>
    <row r="897" spans="2:7" ht="16.5" customHeight="1" x14ac:dyDescent="0.2">
      <c r="B897" s="8" t="s">
        <v>5957</v>
      </c>
      <c r="C897" s="72"/>
      <c r="D897" s="129"/>
      <c r="F897" s="1"/>
      <c r="G897" s="100"/>
    </row>
    <row r="898" spans="2:7" ht="16.5" customHeight="1" x14ac:dyDescent="0.2">
      <c r="B898" s="8" t="s">
        <v>5957</v>
      </c>
      <c r="C898" s="72"/>
      <c r="D898" s="129"/>
      <c r="F898" s="1"/>
      <c r="G898" s="100"/>
    </row>
    <row r="899" spans="2:7" ht="16.5" customHeight="1" x14ac:dyDescent="0.2">
      <c r="B899" s="8" t="s">
        <v>5957</v>
      </c>
      <c r="C899" s="72"/>
      <c r="D899" s="129"/>
      <c r="F899" s="1"/>
      <c r="G899" s="100"/>
    </row>
    <row r="900" spans="2:7" ht="16.5" customHeight="1" x14ac:dyDescent="0.2">
      <c r="B900" s="8" t="s">
        <v>5957</v>
      </c>
      <c r="C900" s="72"/>
      <c r="D900" s="129"/>
      <c r="F900" s="1"/>
      <c r="G900" s="100"/>
    </row>
    <row r="901" spans="2:7" ht="16.5" customHeight="1" x14ac:dyDescent="0.2">
      <c r="B901" s="8" t="s">
        <v>5957</v>
      </c>
      <c r="C901" s="72"/>
      <c r="D901" s="129"/>
      <c r="F901" s="1"/>
      <c r="G901" s="100"/>
    </row>
    <row r="902" spans="2:7" ht="16.5" customHeight="1" x14ac:dyDescent="0.2">
      <c r="B902" s="8" t="s">
        <v>5957</v>
      </c>
      <c r="C902" s="72"/>
      <c r="D902" s="129"/>
      <c r="F902" s="1"/>
      <c r="G902" s="100"/>
    </row>
    <row r="903" spans="2:7" ht="16.5" customHeight="1" x14ac:dyDescent="0.2">
      <c r="B903" s="8" t="s">
        <v>5957</v>
      </c>
      <c r="C903" s="72"/>
      <c r="D903" s="129"/>
      <c r="F903" s="1"/>
      <c r="G903" s="100"/>
    </row>
    <row r="904" spans="2:7" ht="16.5" customHeight="1" x14ac:dyDescent="0.2">
      <c r="B904" s="8" t="s">
        <v>5957</v>
      </c>
      <c r="C904" s="72"/>
      <c r="D904" s="129"/>
      <c r="F904" s="1"/>
      <c r="G904" s="100"/>
    </row>
    <row r="905" spans="2:7" ht="16.5" customHeight="1" x14ac:dyDescent="0.2">
      <c r="B905" s="8" t="s">
        <v>5957</v>
      </c>
      <c r="C905" s="72"/>
      <c r="D905" s="129"/>
      <c r="F905" s="1"/>
      <c r="G905" s="100"/>
    </row>
    <row r="906" spans="2:7" ht="16.5" customHeight="1" x14ac:dyDescent="0.2">
      <c r="B906" s="8" t="s">
        <v>5957</v>
      </c>
      <c r="C906" s="72"/>
      <c r="D906" s="129"/>
      <c r="F906" s="1"/>
      <c r="G906" s="100"/>
    </row>
    <row r="907" spans="2:7" ht="16.5" customHeight="1" x14ac:dyDescent="0.2">
      <c r="B907" s="8" t="s">
        <v>5957</v>
      </c>
      <c r="C907" s="72"/>
      <c r="D907" s="129"/>
      <c r="F907" s="1"/>
      <c r="G907" s="100"/>
    </row>
    <row r="908" spans="2:7" ht="16.5" customHeight="1" x14ac:dyDescent="0.2">
      <c r="B908" s="8" t="s">
        <v>5957</v>
      </c>
      <c r="C908" s="72"/>
      <c r="D908" s="129"/>
      <c r="F908" s="1"/>
      <c r="G908" s="100"/>
    </row>
    <row r="909" spans="2:7" ht="16.5" customHeight="1" x14ac:dyDescent="0.2">
      <c r="B909" s="8" t="s">
        <v>5957</v>
      </c>
      <c r="C909" s="72"/>
      <c r="D909" s="129"/>
      <c r="F909" s="1"/>
      <c r="G909" s="100"/>
    </row>
    <row r="910" spans="2:7" ht="16.5" customHeight="1" x14ac:dyDescent="0.2">
      <c r="B910" s="8" t="s">
        <v>5957</v>
      </c>
      <c r="C910" s="72"/>
      <c r="D910" s="129"/>
      <c r="F910" s="1"/>
      <c r="G910" s="100"/>
    </row>
    <row r="911" spans="2:7" ht="16.5" customHeight="1" x14ac:dyDescent="0.2">
      <c r="B911" s="8" t="s">
        <v>5957</v>
      </c>
      <c r="C911" s="72"/>
      <c r="D911" s="129"/>
      <c r="F911" s="1"/>
      <c r="G911" s="100"/>
    </row>
    <row r="912" spans="2:7" ht="16.5" customHeight="1" x14ac:dyDescent="0.2">
      <c r="B912" s="8" t="s">
        <v>5957</v>
      </c>
      <c r="C912" s="72"/>
      <c r="D912" s="129"/>
      <c r="F912" s="1"/>
      <c r="G912" s="100"/>
    </row>
    <row r="913" spans="2:7" ht="16.5" customHeight="1" x14ac:dyDescent="0.2">
      <c r="B913" s="8" t="s">
        <v>5957</v>
      </c>
      <c r="C913" s="72"/>
      <c r="D913" s="129"/>
      <c r="F913" s="1"/>
      <c r="G913" s="100"/>
    </row>
    <row r="914" spans="2:7" ht="16.5" customHeight="1" x14ac:dyDescent="0.2">
      <c r="B914" s="8" t="s">
        <v>5957</v>
      </c>
      <c r="C914" s="72"/>
      <c r="D914" s="129"/>
      <c r="F914" s="1"/>
      <c r="G914" s="100"/>
    </row>
    <row r="915" spans="2:7" ht="16.5" customHeight="1" x14ac:dyDescent="0.2">
      <c r="B915" s="8" t="s">
        <v>5957</v>
      </c>
      <c r="C915" s="72"/>
      <c r="D915" s="129"/>
      <c r="F915" s="1"/>
      <c r="G915" s="100"/>
    </row>
    <row r="916" spans="2:7" ht="16.5" customHeight="1" x14ac:dyDescent="0.2">
      <c r="B916" s="8" t="s">
        <v>5957</v>
      </c>
      <c r="C916" s="72"/>
      <c r="D916" s="129"/>
      <c r="F916" s="1"/>
      <c r="G916" s="100"/>
    </row>
    <row r="917" spans="2:7" ht="16.5" customHeight="1" x14ac:dyDescent="0.2">
      <c r="B917" s="8" t="s">
        <v>5957</v>
      </c>
      <c r="C917" s="72"/>
      <c r="D917" s="129"/>
      <c r="F917" s="1"/>
      <c r="G917" s="100"/>
    </row>
    <row r="918" spans="2:7" ht="16.5" customHeight="1" x14ac:dyDescent="0.2">
      <c r="B918" s="8" t="s">
        <v>5957</v>
      </c>
      <c r="C918" s="72"/>
      <c r="D918" s="129"/>
      <c r="F918" s="1"/>
      <c r="G918" s="100"/>
    </row>
    <row r="919" spans="2:7" ht="16.5" customHeight="1" x14ac:dyDescent="0.2">
      <c r="B919" s="8" t="s">
        <v>5957</v>
      </c>
      <c r="C919" s="72"/>
      <c r="D919" s="129"/>
      <c r="F919" s="1"/>
      <c r="G919" s="100"/>
    </row>
    <row r="920" spans="2:7" ht="16.5" customHeight="1" x14ac:dyDescent="0.2">
      <c r="B920" s="8" t="s">
        <v>5957</v>
      </c>
      <c r="C920" s="72"/>
      <c r="D920" s="129"/>
      <c r="F920" s="1"/>
      <c r="G920" s="100"/>
    </row>
    <row r="921" spans="2:7" ht="16.5" customHeight="1" x14ac:dyDescent="0.2">
      <c r="B921" s="8" t="s">
        <v>5957</v>
      </c>
      <c r="C921" s="72"/>
      <c r="D921" s="129"/>
      <c r="F921" s="1"/>
      <c r="G921" s="100"/>
    </row>
    <row r="922" spans="2:7" ht="16.5" customHeight="1" x14ac:dyDescent="0.2">
      <c r="B922" s="8" t="s">
        <v>5957</v>
      </c>
      <c r="C922" s="72"/>
      <c r="D922" s="129"/>
      <c r="F922" s="1"/>
      <c r="G922" s="100"/>
    </row>
    <row r="923" spans="2:7" ht="16.5" customHeight="1" x14ac:dyDescent="0.2">
      <c r="B923" s="8" t="s">
        <v>5957</v>
      </c>
      <c r="C923" s="72"/>
      <c r="D923" s="129"/>
      <c r="F923" s="1"/>
      <c r="G923" s="100"/>
    </row>
    <row r="924" spans="2:7" ht="16.5" customHeight="1" x14ac:dyDescent="0.2">
      <c r="B924" s="8" t="s">
        <v>5957</v>
      </c>
      <c r="C924" s="72"/>
      <c r="D924" s="129"/>
      <c r="F924" s="1"/>
      <c r="G924" s="100"/>
    </row>
    <row r="925" spans="2:7" ht="16.5" customHeight="1" x14ac:dyDescent="0.2">
      <c r="B925" s="8" t="s">
        <v>5957</v>
      </c>
      <c r="C925" s="72"/>
      <c r="D925" s="129"/>
      <c r="F925" s="1"/>
      <c r="G925" s="100"/>
    </row>
    <row r="926" spans="2:7" ht="16.5" customHeight="1" x14ac:dyDescent="0.2">
      <c r="B926" s="8" t="s">
        <v>5957</v>
      </c>
      <c r="C926" s="72"/>
      <c r="D926" s="129"/>
      <c r="F926" s="1"/>
      <c r="G926" s="100"/>
    </row>
    <row r="927" spans="2:7" ht="16.5" customHeight="1" x14ac:dyDescent="0.2">
      <c r="B927" s="8" t="s">
        <v>5957</v>
      </c>
      <c r="C927" s="72"/>
      <c r="D927" s="129"/>
      <c r="F927" s="1"/>
      <c r="G927" s="100"/>
    </row>
    <row r="928" spans="2:7" ht="16.5" customHeight="1" x14ac:dyDescent="0.2">
      <c r="B928" s="8" t="s">
        <v>5957</v>
      </c>
      <c r="C928" s="72"/>
      <c r="D928" s="129"/>
      <c r="F928" s="1"/>
      <c r="G928" s="100"/>
    </row>
    <row r="929" spans="2:7" ht="16.5" customHeight="1" x14ac:dyDescent="0.2">
      <c r="B929" s="8" t="s">
        <v>5957</v>
      </c>
      <c r="C929" s="72"/>
      <c r="D929" s="129"/>
      <c r="F929" s="1"/>
      <c r="G929" s="100"/>
    </row>
    <row r="930" spans="2:7" ht="16.5" customHeight="1" x14ac:dyDescent="0.2">
      <c r="B930" s="8" t="s">
        <v>5957</v>
      </c>
      <c r="C930" s="72"/>
      <c r="D930" s="129"/>
      <c r="F930" s="1"/>
      <c r="G930" s="100"/>
    </row>
    <row r="931" spans="2:7" ht="16.5" customHeight="1" x14ac:dyDescent="0.2">
      <c r="B931" s="8" t="s">
        <v>5957</v>
      </c>
      <c r="C931" s="72"/>
      <c r="D931" s="129"/>
      <c r="F931" s="1"/>
      <c r="G931" s="100"/>
    </row>
    <row r="932" spans="2:7" ht="16.5" customHeight="1" x14ac:dyDescent="0.2">
      <c r="B932" s="8" t="s">
        <v>5957</v>
      </c>
      <c r="C932" s="72"/>
      <c r="D932" s="129"/>
      <c r="F932" s="1"/>
      <c r="G932" s="100"/>
    </row>
    <row r="933" spans="2:7" ht="16.5" customHeight="1" x14ac:dyDescent="0.2">
      <c r="B933" s="8" t="s">
        <v>5957</v>
      </c>
      <c r="C933" s="72"/>
      <c r="D933" s="129"/>
      <c r="F933" s="1"/>
      <c r="G933" s="100"/>
    </row>
    <row r="934" spans="2:7" ht="16.5" customHeight="1" x14ac:dyDescent="0.2">
      <c r="B934" s="8" t="s">
        <v>5957</v>
      </c>
      <c r="C934" s="72"/>
      <c r="D934" s="129"/>
      <c r="F934" s="1"/>
      <c r="G934" s="100"/>
    </row>
    <row r="935" spans="2:7" ht="16.5" customHeight="1" x14ac:dyDescent="0.2">
      <c r="B935" s="8" t="s">
        <v>5957</v>
      </c>
      <c r="C935" s="72"/>
      <c r="D935" s="129"/>
      <c r="F935" s="1"/>
      <c r="G935" s="100"/>
    </row>
    <row r="936" spans="2:7" ht="16.5" customHeight="1" x14ac:dyDescent="0.2">
      <c r="B936" s="8" t="s">
        <v>5957</v>
      </c>
      <c r="C936" s="72"/>
      <c r="D936" s="129"/>
      <c r="F936" s="1"/>
      <c r="G936" s="100"/>
    </row>
    <row r="937" spans="2:7" ht="16.5" customHeight="1" x14ac:dyDescent="0.2">
      <c r="B937" s="8" t="s">
        <v>5957</v>
      </c>
      <c r="C937" s="72"/>
      <c r="D937" s="129"/>
      <c r="F937" s="1"/>
      <c r="G937" s="100"/>
    </row>
    <row r="938" spans="2:7" ht="16.5" customHeight="1" x14ac:dyDescent="0.2">
      <c r="B938" s="8" t="s">
        <v>5957</v>
      </c>
      <c r="C938" s="72"/>
      <c r="D938" s="129"/>
      <c r="F938" s="1"/>
      <c r="G938" s="100"/>
    </row>
    <row r="939" spans="2:7" ht="16.5" customHeight="1" x14ac:dyDescent="0.2">
      <c r="B939" s="8" t="s">
        <v>5957</v>
      </c>
      <c r="C939" s="72"/>
      <c r="D939" s="129"/>
      <c r="F939" s="1"/>
      <c r="G939" s="100"/>
    </row>
    <row r="940" spans="2:7" ht="16.5" customHeight="1" x14ac:dyDescent="0.2">
      <c r="B940" s="8" t="s">
        <v>5957</v>
      </c>
      <c r="C940" s="72"/>
      <c r="D940" s="129"/>
      <c r="F940" s="1"/>
      <c r="G940" s="100"/>
    </row>
    <row r="941" spans="2:7" ht="16.5" customHeight="1" x14ac:dyDescent="0.2">
      <c r="B941" s="8" t="s">
        <v>5957</v>
      </c>
      <c r="C941" s="72"/>
      <c r="D941" s="129"/>
      <c r="F941" s="1"/>
      <c r="G941" s="100"/>
    </row>
    <row r="942" spans="2:7" ht="16.5" customHeight="1" x14ac:dyDescent="0.2">
      <c r="B942" s="8" t="s">
        <v>5957</v>
      </c>
      <c r="C942" s="72"/>
      <c r="D942" s="129"/>
      <c r="F942" s="1"/>
      <c r="G942" s="100"/>
    </row>
    <row r="943" spans="2:7" ht="16.5" customHeight="1" x14ac:dyDescent="0.2">
      <c r="B943" s="8" t="s">
        <v>5957</v>
      </c>
      <c r="C943" s="72"/>
      <c r="D943" s="129"/>
      <c r="F943" s="1"/>
      <c r="G943" s="100"/>
    </row>
    <row r="944" spans="2:7" ht="16.5" customHeight="1" x14ac:dyDescent="0.2">
      <c r="B944" s="8" t="s">
        <v>5957</v>
      </c>
      <c r="C944" s="72"/>
      <c r="D944" s="129"/>
      <c r="F944" s="1"/>
      <c r="G944" s="100"/>
    </row>
    <row r="945" spans="2:7" ht="16.5" customHeight="1" x14ac:dyDescent="0.2">
      <c r="B945" s="8" t="s">
        <v>5957</v>
      </c>
      <c r="C945" s="72"/>
      <c r="D945" s="129"/>
      <c r="F945" s="1"/>
      <c r="G945" s="100"/>
    </row>
    <row r="946" spans="2:7" ht="16.5" customHeight="1" x14ac:dyDescent="0.2">
      <c r="B946" s="8" t="s">
        <v>5957</v>
      </c>
      <c r="C946" s="72"/>
      <c r="D946" s="129"/>
      <c r="F946" s="1"/>
      <c r="G946" s="100"/>
    </row>
    <row r="947" spans="2:7" ht="16.5" customHeight="1" x14ac:dyDescent="0.2">
      <c r="B947" s="8" t="s">
        <v>5957</v>
      </c>
      <c r="C947" s="72"/>
      <c r="D947" s="129"/>
      <c r="F947" s="1"/>
      <c r="G947" s="100"/>
    </row>
    <row r="948" spans="2:7" ht="16.5" customHeight="1" x14ac:dyDescent="0.2">
      <c r="B948" s="8" t="s">
        <v>5957</v>
      </c>
      <c r="C948" s="72"/>
      <c r="D948" s="129"/>
      <c r="F948" s="1"/>
      <c r="G948" s="100"/>
    </row>
    <row r="949" spans="2:7" ht="16.5" customHeight="1" x14ac:dyDescent="0.2">
      <c r="B949" s="8" t="s">
        <v>5957</v>
      </c>
      <c r="C949" s="72"/>
      <c r="D949" s="129"/>
      <c r="F949" s="1"/>
      <c r="G949" s="100"/>
    </row>
    <row r="950" spans="2:7" ht="16.5" customHeight="1" x14ac:dyDescent="0.2">
      <c r="B950" s="8" t="s">
        <v>5957</v>
      </c>
      <c r="C950" s="72"/>
      <c r="D950" s="129"/>
      <c r="F950" s="1"/>
      <c r="G950" s="100"/>
    </row>
    <row r="951" spans="2:7" ht="16.5" customHeight="1" x14ac:dyDescent="0.2">
      <c r="B951" s="8" t="s">
        <v>5957</v>
      </c>
      <c r="C951" s="72"/>
      <c r="D951" s="129"/>
      <c r="F951" s="1"/>
      <c r="G951" s="100"/>
    </row>
    <row r="952" spans="2:7" ht="16.5" customHeight="1" x14ac:dyDescent="0.2">
      <c r="B952" s="8" t="s">
        <v>5957</v>
      </c>
      <c r="C952" s="72"/>
      <c r="D952" s="129"/>
      <c r="F952" s="1"/>
      <c r="G952" s="100"/>
    </row>
    <row r="953" spans="2:7" ht="16.5" customHeight="1" x14ac:dyDescent="0.2">
      <c r="B953" s="8" t="s">
        <v>5957</v>
      </c>
      <c r="C953" s="72"/>
      <c r="D953" s="129"/>
      <c r="F953" s="1"/>
      <c r="G953" s="100"/>
    </row>
    <row r="954" spans="2:7" ht="16.5" customHeight="1" x14ac:dyDescent="0.2">
      <c r="B954" s="8" t="s">
        <v>5957</v>
      </c>
      <c r="C954" s="72"/>
      <c r="D954" s="129"/>
      <c r="F954" s="1"/>
      <c r="G954" s="100"/>
    </row>
    <row r="955" spans="2:7" ht="16.5" customHeight="1" x14ac:dyDescent="0.2">
      <c r="B955" s="8" t="s">
        <v>5957</v>
      </c>
      <c r="C955" s="72"/>
      <c r="D955" s="129"/>
      <c r="F955" s="1"/>
      <c r="G955" s="100"/>
    </row>
    <row r="956" spans="2:7" ht="16.5" customHeight="1" x14ac:dyDescent="0.2">
      <c r="B956" s="8" t="s">
        <v>5957</v>
      </c>
      <c r="C956" s="72"/>
      <c r="D956" s="129"/>
      <c r="F956" s="1"/>
      <c r="G956" s="100"/>
    </row>
    <row r="957" spans="2:7" ht="16.5" customHeight="1" x14ac:dyDescent="0.2">
      <c r="B957" s="8" t="s">
        <v>5957</v>
      </c>
      <c r="C957" s="72"/>
      <c r="D957" s="129"/>
      <c r="F957" s="1"/>
      <c r="G957" s="100"/>
    </row>
    <row r="958" spans="2:7" ht="16.5" customHeight="1" x14ac:dyDescent="0.2">
      <c r="B958" s="8" t="s">
        <v>5957</v>
      </c>
      <c r="C958" s="72"/>
      <c r="D958" s="129"/>
      <c r="F958" s="1"/>
      <c r="G958" s="100"/>
    </row>
    <row r="959" spans="2:7" ht="16.5" customHeight="1" x14ac:dyDescent="0.2">
      <c r="B959" s="8" t="s">
        <v>5957</v>
      </c>
      <c r="C959" s="72"/>
      <c r="D959" s="129"/>
      <c r="F959" s="1"/>
      <c r="G959" s="100"/>
    </row>
    <row r="960" spans="2:7" ht="16.5" customHeight="1" x14ac:dyDescent="0.2">
      <c r="B960" s="8" t="s">
        <v>5957</v>
      </c>
      <c r="C960" s="72"/>
      <c r="D960" s="129"/>
      <c r="F960" s="1"/>
      <c r="G960" s="100"/>
    </row>
    <row r="961" spans="2:7" ht="16.5" customHeight="1" x14ac:dyDescent="0.2">
      <c r="B961" s="8" t="s">
        <v>5957</v>
      </c>
      <c r="C961" s="72"/>
      <c r="D961" s="129"/>
      <c r="F961" s="1"/>
      <c r="G961" s="100"/>
    </row>
    <row r="962" spans="2:7" ht="16.5" customHeight="1" x14ac:dyDescent="0.2">
      <c r="B962" s="8" t="s">
        <v>5957</v>
      </c>
      <c r="C962" s="72"/>
      <c r="D962" s="129"/>
      <c r="F962" s="1"/>
      <c r="G962" s="100"/>
    </row>
    <row r="963" spans="2:7" ht="16.5" customHeight="1" x14ac:dyDescent="0.2">
      <c r="B963" s="8" t="s">
        <v>5957</v>
      </c>
      <c r="C963" s="72"/>
      <c r="D963" s="129"/>
      <c r="F963" s="1"/>
      <c r="G963" s="100"/>
    </row>
    <row r="964" spans="2:7" ht="16.5" customHeight="1" x14ac:dyDescent="0.2">
      <c r="B964" s="8" t="s">
        <v>5957</v>
      </c>
      <c r="C964" s="72"/>
      <c r="D964" s="129"/>
      <c r="F964" s="1"/>
      <c r="G964" s="100"/>
    </row>
    <row r="965" spans="2:7" ht="16.5" customHeight="1" x14ac:dyDescent="0.2">
      <c r="B965" s="8" t="s">
        <v>5957</v>
      </c>
      <c r="C965" s="72"/>
      <c r="D965" s="129"/>
      <c r="F965" s="1"/>
      <c r="G965" s="100"/>
    </row>
    <row r="966" spans="2:7" ht="16.5" customHeight="1" x14ac:dyDescent="0.2">
      <c r="B966" s="8" t="s">
        <v>5957</v>
      </c>
      <c r="C966" s="72"/>
      <c r="D966" s="129"/>
      <c r="F966" s="1"/>
      <c r="G966" s="100"/>
    </row>
    <row r="967" spans="2:7" ht="16.5" customHeight="1" x14ac:dyDescent="0.2">
      <c r="B967" s="8" t="s">
        <v>5957</v>
      </c>
      <c r="C967" s="72"/>
      <c r="D967" s="129"/>
      <c r="F967" s="1"/>
      <c r="G967" s="100"/>
    </row>
    <row r="968" spans="2:7" ht="16.5" customHeight="1" x14ac:dyDescent="0.2">
      <c r="B968" s="8" t="s">
        <v>5957</v>
      </c>
      <c r="C968" s="72"/>
      <c r="D968" s="129"/>
      <c r="F968" s="1"/>
      <c r="G968" s="100"/>
    </row>
    <row r="969" spans="2:7" ht="16.5" customHeight="1" x14ac:dyDescent="0.2">
      <c r="B969" s="8" t="s">
        <v>5957</v>
      </c>
      <c r="C969" s="72"/>
      <c r="D969" s="129"/>
      <c r="F969" s="1"/>
      <c r="G969" s="100"/>
    </row>
    <row r="970" spans="2:7" ht="16.5" customHeight="1" x14ac:dyDescent="0.2">
      <c r="B970" s="8" t="s">
        <v>5957</v>
      </c>
      <c r="C970" s="72"/>
      <c r="D970" s="129"/>
      <c r="F970" s="1"/>
      <c r="G970" s="100"/>
    </row>
    <row r="971" spans="2:7" ht="16.5" customHeight="1" x14ac:dyDescent="0.2">
      <c r="B971" s="8" t="s">
        <v>5957</v>
      </c>
      <c r="C971" s="72"/>
      <c r="D971" s="129"/>
      <c r="F971" s="1"/>
      <c r="G971" s="100"/>
    </row>
    <row r="972" spans="2:7" ht="16.5" customHeight="1" x14ac:dyDescent="0.2">
      <c r="B972" s="8" t="s">
        <v>5957</v>
      </c>
      <c r="C972" s="72"/>
      <c r="D972" s="129"/>
      <c r="F972" s="1"/>
      <c r="G972" s="100"/>
    </row>
    <row r="973" spans="2:7" ht="16.5" customHeight="1" x14ac:dyDescent="0.2">
      <c r="B973" s="8" t="s">
        <v>5957</v>
      </c>
      <c r="C973" s="72"/>
      <c r="D973" s="129"/>
      <c r="F973" s="1"/>
      <c r="G973" s="100"/>
    </row>
    <row r="974" spans="2:7" ht="16.5" customHeight="1" x14ac:dyDescent="0.2">
      <c r="B974" s="8" t="s">
        <v>5957</v>
      </c>
      <c r="C974" s="72"/>
      <c r="D974" s="129"/>
      <c r="F974" s="1"/>
      <c r="G974" s="100"/>
    </row>
    <row r="975" spans="2:7" ht="16.5" customHeight="1" x14ac:dyDescent="0.2">
      <c r="B975" s="8" t="s">
        <v>5957</v>
      </c>
      <c r="C975" s="72"/>
      <c r="D975" s="129"/>
      <c r="F975" s="1"/>
      <c r="G975" s="100"/>
    </row>
    <row r="976" spans="2:7" ht="16.5" customHeight="1" x14ac:dyDescent="0.2">
      <c r="B976" s="8" t="s">
        <v>5957</v>
      </c>
      <c r="C976" s="72"/>
      <c r="D976" s="129"/>
      <c r="F976" s="1"/>
      <c r="G976" s="100"/>
    </row>
    <row r="977" spans="2:7" ht="16.5" customHeight="1" x14ac:dyDescent="0.2">
      <c r="B977" s="8" t="s">
        <v>5957</v>
      </c>
      <c r="C977" s="72"/>
      <c r="D977" s="129"/>
      <c r="F977" s="1"/>
      <c r="G977" s="100"/>
    </row>
    <row r="978" spans="2:7" ht="16.5" customHeight="1" x14ac:dyDescent="0.2">
      <c r="B978" s="8" t="s">
        <v>5957</v>
      </c>
      <c r="C978" s="72"/>
      <c r="D978" s="129"/>
      <c r="F978" s="1"/>
      <c r="G978" s="100"/>
    </row>
    <row r="979" spans="2:7" ht="16.5" customHeight="1" x14ac:dyDescent="0.2">
      <c r="B979" s="8" t="s">
        <v>5957</v>
      </c>
      <c r="C979" s="72"/>
      <c r="D979" s="129"/>
      <c r="F979" s="1"/>
      <c r="G979" s="100"/>
    </row>
    <row r="980" spans="2:7" ht="16.5" customHeight="1" x14ac:dyDescent="0.2">
      <c r="B980" s="8" t="s">
        <v>5957</v>
      </c>
      <c r="C980" s="72"/>
      <c r="D980" s="129"/>
      <c r="F980" s="1"/>
      <c r="G980" s="100"/>
    </row>
    <row r="981" spans="2:7" ht="16.5" customHeight="1" x14ac:dyDescent="0.2">
      <c r="B981" s="8" t="s">
        <v>5957</v>
      </c>
      <c r="C981" s="72"/>
      <c r="D981" s="129"/>
      <c r="F981" s="1"/>
      <c r="G981" s="100"/>
    </row>
    <row r="982" spans="2:7" ht="16.5" customHeight="1" x14ac:dyDescent="0.2">
      <c r="B982" s="8" t="s">
        <v>5957</v>
      </c>
      <c r="C982" s="72"/>
      <c r="D982" s="129"/>
      <c r="F982" s="1"/>
      <c r="G982" s="100"/>
    </row>
    <row r="983" spans="2:7" ht="16.5" customHeight="1" x14ac:dyDescent="0.2">
      <c r="B983" s="8" t="s">
        <v>5957</v>
      </c>
      <c r="C983" s="72"/>
      <c r="D983" s="129"/>
      <c r="F983" s="1"/>
      <c r="G983" s="100"/>
    </row>
    <row r="984" spans="2:7" ht="16.5" customHeight="1" x14ac:dyDescent="0.2">
      <c r="B984" s="8" t="s">
        <v>5957</v>
      </c>
      <c r="C984" s="72"/>
      <c r="D984" s="129"/>
      <c r="F984" s="1"/>
      <c r="G984" s="100"/>
    </row>
    <row r="985" spans="2:7" ht="16.5" customHeight="1" x14ac:dyDescent="0.2">
      <c r="B985" s="8" t="s">
        <v>5957</v>
      </c>
      <c r="C985" s="72"/>
      <c r="D985" s="129"/>
      <c r="F985" s="1"/>
      <c r="G985" s="100"/>
    </row>
    <row r="986" spans="2:7" ht="16.5" customHeight="1" x14ac:dyDescent="0.2">
      <c r="B986" s="8" t="s">
        <v>5957</v>
      </c>
      <c r="C986" s="72"/>
      <c r="D986" s="129"/>
      <c r="F986" s="1"/>
      <c r="G986" s="100"/>
    </row>
    <row r="987" spans="2:7" ht="16.5" customHeight="1" x14ac:dyDescent="0.2">
      <c r="B987" s="8" t="s">
        <v>5957</v>
      </c>
      <c r="C987" s="72"/>
      <c r="D987" s="129"/>
      <c r="F987" s="1"/>
      <c r="G987" s="100"/>
    </row>
    <row r="988" spans="2:7" ht="16.5" customHeight="1" x14ac:dyDescent="0.2">
      <c r="B988" s="8" t="s">
        <v>5957</v>
      </c>
      <c r="C988" s="72"/>
      <c r="D988" s="129"/>
      <c r="F988" s="1"/>
      <c r="G988" s="100"/>
    </row>
    <row r="989" spans="2:7" ht="16.5" customHeight="1" x14ac:dyDescent="0.2">
      <c r="B989" s="8" t="s">
        <v>5957</v>
      </c>
      <c r="C989" s="72"/>
      <c r="D989" s="129"/>
      <c r="F989" s="1"/>
      <c r="G989" s="100"/>
    </row>
    <row r="990" spans="2:7" ht="16.5" customHeight="1" x14ac:dyDescent="0.2">
      <c r="B990" s="8" t="s">
        <v>5957</v>
      </c>
      <c r="C990" s="72"/>
      <c r="D990" s="129"/>
      <c r="F990" s="1"/>
      <c r="G990" s="100"/>
    </row>
    <row r="991" spans="2:7" ht="16.5" customHeight="1" x14ac:dyDescent="0.2">
      <c r="B991" s="8" t="s">
        <v>5957</v>
      </c>
      <c r="C991" s="72"/>
      <c r="D991" s="129"/>
      <c r="F991" s="1"/>
      <c r="G991" s="100"/>
    </row>
    <row r="992" spans="2:7" ht="16.5" customHeight="1" x14ac:dyDescent="0.2">
      <c r="B992" s="8" t="s">
        <v>5957</v>
      </c>
      <c r="C992" s="72"/>
      <c r="D992" s="129"/>
      <c r="F992" s="1"/>
      <c r="G992" s="100"/>
    </row>
    <row r="993" spans="2:7" ht="16.5" customHeight="1" x14ac:dyDescent="0.2">
      <c r="B993" s="8" t="s">
        <v>5957</v>
      </c>
      <c r="C993" s="72"/>
      <c r="D993" s="129"/>
      <c r="F993" s="1"/>
      <c r="G993" s="100"/>
    </row>
    <row r="994" spans="2:7" ht="16.5" customHeight="1" x14ac:dyDescent="0.2">
      <c r="B994" s="8" t="s">
        <v>5957</v>
      </c>
      <c r="C994" s="72"/>
      <c r="D994" s="129"/>
      <c r="F994" s="1"/>
      <c r="G994" s="100"/>
    </row>
    <row r="995" spans="2:7" ht="16.5" customHeight="1" x14ac:dyDescent="0.2">
      <c r="B995" s="8" t="s">
        <v>5957</v>
      </c>
      <c r="C995" s="72"/>
      <c r="D995" s="129"/>
      <c r="F995" s="1"/>
      <c r="G995" s="100"/>
    </row>
    <row r="996" spans="2:7" ht="16.5" customHeight="1" x14ac:dyDescent="0.2">
      <c r="B996" s="8" t="s">
        <v>5957</v>
      </c>
      <c r="C996" s="72"/>
      <c r="D996" s="129"/>
      <c r="F996" s="1"/>
      <c r="G996" s="100"/>
    </row>
    <row r="997" spans="2:7" ht="16.5" customHeight="1" x14ac:dyDescent="0.2">
      <c r="B997" s="8" t="s">
        <v>5957</v>
      </c>
      <c r="C997" s="72"/>
      <c r="D997" s="129"/>
      <c r="F997" s="1"/>
      <c r="G997" s="100"/>
    </row>
    <row r="998" spans="2:7" ht="16.5" customHeight="1" x14ac:dyDescent="0.2">
      <c r="B998" s="8" t="s">
        <v>5957</v>
      </c>
      <c r="C998" s="72"/>
      <c r="D998" s="129"/>
      <c r="F998" s="1"/>
      <c r="G998" s="100"/>
    </row>
    <row r="999" spans="2:7" ht="16.5" customHeight="1" x14ac:dyDescent="0.2">
      <c r="B999" s="8" t="s">
        <v>5957</v>
      </c>
      <c r="C999" s="72"/>
      <c r="D999" s="129"/>
      <c r="F999" s="1"/>
      <c r="G999" s="100"/>
    </row>
    <row r="1000" spans="2:7" ht="16.5" customHeight="1" x14ac:dyDescent="0.2">
      <c r="B1000" s="8" t="s">
        <v>5957</v>
      </c>
      <c r="C1000" s="72"/>
      <c r="D1000" s="129"/>
      <c r="F1000" s="1"/>
      <c r="G1000" s="100"/>
    </row>
    <row r="1001" spans="2:7" ht="16.5" customHeight="1" x14ac:dyDescent="0.2">
      <c r="B1001" s="8" t="s">
        <v>5957</v>
      </c>
      <c r="C1001" s="72"/>
      <c r="D1001" s="129"/>
      <c r="F1001" s="1"/>
      <c r="G1001" s="100"/>
    </row>
    <row r="1002" spans="2:7" ht="16.5" customHeight="1" x14ac:dyDescent="0.2">
      <c r="B1002" s="8" t="s">
        <v>5957</v>
      </c>
      <c r="C1002" s="72"/>
      <c r="D1002" s="129"/>
      <c r="F1002" s="1"/>
      <c r="G1002" s="100"/>
    </row>
    <row r="1003" spans="2:7" ht="16.5" customHeight="1" x14ac:dyDescent="0.2">
      <c r="B1003" s="8" t="s">
        <v>5957</v>
      </c>
      <c r="C1003" s="72"/>
      <c r="D1003" s="129"/>
      <c r="F1003" s="1"/>
      <c r="G1003" s="100"/>
    </row>
    <row r="1004" spans="2:7" ht="16.5" customHeight="1" x14ac:dyDescent="0.2">
      <c r="B1004" s="8" t="s">
        <v>5957</v>
      </c>
      <c r="C1004" s="72"/>
      <c r="D1004" s="129"/>
      <c r="F1004" s="1"/>
      <c r="G1004" s="100"/>
    </row>
    <row r="1005" spans="2:7" ht="16.5" customHeight="1" x14ac:dyDescent="0.2">
      <c r="B1005" s="8" t="s">
        <v>5957</v>
      </c>
      <c r="C1005" s="72"/>
      <c r="D1005" s="129"/>
      <c r="F1005" s="1"/>
      <c r="G1005" s="100"/>
    </row>
    <row r="1006" spans="2:7" ht="16.5" customHeight="1" x14ac:dyDescent="0.2">
      <c r="B1006" s="8" t="s">
        <v>5957</v>
      </c>
      <c r="C1006" s="72"/>
      <c r="D1006" s="129"/>
      <c r="F1006" s="1"/>
      <c r="G1006" s="100"/>
    </row>
    <row r="1007" spans="2:7" ht="16.5" customHeight="1" x14ac:dyDescent="0.2">
      <c r="B1007" s="8" t="s">
        <v>5957</v>
      </c>
      <c r="C1007" s="72"/>
      <c r="D1007" s="129"/>
      <c r="F1007" s="1"/>
      <c r="G1007" s="100"/>
    </row>
    <row r="1008" spans="2:7" ht="16.5" customHeight="1" x14ac:dyDescent="0.2">
      <c r="B1008" s="8" t="s">
        <v>5957</v>
      </c>
      <c r="C1008" s="72"/>
      <c r="D1008" s="129"/>
      <c r="F1008" s="1"/>
      <c r="G1008" s="100"/>
    </row>
    <row r="1009" spans="2:7" ht="16.5" customHeight="1" x14ac:dyDescent="0.2">
      <c r="B1009" s="8" t="s">
        <v>5957</v>
      </c>
      <c r="C1009" s="72"/>
      <c r="D1009" s="129"/>
      <c r="F1009" s="1"/>
      <c r="G1009" s="100"/>
    </row>
    <row r="1010" spans="2:7" ht="16.5" customHeight="1" x14ac:dyDescent="0.2">
      <c r="B1010" s="8" t="s">
        <v>5957</v>
      </c>
      <c r="C1010" s="72"/>
      <c r="D1010" s="129"/>
      <c r="F1010" s="1"/>
      <c r="G1010" s="100"/>
    </row>
    <row r="1011" spans="2:7" ht="16.5" customHeight="1" x14ac:dyDescent="0.2">
      <c r="B1011" s="8" t="s">
        <v>5957</v>
      </c>
      <c r="C1011" s="72"/>
      <c r="D1011" s="129"/>
      <c r="F1011" s="1"/>
      <c r="G1011" s="100"/>
    </row>
    <row r="1012" spans="2:7" ht="16.5" customHeight="1" x14ac:dyDescent="0.2">
      <c r="B1012" s="8" t="s">
        <v>5957</v>
      </c>
      <c r="C1012" s="72"/>
      <c r="D1012" s="129"/>
      <c r="F1012" s="1"/>
      <c r="G1012" s="100"/>
    </row>
    <row r="1013" spans="2:7" ht="16.5" customHeight="1" x14ac:dyDescent="0.2">
      <c r="B1013" s="8" t="s">
        <v>5957</v>
      </c>
      <c r="C1013" s="72"/>
      <c r="D1013" s="129"/>
      <c r="F1013" s="1"/>
      <c r="G1013" s="100"/>
    </row>
    <row r="1014" spans="2:7" ht="16.5" customHeight="1" x14ac:dyDescent="0.2">
      <c r="B1014" s="8" t="s">
        <v>5957</v>
      </c>
      <c r="C1014" s="72"/>
      <c r="D1014" s="129"/>
      <c r="F1014" s="1"/>
      <c r="G1014" s="100"/>
    </row>
    <row r="1015" spans="2:7" ht="16.5" customHeight="1" x14ac:dyDescent="0.2">
      <c r="B1015" s="8" t="s">
        <v>5957</v>
      </c>
      <c r="C1015" s="72"/>
      <c r="D1015" s="129"/>
      <c r="F1015" s="1"/>
      <c r="G1015" s="100"/>
    </row>
    <row r="1016" spans="2:7" ht="16.5" customHeight="1" x14ac:dyDescent="0.2">
      <c r="B1016" s="8" t="s">
        <v>5957</v>
      </c>
      <c r="C1016" s="72"/>
      <c r="D1016" s="129"/>
      <c r="F1016" s="1"/>
      <c r="G1016" s="100"/>
    </row>
    <row r="1017" spans="2:7" ht="16.5" customHeight="1" x14ac:dyDescent="0.2">
      <c r="B1017" s="8" t="s">
        <v>5957</v>
      </c>
      <c r="C1017" s="72"/>
      <c r="D1017" s="129"/>
      <c r="F1017" s="1"/>
      <c r="G1017" s="100"/>
    </row>
    <row r="1018" spans="2:7" ht="16.5" customHeight="1" x14ac:dyDescent="0.2">
      <c r="B1018" s="8" t="s">
        <v>5957</v>
      </c>
      <c r="C1018" s="72"/>
      <c r="D1018" s="129"/>
      <c r="F1018" s="1"/>
      <c r="G1018" s="100"/>
    </row>
    <row r="1019" spans="2:7" ht="16.5" customHeight="1" x14ac:dyDescent="0.2">
      <c r="B1019" s="8" t="s">
        <v>5957</v>
      </c>
      <c r="C1019" s="72"/>
      <c r="D1019" s="129"/>
      <c r="F1019" s="1"/>
      <c r="G1019" s="100"/>
    </row>
    <row r="1020" spans="2:7" ht="16.5" customHeight="1" x14ac:dyDescent="0.2">
      <c r="B1020" s="8" t="s">
        <v>5957</v>
      </c>
      <c r="C1020" s="72"/>
      <c r="D1020" s="129"/>
      <c r="F1020" s="1"/>
      <c r="G1020" s="100"/>
    </row>
    <row r="1021" spans="2:7" ht="16.5" customHeight="1" x14ac:dyDescent="0.2">
      <c r="B1021" s="8" t="s">
        <v>5957</v>
      </c>
      <c r="C1021" s="72"/>
      <c r="D1021" s="129"/>
      <c r="F1021" s="1"/>
      <c r="G1021" s="100"/>
    </row>
    <row r="1022" spans="2:7" ht="16.5" customHeight="1" x14ac:dyDescent="0.2">
      <c r="B1022" s="8" t="s">
        <v>5957</v>
      </c>
      <c r="C1022" s="72"/>
      <c r="D1022" s="129"/>
      <c r="F1022" s="1"/>
      <c r="G1022" s="100"/>
    </row>
    <row r="1023" spans="2:7" ht="16.5" customHeight="1" x14ac:dyDescent="0.2">
      <c r="B1023" s="8" t="s">
        <v>5957</v>
      </c>
      <c r="C1023" s="72"/>
      <c r="D1023" s="129"/>
      <c r="F1023" s="1"/>
      <c r="G1023" s="100"/>
    </row>
    <row r="1024" spans="2:7" ht="16.5" customHeight="1" x14ac:dyDescent="0.2">
      <c r="B1024" s="8" t="s">
        <v>5957</v>
      </c>
      <c r="C1024" s="72"/>
      <c r="D1024" s="129"/>
      <c r="F1024" s="1"/>
      <c r="G1024" s="100"/>
    </row>
    <row r="1025" spans="2:7" ht="16.5" customHeight="1" x14ac:dyDescent="0.2">
      <c r="B1025" s="8" t="s">
        <v>5957</v>
      </c>
      <c r="C1025" s="72"/>
      <c r="D1025" s="129"/>
      <c r="F1025" s="1"/>
      <c r="G1025" s="100"/>
    </row>
    <row r="1026" spans="2:7" ht="16.5" customHeight="1" x14ac:dyDescent="0.2">
      <c r="B1026" s="8" t="s">
        <v>5957</v>
      </c>
      <c r="C1026" s="72"/>
      <c r="D1026" s="129"/>
      <c r="F1026" s="1"/>
      <c r="G1026" s="100"/>
    </row>
    <row r="1027" spans="2:7" ht="16.5" customHeight="1" x14ac:dyDescent="0.2">
      <c r="B1027" s="8" t="s">
        <v>5957</v>
      </c>
      <c r="C1027" s="72"/>
      <c r="D1027" s="129"/>
      <c r="F1027" s="1"/>
      <c r="G1027" s="100"/>
    </row>
    <row r="1028" spans="2:7" ht="16.5" customHeight="1" x14ac:dyDescent="0.2">
      <c r="B1028" s="8" t="s">
        <v>5957</v>
      </c>
      <c r="C1028" s="72"/>
      <c r="D1028" s="129"/>
      <c r="F1028" s="1"/>
      <c r="G1028" s="100"/>
    </row>
    <row r="1029" spans="2:7" ht="16.5" customHeight="1" x14ac:dyDescent="0.2">
      <c r="B1029" s="8" t="s">
        <v>5957</v>
      </c>
      <c r="C1029" s="72"/>
      <c r="D1029" s="129"/>
      <c r="F1029" s="1"/>
      <c r="G1029" s="100"/>
    </row>
    <row r="1030" spans="2:7" ht="16.5" customHeight="1" x14ac:dyDescent="0.2">
      <c r="B1030" s="8" t="s">
        <v>5957</v>
      </c>
      <c r="C1030" s="72"/>
      <c r="D1030" s="129"/>
      <c r="F1030" s="1"/>
      <c r="G1030" s="100"/>
    </row>
    <row r="1031" spans="2:7" ht="16.5" customHeight="1" x14ac:dyDescent="0.2">
      <c r="B1031" s="8" t="s">
        <v>5957</v>
      </c>
      <c r="C1031" s="72"/>
      <c r="D1031" s="129"/>
      <c r="F1031" s="1"/>
      <c r="G1031" s="100"/>
    </row>
    <row r="1032" spans="2:7" ht="16.5" customHeight="1" x14ac:dyDescent="0.2">
      <c r="B1032" s="8" t="s">
        <v>5957</v>
      </c>
      <c r="C1032" s="72"/>
      <c r="D1032" s="129"/>
      <c r="F1032" s="1"/>
      <c r="G1032" s="100"/>
    </row>
    <row r="1033" spans="2:7" ht="16.5" customHeight="1" x14ac:dyDescent="0.2">
      <c r="B1033" s="8" t="s">
        <v>5957</v>
      </c>
      <c r="C1033" s="72"/>
      <c r="D1033" s="129"/>
      <c r="F1033" s="1"/>
      <c r="G1033" s="100"/>
    </row>
    <row r="1034" spans="2:7" ht="16.5" customHeight="1" x14ac:dyDescent="0.2">
      <c r="B1034" s="8" t="s">
        <v>5957</v>
      </c>
      <c r="C1034" s="72"/>
      <c r="D1034" s="129"/>
      <c r="F1034" s="1"/>
      <c r="G1034" s="100"/>
    </row>
    <row r="1035" spans="2:7" ht="16.5" customHeight="1" x14ac:dyDescent="0.2">
      <c r="B1035" s="8" t="s">
        <v>5957</v>
      </c>
      <c r="C1035" s="72"/>
      <c r="D1035" s="129"/>
      <c r="F1035" s="1"/>
      <c r="G1035" s="100"/>
    </row>
    <row r="1036" spans="2:7" ht="16.5" customHeight="1" x14ac:dyDescent="0.2">
      <c r="B1036" s="8" t="s">
        <v>5957</v>
      </c>
      <c r="C1036" s="72"/>
      <c r="D1036" s="129"/>
      <c r="F1036" s="1"/>
      <c r="G1036" s="100"/>
    </row>
    <row r="1037" spans="2:7" ht="16.5" customHeight="1" x14ac:dyDescent="0.2">
      <c r="B1037" s="8" t="s">
        <v>5957</v>
      </c>
      <c r="C1037" s="72"/>
      <c r="D1037" s="129"/>
      <c r="F1037" s="1"/>
      <c r="G1037" s="100"/>
    </row>
    <row r="1038" spans="2:7" ht="16.5" customHeight="1" x14ac:dyDescent="0.2">
      <c r="B1038" s="8" t="s">
        <v>5957</v>
      </c>
      <c r="C1038" s="72"/>
      <c r="D1038" s="129"/>
      <c r="F1038" s="1"/>
      <c r="G1038" s="100"/>
    </row>
    <row r="1039" spans="2:7" ht="16.5" customHeight="1" x14ac:dyDescent="0.2">
      <c r="B1039" s="8" t="s">
        <v>5957</v>
      </c>
      <c r="C1039" s="72"/>
      <c r="D1039" s="129"/>
      <c r="F1039" s="1"/>
      <c r="G1039" s="100"/>
    </row>
    <row r="1040" spans="2:7" ht="16.5" customHeight="1" x14ac:dyDescent="0.2">
      <c r="B1040" s="8" t="s">
        <v>5957</v>
      </c>
      <c r="C1040" s="72"/>
      <c r="D1040" s="129"/>
      <c r="F1040" s="1"/>
      <c r="G1040" s="100"/>
    </row>
    <row r="1041" spans="2:7" ht="16.5" customHeight="1" x14ac:dyDescent="0.2">
      <c r="B1041" s="8" t="s">
        <v>5957</v>
      </c>
      <c r="C1041" s="72"/>
      <c r="D1041" s="129"/>
      <c r="F1041" s="1"/>
      <c r="G1041" s="100"/>
    </row>
    <row r="1042" spans="2:7" ht="16.5" customHeight="1" x14ac:dyDescent="0.2">
      <c r="B1042" s="8" t="s">
        <v>5957</v>
      </c>
      <c r="C1042" s="72"/>
      <c r="D1042" s="129"/>
      <c r="F1042" s="1"/>
      <c r="G1042" s="100"/>
    </row>
    <row r="1043" spans="2:7" ht="16.5" customHeight="1" x14ac:dyDescent="0.2">
      <c r="B1043" s="8" t="s">
        <v>5957</v>
      </c>
      <c r="C1043" s="72"/>
      <c r="D1043" s="129"/>
      <c r="F1043" s="1"/>
      <c r="G1043" s="100"/>
    </row>
    <row r="1044" spans="2:7" ht="16.5" customHeight="1" x14ac:dyDescent="0.2">
      <c r="B1044" s="8" t="s">
        <v>5957</v>
      </c>
      <c r="C1044" s="72"/>
      <c r="D1044" s="129"/>
      <c r="F1044" s="1"/>
      <c r="G1044" s="100"/>
    </row>
    <row r="1045" spans="2:7" ht="16.5" customHeight="1" x14ac:dyDescent="0.2">
      <c r="B1045" s="8" t="s">
        <v>5957</v>
      </c>
      <c r="C1045" s="72"/>
      <c r="D1045" s="129"/>
      <c r="F1045" s="1"/>
      <c r="G1045" s="100"/>
    </row>
    <row r="1046" spans="2:7" ht="16.5" customHeight="1" x14ac:dyDescent="0.2">
      <c r="B1046" s="8" t="s">
        <v>5957</v>
      </c>
      <c r="C1046" s="72"/>
      <c r="D1046" s="129"/>
      <c r="F1046" s="1"/>
      <c r="G1046" s="100"/>
    </row>
    <row r="1047" spans="2:7" ht="16.5" customHeight="1" x14ac:dyDescent="0.2">
      <c r="B1047" s="8" t="s">
        <v>5957</v>
      </c>
      <c r="C1047" s="72"/>
      <c r="D1047" s="129"/>
      <c r="F1047" s="1"/>
      <c r="G1047" s="100"/>
    </row>
    <row r="1048" spans="2:7" ht="16.5" customHeight="1" x14ac:dyDescent="0.2">
      <c r="B1048" s="8" t="s">
        <v>5957</v>
      </c>
      <c r="C1048" s="72"/>
      <c r="D1048" s="129"/>
      <c r="F1048" s="1"/>
      <c r="G1048" s="100"/>
    </row>
    <row r="1049" spans="2:7" ht="16.5" customHeight="1" x14ac:dyDescent="0.2">
      <c r="B1049" s="8" t="s">
        <v>5957</v>
      </c>
      <c r="C1049" s="72"/>
      <c r="D1049" s="129"/>
      <c r="F1049" s="1"/>
      <c r="G1049" s="100"/>
    </row>
    <row r="1050" spans="2:7" ht="16.5" customHeight="1" x14ac:dyDescent="0.2">
      <c r="B1050" s="8" t="s">
        <v>5957</v>
      </c>
      <c r="C1050" s="72"/>
      <c r="D1050" s="129"/>
      <c r="F1050" s="1"/>
      <c r="G1050" s="100"/>
    </row>
    <row r="1051" spans="2:7" ht="16.5" customHeight="1" x14ac:dyDescent="0.2">
      <c r="B1051" s="8" t="s">
        <v>5957</v>
      </c>
      <c r="C1051" s="72"/>
      <c r="D1051" s="129"/>
      <c r="F1051" s="1"/>
      <c r="G1051" s="100"/>
    </row>
    <row r="1052" spans="2:7" ht="16.5" customHeight="1" x14ac:dyDescent="0.2">
      <c r="B1052" s="8" t="s">
        <v>5957</v>
      </c>
      <c r="C1052" s="72"/>
      <c r="D1052" s="129"/>
      <c r="F1052" s="1"/>
      <c r="G1052" s="100"/>
    </row>
    <row r="1053" spans="2:7" ht="16.5" customHeight="1" x14ac:dyDescent="0.2">
      <c r="B1053" s="8" t="s">
        <v>5957</v>
      </c>
      <c r="C1053" s="72"/>
      <c r="D1053" s="129"/>
      <c r="F1053" s="1"/>
      <c r="G1053" s="100"/>
    </row>
    <row r="1054" spans="2:7" ht="16.5" customHeight="1" x14ac:dyDescent="0.2">
      <c r="B1054" s="8" t="s">
        <v>5957</v>
      </c>
      <c r="C1054" s="72"/>
      <c r="D1054" s="129"/>
      <c r="F1054" s="1"/>
      <c r="G1054" s="100"/>
    </row>
    <row r="1055" spans="2:7" ht="16.5" customHeight="1" x14ac:dyDescent="0.2">
      <c r="B1055" s="8" t="s">
        <v>5957</v>
      </c>
      <c r="C1055" s="72"/>
      <c r="D1055" s="129"/>
      <c r="F1055" s="1"/>
      <c r="G1055" s="100"/>
    </row>
    <row r="1056" spans="2:7" ht="16.5" customHeight="1" x14ac:dyDescent="0.2">
      <c r="B1056" s="8" t="s">
        <v>5957</v>
      </c>
      <c r="C1056" s="72"/>
      <c r="D1056" s="129"/>
      <c r="F1056" s="1"/>
      <c r="G1056" s="100"/>
    </row>
    <row r="1057" spans="2:7" ht="16.5" customHeight="1" x14ac:dyDescent="0.2">
      <c r="B1057" s="8" t="s">
        <v>5957</v>
      </c>
      <c r="C1057" s="72"/>
      <c r="D1057" s="129"/>
      <c r="F1057" s="1"/>
      <c r="G1057" s="100"/>
    </row>
    <row r="1058" spans="2:7" ht="16.5" customHeight="1" x14ac:dyDescent="0.2">
      <c r="B1058" s="8" t="s">
        <v>5957</v>
      </c>
      <c r="C1058" s="72"/>
      <c r="D1058" s="129"/>
      <c r="F1058" s="1"/>
      <c r="G1058" s="100"/>
    </row>
    <row r="1059" spans="2:7" ht="16.5" customHeight="1" x14ac:dyDescent="0.2">
      <c r="B1059" s="8" t="s">
        <v>5957</v>
      </c>
      <c r="C1059" s="72"/>
      <c r="D1059" s="129"/>
      <c r="F1059" s="1"/>
      <c r="G1059" s="100"/>
    </row>
    <row r="1060" spans="2:7" ht="16.5" customHeight="1" x14ac:dyDescent="0.2">
      <c r="B1060" s="8" t="s">
        <v>5957</v>
      </c>
      <c r="C1060" s="72"/>
      <c r="D1060" s="129"/>
      <c r="F1060" s="1"/>
      <c r="G1060" s="100"/>
    </row>
    <row r="1061" spans="2:7" ht="16.5" customHeight="1" x14ac:dyDescent="0.2">
      <c r="B1061" s="8" t="s">
        <v>5957</v>
      </c>
      <c r="C1061" s="72"/>
      <c r="D1061" s="129"/>
      <c r="F1061" s="1"/>
      <c r="G1061" s="100"/>
    </row>
    <row r="1062" spans="2:7" ht="16.5" customHeight="1" x14ac:dyDescent="0.2">
      <c r="B1062" s="8" t="s">
        <v>5957</v>
      </c>
      <c r="C1062" s="72"/>
      <c r="D1062" s="129"/>
      <c r="F1062" s="1"/>
      <c r="G1062" s="100"/>
    </row>
    <row r="1063" spans="2:7" ht="16.5" customHeight="1" x14ac:dyDescent="0.2">
      <c r="B1063" s="8" t="s">
        <v>5957</v>
      </c>
      <c r="C1063" s="72"/>
      <c r="D1063" s="129"/>
      <c r="F1063" s="1"/>
      <c r="G1063" s="100"/>
    </row>
    <row r="1064" spans="2:7" ht="16.5" customHeight="1" x14ac:dyDescent="0.2">
      <c r="B1064" s="8" t="s">
        <v>5957</v>
      </c>
      <c r="C1064" s="72"/>
      <c r="D1064" s="129"/>
      <c r="F1064" s="1"/>
      <c r="G1064" s="100"/>
    </row>
    <row r="1065" spans="2:7" ht="16.5" customHeight="1" x14ac:dyDescent="0.2">
      <c r="B1065" s="8" t="s">
        <v>5957</v>
      </c>
      <c r="C1065" s="72"/>
      <c r="D1065" s="129"/>
      <c r="F1065" s="1"/>
      <c r="G1065" s="100"/>
    </row>
    <row r="1066" spans="2:7" ht="16.5" customHeight="1" x14ac:dyDescent="0.2">
      <c r="B1066" s="8" t="s">
        <v>5957</v>
      </c>
      <c r="C1066" s="72"/>
      <c r="D1066" s="129"/>
      <c r="F1066" s="1"/>
      <c r="G1066" s="100"/>
    </row>
    <row r="1067" spans="2:7" ht="16.5" customHeight="1" x14ac:dyDescent="0.2">
      <c r="B1067" s="8" t="s">
        <v>5957</v>
      </c>
      <c r="C1067" s="72"/>
      <c r="D1067" s="129"/>
      <c r="F1067" s="1"/>
      <c r="G1067" s="100"/>
    </row>
    <row r="1068" spans="2:7" ht="16.5" customHeight="1" x14ac:dyDescent="0.2">
      <c r="B1068" s="8" t="s">
        <v>5957</v>
      </c>
      <c r="C1068" s="72"/>
      <c r="D1068" s="129"/>
      <c r="F1068" s="1"/>
      <c r="G1068" s="100"/>
    </row>
    <row r="1069" spans="2:7" ht="16.5" customHeight="1" x14ac:dyDescent="0.2">
      <c r="B1069" s="8" t="s">
        <v>5957</v>
      </c>
      <c r="C1069" s="72"/>
      <c r="D1069" s="129"/>
      <c r="F1069" s="1"/>
      <c r="G1069" s="100"/>
    </row>
    <row r="1070" spans="2:7" ht="16.5" customHeight="1" x14ac:dyDescent="0.2">
      <c r="B1070" s="8" t="s">
        <v>5957</v>
      </c>
      <c r="C1070" s="72"/>
      <c r="D1070" s="129"/>
      <c r="F1070" s="1"/>
      <c r="G1070" s="100"/>
    </row>
    <row r="1071" spans="2:7" ht="16.5" customHeight="1" x14ac:dyDescent="0.2">
      <c r="B1071" s="8" t="s">
        <v>5957</v>
      </c>
      <c r="C1071" s="72"/>
      <c r="D1071" s="129"/>
      <c r="F1071" s="1"/>
      <c r="G1071" s="100"/>
    </row>
    <row r="1072" spans="2:7" ht="16.5" customHeight="1" x14ac:dyDescent="0.2">
      <c r="B1072" s="8" t="s">
        <v>5957</v>
      </c>
      <c r="C1072" s="72"/>
      <c r="D1072" s="129"/>
      <c r="F1072" s="1"/>
      <c r="G1072" s="100"/>
    </row>
    <row r="1073" spans="2:7" ht="16.5" customHeight="1" x14ac:dyDescent="0.2">
      <c r="B1073" s="8" t="s">
        <v>5957</v>
      </c>
      <c r="C1073" s="72"/>
      <c r="D1073" s="129"/>
      <c r="F1073" s="1"/>
      <c r="G1073" s="100"/>
    </row>
    <row r="1074" spans="2:7" ht="16.5" customHeight="1" x14ac:dyDescent="0.2">
      <c r="B1074" s="8" t="s">
        <v>5957</v>
      </c>
      <c r="C1074" s="72"/>
      <c r="D1074" s="129"/>
      <c r="F1074" s="1"/>
      <c r="G1074" s="100"/>
    </row>
    <row r="1075" spans="2:7" ht="16.5" customHeight="1" x14ac:dyDescent="0.2">
      <c r="B1075" s="8" t="s">
        <v>5957</v>
      </c>
      <c r="C1075" s="72"/>
      <c r="D1075" s="129"/>
      <c r="F1075" s="1"/>
      <c r="G1075" s="100"/>
    </row>
    <row r="1076" spans="2:7" ht="16.5" customHeight="1" x14ac:dyDescent="0.2">
      <c r="B1076" s="8" t="s">
        <v>5957</v>
      </c>
      <c r="C1076" s="72"/>
      <c r="D1076" s="129"/>
      <c r="F1076" s="1"/>
      <c r="G1076" s="100"/>
    </row>
    <row r="1077" spans="2:7" ht="16.5" customHeight="1" x14ac:dyDescent="0.2">
      <c r="B1077" s="8" t="s">
        <v>5957</v>
      </c>
      <c r="C1077" s="72"/>
      <c r="D1077" s="129"/>
      <c r="F1077" s="1"/>
      <c r="G1077" s="100"/>
    </row>
    <row r="1078" spans="2:7" ht="16.5" customHeight="1" x14ac:dyDescent="0.2">
      <c r="B1078" s="8" t="s">
        <v>5957</v>
      </c>
      <c r="C1078" s="72"/>
      <c r="D1078" s="129"/>
      <c r="F1078" s="1"/>
      <c r="G1078" s="100"/>
    </row>
    <row r="1079" spans="2:7" ht="16.5" customHeight="1" x14ac:dyDescent="0.2">
      <c r="B1079" s="8" t="s">
        <v>5957</v>
      </c>
      <c r="C1079" s="72"/>
      <c r="D1079" s="129"/>
      <c r="F1079" s="1"/>
      <c r="G1079" s="100"/>
    </row>
    <row r="1080" spans="2:7" ht="16.5" customHeight="1" x14ac:dyDescent="0.2">
      <c r="B1080" s="8" t="s">
        <v>5957</v>
      </c>
      <c r="C1080" s="72"/>
      <c r="D1080" s="129"/>
      <c r="F1080" s="1"/>
      <c r="G1080" s="100"/>
    </row>
    <row r="1081" spans="2:7" ht="16.5" customHeight="1" x14ac:dyDescent="0.2">
      <c r="B1081" s="8" t="s">
        <v>5957</v>
      </c>
      <c r="C1081" s="72"/>
      <c r="D1081" s="129"/>
      <c r="F1081" s="1"/>
      <c r="G1081" s="100"/>
    </row>
    <row r="1082" spans="2:7" ht="16.5" customHeight="1" x14ac:dyDescent="0.2">
      <c r="B1082" s="8" t="s">
        <v>5957</v>
      </c>
      <c r="C1082" s="72"/>
      <c r="D1082" s="129"/>
      <c r="F1082" s="1"/>
      <c r="G1082" s="100"/>
    </row>
    <row r="1083" spans="2:7" ht="16.5" customHeight="1" x14ac:dyDescent="0.2">
      <c r="B1083" s="8" t="s">
        <v>5957</v>
      </c>
      <c r="C1083" s="72"/>
      <c r="D1083" s="129"/>
      <c r="F1083" s="1"/>
      <c r="G1083" s="100"/>
    </row>
    <row r="1084" spans="2:7" ht="16.5" customHeight="1" x14ac:dyDescent="0.2">
      <c r="B1084" s="8" t="s">
        <v>5957</v>
      </c>
      <c r="C1084" s="72"/>
      <c r="D1084" s="129"/>
      <c r="F1084" s="1"/>
      <c r="G1084" s="100"/>
    </row>
    <row r="1085" spans="2:7" ht="16.5" customHeight="1" x14ac:dyDescent="0.2">
      <c r="B1085" s="8" t="s">
        <v>5957</v>
      </c>
      <c r="C1085" s="72"/>
      <c r="D1085" s="129"/>
      <c r="F1085" s="1"/>
      <c r="G1085" s="100"/>
    </row>
    <row r="1086" spans="2:7" ht="16.5" customHeight="1" x14ac:dyDescent="0.2">
      <c r="B1086" s="8" t="s">
        <v>5957</v>
      </c>
      <c r="C1086" s="72"/>
      <c r="D1086" s="129"/>
      <c r="F1086" s="1"/>
      <c r="G1086" s="100"/>
    </row>
    <row r="1087" spans="2:7" ht="16.5" customHeight="1" x14ac:dyDescent="0.2">
      <c r="B1087" s="8" t="s">
        <v>5957</v>
      </c>
      <c r="C1087" s="72"/>
      <c r="D1087" s="129"/>
      <c r="F1087" s="1"/>
      <c r="G1087" s="100"/>
    </row>
    <row r="1088" spans="2:7" ht="16.5" customHeight="1" x14ac:dyDescent="0.2">
      <c r="B1088" s="8" t="s">
        <v>5957</v>
      </c>
      <c r="C1088" s="72"/>
      <c r="D1088" s="129"/>
      <c r="F1088" s="1"/>
      <c r="G1088" s="100"/>
    </row>
    <row r="1089" spans="2:7" ht="16.5" customHeight="1" x14ac:dyDescent="0.2">
      <c r="B1089" s="8" t="s">
        <v>5957</v>
      </c>
      <c r="C1089" s="72"/>
      <c r="D1089" s="129"/>
      <c r="F1089" s="1"/>
      <c r="G1089" s="100"/>
    </row>
    <row r="1090" spans="2:7" ht="16.5" customHeight="1" x14ac:dyDescent="0.2">
      <c r="B1090" s="8" t="s">
        <v>5957</v>
      </c>
      <c r="C1090" s="72"/>
      <c r="D1090" s="129"/>
      <c r="F1090" s="1"/>
      <c r="G1090" s="100"/>
    </row>
    <row r="1091" spans="2:7" ht="16.5" customHeight="1" x14ac:dyDescent="0.2">
      <c r="B1091" s="8" t="s">
        <v>5957</v>
      </c>
      <c r="C1091" s="72"/>
      <c r="D1091" s="129"/>
      <c r="F1091" s="1"/>
      <c r="G1091" s="100"/>
    </row>
    <row r="1092" spans="2:7" ht="16.5" customHeight="1" x14ac:dyDescent="0.2">
      <c r="B1092" s="8" t="s">
        <v>5957</v>
      </c>
      <c r="C1092" s="72"/>
      <c r="D1092" s="129"/>
      <c r="F1092" s="1"/>
      <c r="G1092" s="100"/>
    </row>
    <row r="1093" spans="2:7" ht="16.5" customHeight="1" x14ac:dyDescent="0.2">
      <c r="B1093" s="8" t="s">
        <v>5957</v>
      </c>
      <c r="C1093" s="72"/>
      <c r="D1093" s="129"/>
      <c r="F1093" s="1"/>
      <c r="G1093" s="100"/>
    </row>
    <row r="1094" spans="2:7" ht="16.5" customHeight="1" x14ac:dyDescent="0.2">
      <c r="B1094" s="8" t="s">
        <v>5957</v>
      </c>
      <c r="C1094" s="72"/>
      <c r="D1094" s="129"/>
      <c r="F1094" s="1"/>
      <c r="G1094" s="100"/>
    </row>
    <row r="1095" spans="2:7" ht="16.5" customHeight="1" x14ac:dyDescent="0.2">
      <c r="B1095" s="8" t="s">
        <v>5957</v>
      </c>
      <c r="C1095" s="72"/>
      <c r="D1095" s="129"/>
      <c r="F1095" s="1"/>
      <c r="G1095" s="100"/>
    </row>
    <row r="1096" spans="2:7" ht="16.5" customHeight="1" x14ac:dyDescent="0.2">
      <c r="B1096" s="8" t="s">
        <v>5957</v>
      </c>
      <c r="C1096" s="72"/>
      <c r="D1096" s="129"/>
      <c r="F1096" s="1"/>
      <c r="G1096" s="100"/>
    </row>
    <row r="1097" spans="2:7" ht="16.5" customHeight="1" x14ac:dyDescent="0.2">
      <c r="B1097" s="8" t="s">
        <v>5957</v>
      </c>
      <c r="C1097" s="72"/>
      <c r="D1097" s="129"/>
      <c r="F1097" s="1"/>
      <c r="G1097" s="100"/>
    </row>
    <row r="1098" spans="2:7" ht="16.5" customHeight="1" x14ac:dyDescent="0.2">
      <c r="B1098" s="8" t="s">
        <v>5957</v>
      </c>
      <c r="C1098" s="72"/>
      <c r="D1098" s="129"/>
      <c r="F1098" s="1"/>
      <c r="G1098" s="100"/>
    </row>
    <row r="1099" spans="2:7" ht="16.5" customHeight="1" x14ac:dyDescent="0.2">
      <c r="B1099" s="8" t="s">
        <v>5957</v>
      </c>
      <c r="C1099" s="72"/>
      <c r="D1099" s="129"/>
      <c r="F1099" s="1"/>
      <c r="G1099" s="100"/>
    </row>
    <row r="1100" spans="2:7" ht="16.5" customHeight="1" x14ac:dyDescent="0.2">
      <c r="B1100" s="8" t="s">
        <v>5957</v>
      </c>
      <c r="C1100" s="72"/>
      <c r="D1100" s="129"/>
      <c r="F1100" s="1"/>
      <c r="G1100" s="100"/>
    </row>
    <row r="1101" spans="2:7" ht="16.5" customHeight="1" x14ac:dyDescent="0.2">
      <c r="B1101" s="8" t="s">
        <v>5957</v>
      </c>
      <c r="C1101" s="72"/>
      <c r="D1101" s="129"/>
      <c r="F1101" s="1"/>
      <c r="G1101" s="100"/>
    </row>
    <row r="1102" spans="2:7" ht="16.5" customHeight="1" x14ac:dyDescent="0.2">
      <c r="B1102" s="8" t="s">
        <v>5957</v>
      </c>
      <c r="C1102" s="72"/>
      <c r="D1102" s="129"/>
      <c r="F1102" s="1"/>
      <c r="G1102" s="100"/>
    </row>
    <row r="1103" spans="2:7" ht="16.5" customHeight="1" x14ac:dyDescent="0.2">
      <c r="B1103" s="8" t="s">
        <v>5957</v>
      </c>
      <c r="C1103" s="72"/>
      <c r="D1103" s="129"/>
      <c r="F1103" s="1"/>
      <c r="G1103" s="100"/>
    </row>
    <row r="1104" spans="2:7" ht="16.5" customHeight="1" x14ac:dyDescent="0.2">
      <c r="B1104" s="8" t="s">
        <v>5957</v>
      </c>
      <c r="C1104" s="72"/>
      <c r="D1104" s="129"/>
      <c r="F1104" s="1"/>
      <c r="G1104" s="100"/>
    </row>
    <row r="1105" spans="2:7" ht="16.5" customHeight="1" x14ac:dyDescent="0.2">
      <c r="B1105" s="8" t="s">
        <v>5957</v>
      </c>
      <c r="C1105" s="72"/>
      <c r="D1105" s="129"/>
      <c r="F1105" s="1"/>
      <c r="G1105" s="100"/>
    </row>
    <row r="1106" spans="2:7" ht="16.5" customHeight="1" x14ac:dyDescent="0.2">
      <c r="B1106" s="8" t="s">
        <v>5957</v>
      </c>
      <c r="C1106" s="72"/>
      <c r="D1106" s="129"/>
      <c r="F1106" s="1"/>
      <c r="G1106" s="100"/>
    </row>
    <row r="1107" spans="2:7" ht="16.5" customHeight="1" x14ac:dyDescent="0.2">
      <c r="B1107" s="8" t="s">
        <v>5957</v>
      </c>
      <c r="C1107" s="72"/>
      <c r="D1107" s="129"/>
      <c r="F1107" s="1"/>
      <c r="G1107" s="100"/>
    </row>
    <row r="1108" spans="2:7" ht="16.5" customHeight="1" x14ac:dyDescent="0.2">
      <c r="B1108" s="8" t="s">
        <v>5957</v>
      </c>
      <c r="C1108" s="72"/>
      <c r="D1108" s="129"/>
      <c r="F1108" s="1"/>
      <c r="G1108" s="100"/>
    </row>
    <row r="1109" spans="2:7" ht="16.5" customHeight="1" x14ac:dyDescent="0.2">
      <c r="B1109" s="8" t="s">
        <v>5957</v>
      </c>
      <c r="C1109" s="72"/>
      <c r="D1109" s="129"/>
      <c r="F1109" s="1"/>
      <c r="G1109" s="100"/>
    </row>
    <row r="1110" spans="2:7" ht="16.5" customHeight="1" x14ac:dyDescent="0.2">
      <c r="B1110" s="8" t="s">
        <v>5957</v>
      </c>
      <c r="C1110" s="72"/>
      <c r="D1110" s="129"/>
      <c r="F1110" s="1"/>
      <c r="G1110" s="100"/>
    </row>
    <row r="1111" spans="2:7" ht="16.5" customHeight="1" x14ac:dyDescent="0.2">
      <c r="B1111" s="8" t="s">
        <v>5957</v>
      </c>
      <c r="C1111" s="72"/>
      <c r="D1111" s="129"/>
      <c r="F1111" s="1"/>
      <c r="G1111" s="100"/>
    </row>
    <row r="1112" spans="2:7" ht="16.5" customHeight="1" x14ac:dyDescent="0.2">
      <c r="B1112" s="8" t="s">
        <v>5957</v>
      </c>
      <c r="C1112" s="72"/>
      <c r="D1112" s="129"/>
      <c r="F1112" s="1"/>
      <c r="G1112" s="100"/>
    </row>
    <row r="1113" spans="2:7" ht="16.5" customHeight="1" x14ac:dyDescent="0.2">
      <c r="B1113" s="8" t="s">
        <v>5957</v>
      </c>
      <c r="C1113" s="72"/>
      <c r="D1113" s="129"/>
      <c r="F1113" s="1"/>
      <c r="G1113" s="100"/>
    </row>
    <row r="1114" spans="2:7" ht="16.5" customHeight="1" x14ac:dyDescent="0.2">
      <c r="B1114" s="8" t="s">
        <v>5957</v>
      </c>
      <c r="C1114" s="72"/>
      <c r="D1114" s="129"/>
      <c r="F1114" s="1"/>
      <c r="G1114" s="100"/>
    </row>
    <row r="1115" spans="2:7" ht="16.5" customHeight="1" x14ac:dyDescent="0.2">
      <c r="B1115" s="8" t="s">
        <v>5957</v>
      </c>
      <c r="C1115" s="72"/>
      <c r="D1115" s="129"/>
      <c r="F1115" s="1"/>
      <c r="G1115" s="100"/>
    </row>
    <row r="1116" spans="2:7" ht="16.5" customHeight="1" x14ac:dyDescent="0.2">
      <c r="B1116" s="8" t="s">
        <v>5957</v>
      </c>
      <c r="C1116" s="72"/>
      <c r="D1116" s="129"/>
      <c r="F1116" s="1"/>
      <c r="G1116" s="100"/>
    </row>
    <row r="1117" spans="2:7" ht="16.5" customHeight="1" x14ac:dyDescent="0.2">
      <c r="B1117" s="8" t="s">
        <v>5957</v>
      </c>
      <c r="C1117" s="72"/>
      <c r="D1117" s="129"/>
      <c r="F1117" s="1"/>
      <c r="G1117" s="100"/>
    </row>
    <row r="1118" spans="2:7" ht="16.5" customHeight="1" x14ac:dyDescent="0.2">
      <c r="B1118" s="8" t="s">
        <v>5957</v>
      </c>
      <c r="C1118" s="72"/>
      <c r="D1118" s="129"/>
      <c r="F1118" s="1"/>
      <c r="G1118" s="100"/>
    </row>
    <row r="1119" spans="2:7" ht="16.5" customHeight="1" x14ac:dyDescent="0.2">
      <c r="B1119" s="8" t="s">
        <v>5957</v>
      </c>
      <c r="C1119" s="72"/>
      <c r="D1119" s="129"/>
      <c r="F1119" s="1"/>
      <c r="G1119" s="100"/>
    </row>
    <row r="1120" spans="2:7" ht="16.5" customHeight="1" x14ac:dyDescent="0.2">
      <c r="B1120" s="8" t="s">
        <v>5957</v>
      </c>
      <c r="C1120" s="72"/>
      <c r="D1120" s="129"/>
      <c r="F1120" s="1"/>
      <c r="G1120" s="100"/>
    </row>
    <row r="1121" spans="2:7" ht="16.5" customHeight="1" x14ac:dyDescent="0.2">
      <c r="B1121" s="8" t="s">
        <v>5957</v>
      </c>
      <c r="C1121" s="72"/>
      <c r="D1121" s="129"/>
      <c r="F1121" s="1"/>
      <c r="G1121" s="100"/>
    </row>
    <row r="1122" spans="2:7" ht="16.5" customHeight="1" x14ac:dyDescent="0.2">
      <c r="B1122" s="8" t="s">
        <v>5957</v>
      </c>
      <c r="C1122" s="72"/>
      <c r="D1122" s="129"/>
      <c r="F1122" s="1"/>
      <c r="G1122" s="100"/>
    </row>
    <row r="1123" spans="2:7" ht="16.5" customHeight="1" x14ac:dyDescent="0.2">
      <c r="B1123" s="8" t="s">
        <v>5957</v>
      </c>
      <c r="C1123" s="72"/>
      <c r="D1123" s="129"/>
      <c r="F1123" s="1"/>
      <c r="G1123" s="100"/>
    </row>
    <row r="1124" spans="2:7" ht="16.5" customHeight="1" x14ac:dyDescent="0.2">
      <c r="B1124" s="8" t="s">
        <v>5957</v>
      </c>
      <c r="C1124" s="72"/>
      <c r="D1124" s="129"/>
      <c r="F1124" s="1"/>
      <c r="G1124" s="100"/>
    </row>
    <row r="1125" spans="2:7" ht="16.5" customHeight="1" x14ac:dyDescent="0.2">
      <c r="B1125" s="8" t="s">
        <v>5957</v>
      </c>
      <c r="C1125" s="72"/>
      <c r="D1125" s="129"/>
      <c r="F1125" s="1"/>
      <c r="G1125" s="100"/>
    </row>
    <row r="1126" spans="2:7" ht="16.5" customHeight="1" x14ac:dyDescent="0.2">
      <c r="B1126" s="8" t="s">
        <v>5957</v>
      </c>
      <c r="C1126" s="72"/>
      <c r="D1126" s="129"/>
      <c r="F1126" s="1"/>
      <c r="G1126" s="100"/>
    </row>
    <row r="1127" spans="2:7" ht="16.5" customHeight="1" x14ac:dyDescent="0.2">
      <c r="B1127" s="8" t="s">
        <v>5957</v>
      </c>
      <c r="C1127" s="72"/>
      <c r="D1127" s="129"/>
      <c r="F1127" s="1"/>
      <c r="G1127" s="100"/>
    </row>
    <row r="1128" spans="2:7" ht="16.5" customHeight="1" x14ac:dyDescent="0.2">
      <c r="B1128" s="8" t="s">
        <v>5957</v>
      </c>
      <c r="C1128" s="72"/>
      <c r="D1128" s="129"/>
      <c r="F1128" s="1"/>
      <c r="G1128" s="100"/>
    </row>
    <row r="1129" spans="2:7" ht="16.5" customHeight="1" x14ac:dyDescent="0.2">
      <c r="B1129" s="8" t="s">
        <v>5957</v>
      </c>
      <c r="C1129" s="72"/>
      <c r="D1129" s="129"/>
      <c r="F1129" s="1"/>
      <c r="G1129" s="100"/>
    </row>
    <row r="1130" spans="2:7" ht="16.5" customHeight="1" x14ac:dyDescent="0.2">
      <c r="B1130" s="8" t="s">
        <v>5957</v>
      </c>
      <c r="C1130" s="72"/>
      <c r="D1130" s="129"/>
      <c r="F1130" s="1"/>
      <c r="G1130" s="100"/>
    </row>
    <row r="1131" spans="2:7" ht="16.5" customHeight="1" x14ac:dyDescent="0.2">
      <c r="B1131" s="8" t="s">
        <v>5957</v>
      </c>
      <c r="C1131" s="72"/>
      <c r="D1131" s="129"/>
      <c r="F1131" s="1"/>
      <c r="G1131" s="100"/>
    </row>
    <row r="1132" spans="2:7" ht="16.5" customHeight="1" x14ac:dyDescent="0.2">
      <c r="B1132" s="8" t="s">
        <v>5957</v>
      </c>
      <c r="C1132" s="72"/>
      <c r="D1132" s="129"/>
      <c r="F1132" s="1"/>
      <c r="G1132" s="100"/>
    </row>
    <row r="1133" spans="2:7" ht="16.5" customHeight="1" x14ac:dyDescent="0.2">
      <c r="B1133" s="8" t="s">
        <v>5957</v>
      </c>
      <c r="C1133" s="72"/>
      <c r="D1133" s="129"/>
      <c r="F1133" s="1"/>
      <c r="G1133" s="100"/>
    </row>
    <row r="1134" spans="2:7" ht="16.5" customHeight="1" x14ac:dyDescent="0.2">
      <c r="B1134" s="8" t="s">
        <v>5957</v>
      </c>
      <c r="C1134" s="72"/>
      <c r="D1134" s="129"/>
      <c r="F1134" s="1"/>
      <c r="G1134" s="100"/>
    </row>
    <row r="1135" spans="2:7" ht="16.5" customHeight="1" x14ac:dyDescent="0.2">
      <c r="B1135" s="8" t="s">
        <v>5957</v>
      </c>
      <c r="C1135" s="72"/>
      <c r="D1135" s="129"/>
      <c r="F1135" s="1"/>
      <c r="G1135" s="100"/>
    </row>
    <row r="1136" spans="2:7" ht="16.5" customHeight="1" x14ac:dyDescent="0.2">
      <c r="B1136" s="8" t="s">
        <v>5957</v>
      </c>
      <c r="C1136" s="72"/>
      <c r="D1136" s="129"/>
      <c r="F1136" s="1"/>
      <c r="G1136" s="100"/>
    </row>
    <row r="1137" spans="2:7" ht="16.5" customHeight="1" x14ac:dyDescent="0.2">
      <c r="B1137" s="8" t="s">
        <v>5957</v>
      </c>
      <c r="C1137" s="72"/>
      <c r="D1137" s="129"/>
      <c r="F1137" s="1"/>
      <c r="G1137" s="100"/>
    </row>
    <row r="1138" spans="2:7" ht="16.5" customHeight="1" x14ac:dyDescent="0.2">
      <c r="B1138" s="8" t="s">
        <v>5957</v>
      </c>
      <c r="C1138" s="72"/>
      <c r="D1138" s="129"/>
      <c r="F1138" s="1"/>
      <c r="G1138" s="100"/>
    </row>
    <row r="1139" spans="2:7" ht="16.5" customHeight="1" x14ac:dyDescent="0.2">
      <c r="B1139" s="8" t="s">
        <v>5957</v>
      </c>
      <c r="C1139" s="72"/>
      <c r="D1139" s="129"/>
      <c r="F1139" s="1"/>
      <c r="G1139" s="100"/>
    </row>
    <row r="1140" spans="2:7" ht="16.5" customHeight="1" x14ac:dyDescent="0.2">
      <c r="B1140" s="8" t="s">
        <v>5957</v>
      </c>
      <c r="C1140" s="72"/>
      <c r="D1140" s="129"/>
      <c r="F1140" s="1"/>
      <c r="G1140" s="100"/>
    </row>
    <row r="1141" spans="2:7" ht="16.5" customHeight="1" x14ac:dyDescent="0.2">
      <c r="B1141" s="8" t="s">
        <v>5957</v>
      </c>
      <c r="C1141" s="72"/>
      <c r="D1141" s="129"/>
      <c r="F1141" s="1"/>
      <c r="G1141" s="100"/>
    </row>
    <row r="1142" spans="2:7" ht="16.5" customHeight="1" x14ac:dyDescent="0.2">
      <c r="B1142" s="8" t="s">
        <v>5957</v>
      </c>
      <c r="C1142" s="72"/>
      <c r="D1142" s="129"/>
      <c r="F1142" s="1"/>
      <c r="G1142" s="100"/>
    </row>
    <row r="1143" spans="2:7" ht="16.5" customHeight="1" x14ac:dyDescent="0.2">
      <c r="B1143" s="8" t="s">
        <v>5957</v>
      </c>
      <c r="C1143" s="72"/>
      <c r="D1143" s="129"/>
      <c r="F1143" s="1"/>
      <c r="G1143" s="100"/>
    </row>
    <row r="1144" spans="2:7" ht="16.5" customHeight="1" x14ac:dyDescent="0.2">
      <c r="B1144" s="8" t="s">
        <v>5957</v>
      </c>
      <c r="C1144" s="72"/>
      <c r="D1144" s="129"/>
      <c r="F1144" s="1"/>
      <c r="G1144" s="100"/>
    </row>
    <row r="1145" spans="2:7" ht="16.5" customHeight="1" x14ac:dyDescent="0.2">
      <c r="B1145" s="8" t="s">
        <v>5957</v>
      </c>
      <c r="C1145" s="72"/>
      <c r="D1145" s="129"/>
      <c r="F1145" s="1"/>
      <c r="G1145" s="100"/>
    </row>
    <row r="1146" spans="2:7" ht="16.5" customHeight="1" x14ac:dyDescent="0.2">
      <c r="B1146" s="8" t="s">
        <v>5957</v>
      </c>
      <c r="C1146" s="72"/>
      <c r="D1146" s="129"/>
      <c r="F1146" s="1"/>
      <c r="G1146" s="100"/>
    </row>
    <row r="1147" spans="2:7" ht="16.5" customHeight="1" x14ac:dyDescent="0.2">
      <c r="B1147" s="8" t="s">
        <v>5957</v>
      </c>
      <c r="C1147" s="72"/>
      <c r="D1147" s="129"/>
      <c r="F1147" s="1"/>
      <c r="G1147" s="100"/>
    </row>
    <row r="1148" spans="2:7" ht="16.5" customHeight="1" x14ac:dyDescent="0.2">
      <c r="B1148" s="8" t="s">
        <v>5957</v>
      </c>
      <c r="C1148" s="72"/>
      <c r="D1148" s="129"/>
      <c r="F1148" s="1"/>
      <c r="G1148" s="100"/>
    </row>
    <row r="1149" spans="2:7" ht="16.5" customHeight="1" x14ac:dyDescent="0.2">
      <c r="B1149" s="8" t="s">
        <v>5957</v>
      </c>
      <c r="C1149" s="72"/>
      <c r="D1149" s="129"/>
      <c r="F1149" s="1"/>
      <c r="G1149" s="100"/>
    </row>
    <row r="1150" spans="2:7" ht="16.5" customHeight="1" x14ac:dyDescent="0.2">
      <c r="B1150" s="8" t="s">
        <v>5957</v>
      </c>
      <c r="C1150" s="72"/>
      <c r="D1150" s="129"/>
      <c r="F1150" s="1"/>
      <c r="G1150" s="100"/>
    </row>
    <row r="1151" spans="2:7" ht="16.5" customHeight="1" x14ac:dyDescent="0.2">
      <c r="B1151" s="8" t="s">
        <v>5957</v>
      </c>
      <c r="C1151" s="72"/>
      <c r="D1151" s="129"/>
      <c r="F1151" s="1"/>
      <c r="G1151" s="100"/>
    </row>
    <row r="1152" spans="2:7" ht="16.5" customHeight="1" x14ac:dyDescent="0.2">
      <c r="B1152" s="8" t="s">
        <v>5957</v>
      </c>
      <c r="C1152" s="72"/>
      <c r="D1152" s="129"/>
      <c r="F1152" s="1"/>
      <c r="G1152" s="100"/>
    </row>
    <row r="1153" spans="2:7" ht="16.5" customHeight="1" x14ac:dyDescent="0.2">
      <c r="B1153" s="8" t="s">
        <v>5957</v>
      </c>
      <c r="C1153" s="72"/>
      <c r="D1153" s="129"/>
      <c r="F1153" s="1"/>
      <c r="G1153" s="100"/>
    </row>
    <row r="1154" spans="2:7" ht="16.5" customHeight="1" x14ac:dyDescent="0.2">
      <c r="B1154" s="8" t="s">
        <v>5957</v>
      </c>
      <c r="C1154" s="72"/>
      <c r="D1154" s="129"/>
      <c r="F1154" s="1"/>
      <c r="G1154" s="100"/>
    </row>
    <row r="1155" spans="2:7" ht="16.5" customHeight="1" x14ac:dyDescent="0.2">
      <c r="B1155" s="8" t="s">
        <v>5957</v>
      </c>
      <c r="C1155" s="72"/>
      <c r="D1155" s="129"/>
      <c r="F1155" s="1"/>
      <c r="G1155" s="100"/>
    </row>
    <row r="1156" spans="2:7" ht="16.5" customHeight="1" x14ac:dyDescent="0.2">
      <c r="B1156" s="8" t="s">
        <v>5957</v>
      </c>
      <c r="C1156" s="72"/>
      <c r="D1156" s="129"/>
      <c r="F1156" s="1"/>
      <c r="G1156" s="100"/>
    </row>
    <row r="1157" spans="2:7" ht="16.5" customHeight="1" x14ac:dyDescent="0.2">
      <c r="B1157" s="8" t="s">
        <v>5957</v>
      </c>
      <c r="C1157" s="72"/>
      <c r="D1157" s="129"/>
      <c r="F1157" s="1"/>
      <c r="G1157" s="100"/>
    </row>
    <row r="1158" spans="2:7" ht="16.5" customHeight="1" x14ac:dyDescent="0.2">
      <c r="B1158" s="8" t="s">
        <v>5957</v>
      </c>
      <c r="C1158" s="72"/>
      <c r="D1158" s="129"/>
      <c r="F1158" s="1"/>
      <c r="G1158" s="100"/>
    </row>
    <row r="1159" spans="2:7" ht="16.5" customHeight="1" x14ac:dyDescent="0.2">
      <c r="B1159" s="8" t="s">
        <v>5957</v>
      </c>
      <c r="C1159" s="72"/>
      <c r="D1159" s="129"/>
      <c r="F1159" s="1"/>
      <c r="G1159" s="100"/>
    </row>
    <row r="1160" spans="2:7" ht="16.5" customHeight="1" x14ac:dyDescent="0.2">
      <c r="B1160" s="8" t="s">
        <v>5957</v>
      </c>
      <c r="C1160" s="72"/>
      <c r="D1160" s="129"/>
      <c r="F1160" s="1"/>
      <c r="G1160" s="100"/>
    </row>
    <row r="1161" spans="2:7" ht="16.5" customHeight="1" x14ac:dyDescent="0.2">
      <c r="B1161" s="8" t="s">
        <v>5957</v>
      </c>
      <c r="C1161" s="72"/>
      <c r="D1161" s="129"/>
      <c r="F1161" s="1"/>
      <c r="G1161" s="100"/>
    </row>
    <row r="1162" spans="2:7" ht="16.5" customHeight="1" x14ac:dyDescent="0.2">
      <c r="B1162" s="8" t="s">
        <v>5957</v>
      </c>
      <c r="C1162" s="72"/>
      <c r="D1162" s="129"/>
      <c r="F1162" s="1"/>
      <c r="G1162" s="100"/>
    </row>
    <row r="1163" spans="2:7" ht="16.5" customHeight="1" x14ac:dyDescent="0.2">
      <c r="B1163" s="8" t="s">
        <v>5957</v>
      </c>
      <c r="C1163" s="72"/>
      <c r="D1163" s="129"/>
      <c r="F1163" s="1"/>
      <c r="G1163" s="100"/>
    </row>
    <row r="1164" spans="2:7" ht="16.5" customHeight="1" x14ac:dyDescent="0.2">
      <c r="B1164" s="8" t="s">
        <v>5957</v>
      </c>
      <c r="C1164" s="72"/>
      <c r="D1164" s="129"/>
      <c r="F1164" s="1"/>
      <c r="G1164" s="100"/>
    </row>
    <row r="1165" spans="2:7" ht="16.5" customHeight="1" x14ac:dyDescent="0.2">
      <c r="B1165" s="8" t="s">
        <v>5957</v>
      </c>
      <c r="C1165" s="72"/>
      <c r="D1165" s="129"/>
      <c r="F1165" s="1"/>
      <c r="G1165" s="100"/>
    </row>
    <row r="1166" spans="2:7" ht="16.5" customHeight="1" x14ac:dyDescent="0.2">
      <c r="B1166" s="8" t="s">
        <v>5957</v>
      </c>
      <c r="C1166" s="72"/>
      <c r="D1166" s="129"/>
      <c r="F1166" s="1"/>
      <c r="G1166" s="100"/>
    </row>
    <row r="1167" spans="2:7" ht="16.5" customHeight="1" x14ac:dyDescent="0.2">
      <c r="B1167" s="8" t="s">
        <v>5957</v>
      </c>
      <c r="C1167" s="72"/>
      <c r="D1167" s="129"/>
      <c r="F1167" s="1"/>
      <c r="G1167" s="100"/>
    </row>
    <row r="1168" spans="2:7" ht="16.5" customHeight="1" x14ac:dyDescent="0.2">
      <c r="B1168" s="8" t="s">
        <v>5957</v>
      </c>
      <c r="C1168" s="72"/>
      <c r="D1168" s="129"/>
      <c r="F1168" s="1"/>
      <c r="G1168" s="100"/>
    </row>
    <row r="1169" spans="2:7" ht="16.5" customHeight="1" x14ac:dyDescent="0.2">
      <c r="B1169" s="8" t="s">
        <v>5957</v>
      </c>
      <c r="C1169" s="72"/>
      <c r="D1169" s="129"/>
      <c r="F1169" s="1"/>
      <c r="G1169" s="100"/>
    </row>
    <row r="1170" spans="2:7" ht="16.5" customHeight="1" x14ac:dyDescent="0.2">
      <c r="B1170" s="8" t="s">
        <v>5957</v>
      </c>
      <c r="C1170" s="72"/>
      <c r="D1170" s="129"/>
      <c r="F1170" s="1"/>
      <c r="G1170" s="100"/>
    </row>
    <row r="1171" spans="2:7" ht="16.5" customHeight="1" x14ac:dyDescent="0.2">
      <c r="B1171" s="8" t="s">
        <v>5957</v>
      </c>
      <c r="C1171" s="72"/>
      <c r="D1171" s="129"/>
      <c r="F1171" s="1"/>
      <c r="G1171" s="100"/>
    </row>
    <row r="1172" spans="2:7" ht="16.5" customHeight="1" x14ac:dyDescent="0.2">
      <c r="B1172" s="8" t="s">
        <v>5957</v>
      </c>
      <c r="C1172" s="72"/>
      <c r="D1172" s="129"/>
      <c r="F1172" s="1"/>
      <c r="G1172" s="100"/>
    </row>
    <row r="1173" spans="2:7" ht="16.5" customHeight="1" x14ac:dyDescent="0.2">
      <c r="B1173" s="8" t="s">
        <v>5957</v>
      </c>
      <c r="C1173" s="72"/>
      <c r="D1173" s="129"/>
      <c r="F1173" s="1"/>
      <c r="G1173" s="100"/>
    </row>
    <row r="1174" spans="2:7" ht="16.5" customHeight="1" x14ac:dyDescent="0.2">
      <c r="B1174" s="8" t="s">
        <v>5957</v>
      </c>
      <c r="C1174" s="72"/>
      <c r="D1174" s="129"/>
      <c r="F1174" s="1"/>
      <c r="G1174" s="100"/>
    </row>
    <row r="1175" spans="2:7" ht="16.5" customHeight="1" x14ac:dyDescent="0.2">
      <c r="B1175" s="8" t="s">
        <v>5957</v>
      </c>
      <c r="C1175" s="72"/>
      <c r="D1175" s="129"/>
      <c r="F1175" s="1"/>
      <c r="G1175" s="100"/>
    </row>
    <row r="1176" spans="2:7" ht="16.5" customHeight="1" x14ac:dyDescent="0.2">
      <c r="B1176" s="8" t="s">
        <v>5957</v>
      </c>
      <c r="C1176" s="72"/>
      <c r="D1176" s="129"/>
      <c r="F1176" s="1"/>
      <c r="G1176" s="100"/>
    </row>
    <row r="1177" spans="2:7" ht="16.5" customHeight="1" x14ac:dyDescent="0.2">
      <c r="B1177" s="8" t="s">
        <v>5957</v>
      </c>
      <c r="C1177" s="72"/>
      <c r="D1177" s="129"/>
      <c r="F1177" s="1"/>
      <c r="G1177" s="100"/>
    </row>
    <row r="1178" spans="2:7" ht="16.5" customHeight="1" x14ac:dyDescent="0.2">
      <c r="B1178" s="8" t="s">
        <v>5957</v>
      </c>
      <c r="C1178" s="72"/>
      <c r="D1178" s="129"/>
      <c r="F1178" s="1"/>
      <c r="G1178" s="100"/>
    </row>
    <row r="1179" spans="2:7" ht="16.5" customHeight="1" x14ac:dyDescent="0.2">
      <c r="B1179" s="8" t="s">
        <v>5957</v>
      </c>
      <c r="C1179" s="72"/>
      <c r="D1179" s="129"/>
      <c r="F1179" s="1"/>
      <c r="G1179" s="100"/>
    </row>
    <row r="1180" spans="2:7" ht="16.5" customHeight="1" x14ac:dyDescent="0.2">
      <c r="B1180" s="8" t="s">
        <v>5957</v>
      </c>
      <c r="C1180" s="72"/>
      <c r="D1180" s="129"/>
      <c r="F1180" s="1"/>
      <c r="G1180" s="100"/>
    </row>
    <row r="1181" spans="2:7" ht="16.5" customHeight="1" x14ac:dyDescent="0.2">
      <c r="B1181" s="8" t="s">
        <v>5957</v>
      </c>
      <c r="C1181" s="72"/>
      <c r="D1181" s="129"/>
      <c r="F1181" s="1"/>
      <c r="G1181" s="100"/>
    </row>
    <row r="1182" spans="2:7" ht="16.5" customHeight="1" x14ac:dyDescent="0.2">
      <c r="B1182" s="8" t="s">
        <v>5957</v>
      </c>
      <c r="C1182" s="72"/>
      <c r="D1182" s="129"/>
      <c r="F1182" s="1"/>
      <c r="G1182" s="100"/>
    </row>
    <row r="1183" spans="2:7" ht="16.5" customHeight="1" x14ac:dyDescent="0.2">
      <c r="B1183" s="8" t="s">
        <v>5957</v>
      </c>
      <c r="C1183" s="72"/>
      <c r="D1183" s="129"/>
      <c r="F1183" s="1"/>
      <c r="G1183" s="100"/>
    </row>
    <row r="1184" spans="2:7" ht="16.5" customHeight="1" x14ac:dyDescent="0.2">
      <c r="B1184" s="8" t="s">
        <v>5957</v>
      </c>
      <c r="C1184" s="72"/>
      <c r="D1184" s="129"/>
      <c r="F1184" s="1"/>
      <c r="G1184" s="100"/>
    </row>
    <row r="1185" spans="2:7" ht="16.5" customHeight="1" x14ac:dyDescent="0.2">
      <c r="B1185" s="8" t="s">
        <v>5957</v>
      </c>
      <c r="C1185" s="72"/>
      <c r="D1185" s="129"/>
      <c r="F1185" s="1"/>
      <c r="G1185" s="100"/>
    </row>
    <row r="1186" spans="2:7" ht="16.5" customHeight="1" x14ac:dyDescent="0.2">
      <c r="B1186" s="8" t="s">
        <v>5957</v>
      </c>
      <c r="C1186" s="72"/>
      <c r="D1186" s="129"/>
      <c r="F1186" s="1"/>
      <c r="G1186" s="100"/>
    </row>
    <row r="1187" spans="2:7" ht="16.5" customHeight="1" x14ac:dyDescent="0.2">
      <c r="B1187" s="8" t="s">
        <v>5957</v>
      </c>
      <c r="C1187" s="72"/>
      <c r="D1187" s="129"/>
      <c r="F1187" s="1"/>
      <c r="G1187" s="100"/>
    </row>
    <row r="1188" spans="2:7" ht="16.5" customHeight="1" x14ac:dyDescent="0.2">
      <c r="B1188" s="8" t="s">
        <v>5957</v>
      </c>
      <c r="C1188" s="72"/>
      <c r="D1188" s="129"/>
      <c r="F1188" s="1"/>
      <c r="G1188" s="100"/>
    </row>
    <row r="1189" spans="2:7" ht="16.5" customHeight="1" x14ac:dyDescent="0.2">
      <c r="B1189" s="8" t="s">
        <v>5957</v>
      </c>
      <c r="C1189" s="72"/>
      <c r="D1189" s="129"/>
      <c r="F1189" s="1"/>
      <c r="G1189" s="100"/>
    </row>
    <row r="1190" spans="2:7" ht="16.5" customHeight="1" x14ac:dyDescent="0.2">
      <c r="B1190" s="8" t="s">
        <v>5957</v>
      </c>
      <c r="C1190" s="72"/>
      <c r="D1190" s="129"/>
      <c r="F1190" s="1"/>
      <c r="G1190" s="100"/>
    </row>
    <row r="1191" spans="2:7" ht="16.5" customHeight="1" x14ac:dyDescent="0.2">
      <c r="B1191" s="8" t="s">
        <v>5957</v>
      </c>
      <c r="C1191" s="72"/>
      <c r="D1191" s="129"/>
      <c r="F1191" s="1"/>
      <c r="G1191" s="100"/>
    </row>
    <row r="1192" spans="2:7" ht="16.5" customHeight="1" x14ac:dyDescent="0.2">
      <c r="B1192" s="8" t="s">
        <v>5957</v>
      </c>
      <c r="C1192" s="72"/>
      <c r="D1192" s="129"/>
      <c r="F1192" s="1"/>
      <c r="G1192" s="100"/>
    </row>
    <row r="1193" spans="2:7" ht="16.5" customHeight="1" x14ac:dyDescent="0.2">
      <c r="B1193" s="8" t="s">
        <v>5957</v>
      </c>
      <c r="C1193" s="72"/>
      <c r="D1193" s="129"/>
      <c r="F1193" s="1"/>
      <c r="G1193" s="100"/>
    </row>
    <row r="1194" spans="2:7" ht="16.5" customHeight="1" x14ac:dyDescent="0.2">
      <c r="B1194" s="8" t="s">
        <v>5957</v>
      </c>
      <c r="C1194" s="72"/>
      <c r="D1194" s="129"/>
      <c r="F1194" s="1"/>
      <c r="G1194" s="100"/>
    </row>
    <row r="1195" spans="2:7" ht="16.5" customHeight="1" x14ac:dyDescent="0.2">
      <c r="B1195" s="8" t="s">
        <v>5957</v>
      </c>
      <c r="C1195" s="72"/>
      <c r="D1195" s="129"/>
      <c r="F1195" s="1"/>
      <c r="G1195" s="100"/>
    </row>
    <row r="1196" spans="2:7" ht="16.5" customHeight="1" x14ac:dyDescent="0.2">
      <c r="B1196" s="8" t="s">
        <v>5957</v>
      </c>
      <c r="C1196" s="72"/>
      <c r="D1196" s="129"/>
      <c r="F1196" s="1"/>
      <c r="G1196" s="100"/>
    </row>
    <row r="1197" spans="2:7" ht="16.5" customHeight="1" x14ac:dyDescent="0.2">
      <c r="B1197" s="8" t="s">
        <v>5957</v>
      </c>
      <c r="C1197" s="72"/>
      <c r="D1197" s="129"/>
      <c r="F1197" s="1"/>
      <c r="G1197" s="100"/>
    </row>
    <row r="1198" spans="2:7" ht="16.5" customHeight="1" x14ac:dyDescent="0.2">
      <c r="B1198" s="8" t="s">
        <v>5957</v>
      </c>
      <c r="C1198" s="72"/>
      <c r="D1198" s="129"/>
      <c r="F1198" s="1"/>
      <c r="G1198" s="100"/>
    </row>
    <row r="1199" spans="2:7" ht="16.5" customHeight="1" x14ac:dyDescent="0.2">
      <c r="B1199" s="8" t="s">
        <v>5957</v>
      </c>
      <c r="C1199" s="72"/>
      <c r="D1199" s="129"/>
      <c r="F1199" s="1"/>
      <c r="G1199" s="100"/>
    </row>
    <row r="1200" spans="2:7" ht="16.5" customHeight="1" x14ac:dyDescent="0.2">
      <c r="B1200" s="8" t="s">
        <v>5957</v>
      </c>
      <c r="C1200" s="72"/>
      <c r="D1200" s="129"/>
      <c r="F1200" s="1"/>
      <c r="G1200" s="100"/>
    </row>
    <row r="1201" spans="2:7" ht="16.5" customHeight="1" x14ac:dyDescent="0.2">
      <c r="B1201" s="8" t="s">
        <v>5957</v>
      </c>
      <c r="C1201" s="72"/>
      <c r="D1201" s="129"/>
      <c r="F1201" s="1"/>
      <c r="G1201" s="100"/>
    </row>
    <row r="1202" spans="2:7" ht="16.5" customHeight="1" x14ac:dyDescent="0.2">
      <c r="B1202" s="8" t="s">
        <v>5957</v>
      </c>
      <c r="C1202" s="72"/>
      <c r="D1202" s="129"/>
      <c r="F1202" s="1"/>
      <c r="G1202" s="100"/>
    </row>
    <row r="1203" spans="2:7" ht="16.5" customHeight="1" x14ac:dyDescent="0.2">
      <c r="B1203" s="8" t="s">
        <v>5957</v>
      </c>
      <c r="C1203" s="72"/>
      <c r="D1203" s="129"/>
      <c r="F1203" s="1"/>
      <c r="G1203" s="100"/>
    </row>
    <row r="1204" spans="2:7" ht="16.5" customHeight="1" x14ac:dyDescent="0.2">
      <c r="B1204" s="8" t="s">
        <v>5957</v>
      </c>
      <c r="C1204" s="72"/>
      <c r="D1204" s="129"/>
      <c r="F1204" s="1"/>
      <c r="G1204" s="100"/>
    </row>
    <row r="1205" spans="2:7" ht="16.5" customHeight="1" x14ac:dyDescent="0.2">
      <c r="B1205" s="8" t="s">
        <v>5957</v>
      </c>
      <c r="C1205" s="72"/>
      <c r="D1205" s="129"/>
      <c r="F1205" s="1"/>
      <c r="G1205" s="100"/>
    </row>
    <row r="1206" spans="2:7" ht="16.5" customHeight="1" x14ac:dyDescent="0.2">
      <c r="B1206" s="8" t="s">
        <v>5957</v>
      </c>
      <c r="C1206" s="72"/>
      <c r="D1206" s="129"/>
      <c r="F1206" s="1"/>
      <c r="G1206" s="100"/>
    </row>
    <row r="1207" spans="2:7" ht="16.5" customHeight="1" x14ac:dyDescent="0.2">
      <c r="B1207" s="8" t="s">
        <v>5957</v>
      </c>
      <c r="C1207" s="72"/>
      <c r="D1207" s="129"/>
      <c r="F1207" s="1"/>
      <c r="G1207" s="100"/>
    </row>
    <row r="1208" spans="2:7" ht="16.5" customHeight="1" x14ac:dyDescent="0.2">
      <c r="B1208" s="8" t="s">
        <v>5957</v>
      </c>
      <c r="C1208" s="72"/>
      <c r="D1208" s="129"/>
      <c r="F1208" s="1"/>
      <c r="G1208" s="100"/>
    </row>
    <row r="1209" spans="2:7" ht="16.5" customHeight="1" x14ac:dyDescent="0.2">
      <c r="B1209" s="8" t="s">
        <v>5957</v>
      </c>
      <c r="C1209" s="72"/>
      <c r="D1209" s="129"/>
      <c r="F1209" s="1"/>
      <c r="G1209" s="100"/>
    </row>
    <row r="1210" spans="2:7" ht="16.5" customHeight="1" x14ac:dyDescent="0.2">
      <c r="B1210" s="8" t="s">
        <v>5957</v>
      </c>
      <c r="C1210" s="72"/>
      <c r="D1210" s="129"/>
      <c r="F1210" s="1"/>
      <c r="G1210" s="100"/>
    </row>
    <row r="1211" spans="2:7" ht="16.5" customHeight="1" x14ac:dyDescent="0.2">
      <c r="B1211" s="8" t="s">
        <v>5957</v>
      </c>
      <c r="C1211" s="72"/>
      <c r="D1211" s="129"/>
      <c r="F1211" s="1"/>
      <c r="G1211" s="100"/>
    </row>
    <row r="1212" spans="2:7" ht="16.5" customHeight="1" x14ac:dyDescent="0.2">
      <c r="B1212" s="8" t="s">
        <v>5957</v>
      </c>
      <c r="C1212" s="72"/>
      <c r="D1212" s="129"/>
      <c r="F1212" s="1"/>
      <c r="G1212" s="100"/>
    </row>
    <row r="1213" spans="2:7" ht="16.5" customHeight="1" x14ac:dyDescent="0.2">
      <c r="B1213" s="8" t="s">
        <v>5957</v>
      </c>
      <c r="C1213" s="72"/>
      <c r="D1213" s="129"/>
      <c r="F1213" s="1"/>
      <c r="G1213" s="100"/>
    </row>
    <row r="1214" spans="2:7" ht="16.5" customHeight="1" x14ac:dyDescent="0.2">
      <c r="B1214" s="8" t="s">
        <v>5957</v>
      </c>
      <c r="C1214" s="72"/>
      <c r="D1214" s="129"/>
      <c r="F1214" s="1"/>
      <c r="G1214" s="100"/>
    </row>
    <row r="1215" spans="2:7" ht="16.5" customHeight="1" x14ac:dyDescent="0.2">
      <c r="B1215" s="8" t="s">
        <v>5957</v>
      </c>
      <c r="C1215" s="72"/>
      <c r="D1215" s="129"/>
      <c r="F1215" s="1"/>
      <c r="G1215" s="100"/>
    </row>
    <row r="1216" spans="2:7" ht="16.5" customHeight="1" x14ac:dyDescent="0.2">
      <c r="B1216" s="8" t="s">
        <v>5957</v>
      </c>
      <c r="C1216" s="72"/>
      <c r="D1216" s="129"/>
      <c r="F1216" s="1"/>
      <c r="G1216" s="100"/>
    </row>
    <row r="1217" spans="2:7" ht="16.5" customHeight="1" x14ac:dyDescent="0.2">
      <c r="B1217" s="8" t="s">
        <v>5957</v>
      </c>
      <c r="C1217" s="72"/>
      <c r="D1217" s="129"/>
      <c r="F1217" s="1"/>
      <c r="G1217" s="100"/>
    </row>
    <row r="1218" spans="2:7" ht="16.5" customHeight="1" x14ac:dyDescent="0.2">
      <c r="B1218" s="8" t="s">
        <v>5957</v>
      </c>
      <c r="C1218" s="72"/>
      <c r="D1218" s="129"/>
      <c r="F1218" s="1"/>
      <c r="G1218" s="100"/>
    </row>
    <row r="1219" spans="2:7" ht="16.5" customHeight="1" x14ac:dyDescent="0.2">
      <c r="B1219" s="8" t="s">
        <v>5957</v>
      </c>
      <c r="C1219" s="72"/>
      <c r="D1219" s="129"/>
      <c r="F1219" s="1"/>
      <c r="G1219" s="100"/>
    </row>
    <row r="1220" spans="2:7" ht="16.5" customHeight="1" x14ac:dyDescent="0.2">
      <c r="B1220" s="8" t="s">
        <v>5957</v>
      </c>
      <c r="C1220" s="72"/>
      <c r="D1220" s="129"/>
      <c r="F1220" s="1"/>
      <c r="G1220" s="100"/>
    </row>
    <row r="1221" spans="2:7" ht="16.5" customHeight="1" x14ac:dyDescent="0.2">
      <c r="B1221" s="8" t="s">
        <v>5957</v>
      </c>
      <c r="C1221" s="72"/>
      <c r="D1221" s="129"/>
      <c r="F1221" s="1"/>
      <c r="G1221" s="100"/>
    </row>
    <row r="1222" spans="2:7" ht="16.5" customHeight="1" x14ac:dyDescent="0.2">
      <c r="B1222" s="8" t="s">
        <v>5957</v>
      </c>
      <c r="C1222" s="72"/>
      <c r="D1222" s="129"/>
      <c r="F1222" s="1"/>
      <c r="G1222" s="100"/>
    </row>
    <row r="1223" spans="2:7" ht="16.5" customHeight="1" x14ac:dyDescent="0.2">
      <c r="B1223" s="8" t="s">
        <v>5957</v>
      </c>
      <c r="C1223" s="72"/>
      <c r="D1223" s="129"/>
      <c r="F1223" s="1"/>
      <c r="G1223" s="100"/>
    </row>
    <row r="1224" spans="2:7" ht="16.5" customHeight="1" x14ac:dyDescent="0.2">
      <c r="B1224" s="8" t="s">
        <v>5957</v>
      </c>
      <c r="C1224" s="72"/>
      <c r="D1224" s="129"/>
      <c r="F1224" s="1"/>
      <c r="G1224" s="100"/>
    </row>
    <row r="1225" spans="2:7" ht="16.5" customHeight="1" x14ac:dyDescent="0.2">
      <c r="B1225" s="8" t="s">
        <v>5957</v>
      </c>
      <c r="C1225" s="72"/>
      <c r="D1225" s="129"/>
      <c r="F1225" s="1"/>
      <c r="G1225" s="100"/>
    </row>
    <row r="1226" spans="2:7" ht="16.5" customHeight="1" x14ac:dyDescent="0.2">
      <c r="B1226" s="8" t="s">
        <v>5957</v>
      </c>
      <c r="C1226" s="72"/>
      <c r="D1226" s="129"/>
      <c r="F1226" s="1"/>
      <c r="G1226" s="100"/>
    </row>
    <row r="1227" spans="2:7" ht="16.5" customHeight="1" x14ac:dyDescent="0.2">
      <c r="B1227" s="8" t="s">
        <v>5957</v>
      </c>
      <c r="C1227" s="72"/>
      <c r="D1227" s="129"/>
      <c r="F1227" s="1"/>
      <c r="G1227" s="100"/>
    </row>
    <row r="1228" spans="2:7" ht="16.5" customHeight="1" x14ac:dyDescent="0.2">
      <c r="B1228" s="8" t="s">
        <v>5957</v>
      </c>
      <c r="C1228" s="72"/>
      <c r="D1228" s="129"/>
      <c r="F1228" s="1"/>
      <c r="G1228" s="100"/>
    </row>
    <row r="1229" spans="2:7" ht="16.5" customHeight="1" x14ac:dyDescent="0.2">
      <c r="B1229" s="8" t="s">
        <v>5957</v>
      </c>
      <c r="C1229" s="72"/>
      <c r="D1229" s="129"/>
      <c r="F1229" s="1"/>
      <c r="G1229" s="100"/>
    </row>
    <row r="1230" spans="2:7" ht="16.5" customHeight="1" x14ac:dyDescent="0.2">
      <c r="B1230" s="8" t="s">
        <v>5957</v>
      </c>
      <c r="C1230" s="72"/>
      <c r="D1230" s="129"/>
      <c r="F1230" s="1"/>
      <c r="G1230" s="100"/>
    </row>
    <row r="1231" spans="2:7" ht="16.5" customHeight="1" x14ac:dyDescent="0.2">
      <c r="B1231" s="8" t="s">
        <v>5957</v>
      </c>
      <c r="C1231" s="72"/>
      <c r="D1231" s="129"/>
      <c r="F1231" s="1"/>
      <c r="G1231" s="100"/>
    </row>
    <row r="1232" spans="2:7" ht="16.5" customHeight="1" x14ac:dyDescent="0.2">
      <c r="B1232" s="8" t="s">
        <v>5957</v>
      </c>
      <c r="C1232" s="72"/>
      <c r="D1232" s="129"/>
      <c r="F1232" s="1"/>
      <c r="G1232" s="100"/>
    </row>
    <row r="1233" spans="2:7" ht="16.5" customHeight="1" x14ac:dyDescent="0.2">
      <c r="B1233" s="8" t="s">
        <v>5957</v>
      </c>
      <c r="C1233" s="72"/>
      <c r="D1233" s="129"/>
      <c r="F1233" s="1"/>
      <c r="G1233" s="100"/>
    </row>
  </sheetData>
  <conditionalFormatting sqref="E1 F1 E2 F2 E3 F3 E4 F4 E5 F5 E6 F6 E7 F7 E8 F8 E9 F9 E10 F10 E11 F11 E12 F12 E13 F13 E14 F14 E15 F15 E16 F16 E17 F17 E18 F18 E19 F19 E20 F20 E21 F21 E22 F22 E23 F23 E24 F24 E25 F25 E26 F26 E27 F27 E28 F28 E29 F29 E30 F30 E31 F31 E32 F32 E33 F33 E34 F34 E35 F35 E36 F36 E37 F37 E38 F38 E39 F39 E40 F40 E41 F41 E42 F42 E43 F43 E44 F44 E45 F45 E46 F46 E47 F47 E48 F48 E49 F49 E50 F50 E51 F51 E52 F52 E53 F53 E54 F54 E55 F55 E56 F56 E57 F57 E58 F58 E59 F59 E60 F60 E61 F61 E62 F62 E63 F63 E64 F64 E65 F65 E66 F66 E67 F67 E68 F68 E69 F69 E70 F70 E71 F71 E72 F72 E73 F73 E74 F74 E75 F75 E76 F76 E77 F77 E78 F78 E79 F79 E80 F80 E81 F81 E82 F82 E83 F83 E84 F84 E85 F85 E86 F86 E87 F87 E88 F88 E89 F89 E90 F90 E91 F91 E92 F92 E93 F93 E94 F94 E95 F95 E96 F96 E97 F97 E98 F98 E99 F99 E100 F100 E101 F101 E102 F102 E103 F103 E104 F104 E105 F105 E106 F106 E107 F107 E108 F108 E109 F109 E110 F110 E111 F111 E112 F112 E113 F113 E114 F114 E115 F115 E116 F116 E117 F117 E118 F118 E119 F119 E120 F120 E121 F121 E122 F122 E123 F123 E124 F124 E125 F125 E126 F126 E127 F127 E128 F128 E129 F129 E130 F130 E131 F131 E132 F132 E133 F133 E134 F134 E135 F135 E136 F136 E137 F137 E138 F138 E139 F139 E140 F140 E141 F141 E142 F142 E143 F143 E144 F144 E145 F145 E146 F146 E147 F147 E148 F148 E149 F149 E150 F150 E151 F151 E152 F152 E153 F153 E154 F154 E155 F155 E156 F156 E157 F157 E158 F158 E159 F159 E160 F160 E161 F161 E162 F162 E163 F163 E164 F164 E165 F165 E166 F166 E167 F167 E168 F168 E169 F169 E170 F170 E171 F171 E172 F172 E173 F173 E174 F174 E175 F175 E176 F176 E177 F177 E178 F178 E179 F179 E180 F180 E181 F181 E182 F182 E183 F183 E184 F184 E185 F185 E186 F186 E187 F187 E188 F188 E189 F189 E190 F190 E191 F191 E192 F192 E193 F193">
    <cfRule type="containsText" dxfId="0" priority="1" stopIfTrue="1" operator="containsText" text="#N/A\cexplicit">
      <formula>NOT(ISERROR(SEARCH("#N/A\cexplicit", E1)))</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R202"/>
  <sheetViews>
    <sheetView showGridLines="0" workbookViewId="0"/>
  </sheetViews>
  <sheetFormatPr defaultColWidth="17.140625" defaultRowHeight="12.75" customHeight="1" x14ac:dyDescent="0.2"/>
  <cols>
    <col min="1" max="1" width="4" customWidth="1"/>
    <col min="2" max="2" width="19.42578125" customWidth="1"/>
    <col min="3" max="4" width="13" customWidth="1"/>
    <col min="5" max="5" width="25.42578125" customWidth="1"/>
    <col min="6" max="6" width="64.85546875" customWidth="1"/>
    <col min="7" max="7" width="5.7109375" customWidth="1"/>
    <col min="8" max="8" width="5.5703125" hidden="1" customWidth="1"/>
    <col min="9" max="9" width="4.42578125" customWidth="1"/>
    <col min="10" max="10" width="6.7109375" customWidth="1"/>
    <col min="11" max="11" width="0" hidden="1"/>
    <col min="12" max="12" width="5.5703125" hidden="1" customWidth="1"/>
    <col min="13" max="13" width="18.7109375" hidden="1" customWidth="1"/>
    <col min="14" max="15" width="7.42578125" hidden="1" customWidth="1"/>
    <col min="16" max="18" width="0" hidden="1"/>
    <col min="19" max="19" width="4.5703125" customWidth="1"/>
  </cols>
  <sheetData>
    <row r="1" spans="2:18" ht="36" customHeight="1" x14ac:dyDescent="0.2">
      <c r="B1" s="150" t="str">
        <f>"TAGS Archive for "&amp;Readme_Settings!B9</f>
        <v>TAGS Archive for #OERS14</v>
      </c>
      <c r="C1" s="150"/>
      <c r="D1" s="150"/>
      <c r="E1" s="150"/>
      <c r="F1" s="150"/>
      <c r="G1" s="150"/>
      <c r="H1" s="150"/>
      <c r="M1" s="31"/>
    </row>
    <row r="2" spans="2:18" ht="25.5" customHeight="1" x14ac:dyDescent="0.2">
      <c r="E2" s="151" t="s">
        <v>5814</v>
      </c>
      <c r="F2" s="152"/>
      <c r="G2" s="153"/>
      <c r="H2" s="153"/>
      <c r="I2" s="153"/>
      <c r="J2" s="153"/>
      <c r="K2" t="s">
        <v>5815</v>
      </c>
      <c r="L2" t="s">
        <v>5816</v>
      </c>
      <c r="M2" s="31"/>
      <c r="N2" t="s">
        <v>5817</v>
      </c>
      <c r="O2" t="s">
        <v>5818</v>
      </c>
      <c r="Q2" t="s">
        <v>5819</v>
      </c>
    </row>
    <row r="3" spans="2:18" ht="30" x14ac:dyDescent="0.35">
      <c r="B3" s="62" t="s">
        <v>5820</v>
      </c>
      <c r="C3" s="62" t="s">
        <v>5821</v>
      </c>
      <c r="D3" s="62" t="s">
        <v>5822</v>
      </c>
      <c r="K3" s="98">
        <v>41681</v>
      </c>
      <c r="L3">
        <f t="array" ref="L3:L34">FREQUENCY(Archive!F:F,K3:K33)</f>
        <v>0</v>
      </c>
      <c r="M3" s="31">
        <f>ROUND($D$4,1)-3</f>
        <v>41687.9</v>
      </c>
      <c r="N3">
        <f t="array" ref="N3:N149">FREQUENCY(Archive!F:F,M3:M148)</f>
        <v>13</v>
      </c>
      <c r="O3">
        <v>2</v>
      </c>
      <c r="Q3" t="str">
        <f>Summary!C2</f>
        <v>abbaspeaks</v>
      </c>
      <c r="R3">
        <f>Summary!D2</f>
        <v>100</v>
      </c>
    </row>
    <row r="4" spans="2:18" ht="18" customHeight="1" x14ac:dyDescent="0.3">
      <c r="B4" s="127" t="str">
        <f>Summary!J5&amp;" Tweets"</f>
        <v>1221 Tweets</v>
      </c>
      <c r="C4" s="154">
        <f>Summary!J6</f>
        <v>41681.5864814815</v>
      </c>
      <c r="D4" s="154">
        <f>Summary!J7</f>
        <v>41690.937777777799</v>
      </c>
      <c r="K4" s="98">
        <v>41681.333333333299</v>
      </c>
      <c r="L4">
        <v>0</v>
      </c>
      <c r="M4" s="31">
        <f t="shared" ref="M4:M35" si="0">M3+(1/48)</f>
        <v>41687.920833333337</v>
      </c>
      <c r="N4">
        <v>0</v>
      </c>
      <c r="O4">
        <v>0</v>
      </c>
      <c r="Q4" t="str">
        <f>Summary!C3</f>
        <v>ResearchChat</v>
      </c>
      <c r="R4">
        <f>Summary!D3</f>
        <v>95</v>
      </c>
    </row>
    <row r="5" spans="2:18" ht="24" x14ac:dyDescent="0.2">
      <c r="B5" s="61" t="str">
        <f>(((Summary!J2&amp;" Links ")&amp;Summary!J3)&amp;" RTs Threads ")&amp;IF((Summary!J5&gt;0),(((TEXT((Summary!J8/Summary!J5),"#%")&amp;" (n.")&amp;Summary!J8)&amp;")"),"")</f>
        <v>271 Links 565 RTs Threads 9% (n.108)</v>
      </c>
      <c r="C5" s="155"/>
      <c r="D5" s="155"/>
      <c r="K5" s="98">
        <v>41681.666666666701</v>
      </c>
      <c r="L5">
        <v>1</v>
      </c>
      <c r="M5" s="31">
        <f t="shared" si="0"/>
        <v>41687.941666666673</v>
      </c>
      <c r="N5">
        <v>0</v>
      </c>
      <c r="O5">
        <v>0</v>
      </c>
      <c r="Q5" t="str">
        <f>Summary!C4</f>
        <v>O3atORION</v>
      </c>
      <c r="R5">
        <f>Summary!D4</f>
        <v>93</v>
      </c>
    </row>
    <row r="6" spans="2:18" ht="15" customHeight="1" x14ac:dyDescent="0.2">
      <c r="B6" s="92"/>
      <c r="C6" s="60"/>
      <c r="D6" s="60"/>
      <c r="K6" s="98">
        <v>41682</v>
      </c>
      <c r="L6">
        <v>0</v>
      </c>
      <c r="M6" s="31">
        <f t="shared" si="0"/>
        <v>41687.962500000009</v>
      </c>
      <c r="N6">
        <v>0</v>
      </c>
      <c r="O6">
        <v>0</v>
      </c>
      <c r="Q6" t="str">
        <f>Summary!C5</f>
        <v>CarolCampbell4</v>
      </c>
      <c r="R6">
        <f>Summary!D5</f>
        <v>76</v>
      </c>
    </row>
    <row r="7" spans="2:18" ht="15" customHeight="1" x14ac:dyDescent="0.2">
      <c r="K7" s="98">
        <v>41682.333333333299</v>
      </c>
      <c r="L7">
        <v>0</v>
      </c>
      <c r="M7" s="31">
        <f t="shared" si="0"/>
        <v>41687.983333333344</v>
      </c>
      <c r="N7">
        <v>0</v>
      </c>
      <c r="O7">
        <v>0</v>
      </c>
      <c r="Q7" t="str">
        <f>Summary!C6</f>
        <v>KNAER_RECRAE</v>
      </c>
      <c r="R7">
        <f>Summary!D6</f>
        <v>63</v>
      </c>
    </row>
    <row r="8" spans="2:18" ht="15" customHeight="1" x14ac:dyDescent="0.2">
      <c r="K8" s="98">
        <v>41682.666666666701</v>
      </c>
      <c r="L8">
        <v>0</v>
      </c>
      <c r="M8" s="31">
        <f t="shared" si="0"/>
        <v>41688.00416666668</v>
      </c>
      <c r="N8">
        <v>0</v>
      </c>
      <c r="O8">
        <v>0</v>
      </c>
      <c r="Q8" t="str">
        <f>Summary!C7</f>
        <v>adrossis</v>
      </c>
      <c r="R8">
        <f>Summary!D7</f>
        <v>55</v>
      </c>
    </row>
    <row r="9" spans="2:18" ht="15" customHeight="1" x14ac:dyDescent="0.2">
      <c r="K9" s="98">
        <v>41683</v>
      </c>
      <c r="L9">
        <v>0</v>
      </c>
      <c r="M9" s="31">
        <f t="shared" si="0"/>
        <v>41688.025000000016</v>
      </c>
      <c r="N9">
        <v>0</v>
      </c>
      <c r="O9">
        <v>0</v>
      </c>
      <c r="Q9" t="str">
        <f>Summary!C8</f>
        <v>ShastaCH</v>
      </c>
      <c r="R9">
        <f>Summary!D8</f>
        <v>50</v>
      </c>
    </row>
    <row r="10" spans="2:18" ht="15" customHeight="1" x14ac:dyDescent="0.2">
      <c r="K10" s="98">
        <v>41683.333333333299</v>
      </c>
      <c r="L10">
        <v>0</v>
      </c>
      <c r="M10" s="31">
        <f t="shared" si="0"/>
        <v>41688.045833333352</v>
      </c>
      <c r="N10">
        <v>0</v>
      </c>
      <c r="O10">
        <v>0</v>
      </c>
      <c r="Q10" t="str">
        <f>Summary!C9</f>
        <v>OhMissAcosta</v>
      </c>
      <c r="R10">
        <f>Summary!D9</f>
        <v>36</v>
      </c>
    </row>
    <row r="11" spans="2:18" ht="15" customHeight="1" x14ac:dyDescent="0.2">
      <c r="K11" s="98">
        <v>41683.666666666701</v>
      </c>
      <c r="L11">
        <v>0</v>
      </c>
      <c r="M11" s="31">
        <f t="shared" si="0"/>
        <v>41688.066666666688</v>
      </c>
      <c r="N11">
        <v>0</v>
      </c>
      <c r="O11">
        <v>0</v>
      </c>
      <c r="Q11" t="str">
        <f>Summary!C10</f>
        <v>giannahelling</v>
      </c>
      <c r="R11">
        <f>Summary!D10</f>
        <v>35</v>
      </c>
    </row>
    <row r="12" spans="2:18" ht="15" customHeight="1" x14ac:dyDescent="0.2">
      <c r="K12" s="98">
        <v>41684</v>
      </c>
      <c r="L12">
        <v>0</v>
      </c>
      <c r="M12" s="31">
        <f t="shared" si="0"/>
        <v>41688.087500000023</v>
      </c>
      <c r="N12">
        <v>0</v>
      </c>
      <c r="O12">
        <v>0</v>
      </c>
      <c r="Q12" t="str">
        <f>Summary!C11</f>
        <v>DrKatinaPollock</v>
      </c>
      <c r="R12">
        <f>Summary!D11</f>
        <v>34</v>
      </c>
    </row>
    <row r="13" spans="2:18" ht="15" customHeight="1" x14ac:dyDescent="0.2">
      <c r="K13" s="98">
        <v>41684.333333333299</v>
      </c>
      <c r="L13">
        <v>0</v>
      </c>
      <c r="M13" s="31">
        <f t="shared" si="0"/>
        <v>41688.108333333359</v>
      </c>
      <c r="N13">
        <v>0</v>
      </c>
      <c r="O13">
        <v>0</v>
      </c>
      <c r="Q13" t="s">
        <v>5823</v>
      </c>
      <c r="R13">
        <f>COUNTA(Summary!G:G)-COUNTA(Q2:Q12)</f>
        <v>-5</v>
      </c>
    </row>
    <row r="14" spans="2:18" ht="15" customHeight="1" x14ac:dyDescent="0.2">
      <c r="K14" s="98">
        <v>41684.666666666701</v>
      </c>
      <c r="L14">
        <v>0</v>
      </c>
      <c r="M14" s="31">
        <f t="shared" si="0"/>
        <v>41688.129166666695</v>
      </c>
      <c r="N14">
        <v>0</v>
      </c>
      <c r="O14">
        <v>0</v>
      </c>
    </row>
    <row r="15" spans="2:18" ht="15" customHeight="1" x14ac:dyDescent="0.2">
      <c r="K15" s="98">
        <v>41685</v>
      </c>
      <c r="L15">
        <v>1</v>
      </c>
      <c r="M15" s="31">
        <f t="shared" si="0"/>
        <v>41688.150000000031</v>
      </c>
      <c r="N15">
        <v>0</v>
      </c>
      <c r="O15">
        <v>0</v>
      </c>
    </row>
    <row r="16" spans="2:18" ht="15" customHeight="1" x14ac:dyDescent="0.2">
      <c r="K16" s="98">
        <v>41685.333333333299</v>
      </c>
      <c r="L16">
        <v>0</v>
      </c>
      <c r="M16" s="31">
        <f t="shared" si="0"/>
        <v>41688.170833333366</v>
      </c>
      <c r="N16">
        <v>0</v>
      </c>
      <c r="O16">
        <v>0</v>
      </c>
    </row>
    <row r="17" spans="6:15" ht="15" customHeight="1" x14ac:dyDescent="0.2">
      <c r="K17" s="98">
        <v>41685.666666666701</v>
      </c>
      <c r="L17">
        <v>0</v>
      </c>
      <c r="M17" s="31">
        <f t="shared" si="0"/>
        <v>41688.191666666702</v>
      </c>
      <c r="N17">
        <v>0</v>
      </c>
      <c r="O17">
        <v>0</v>
      </c>
    </row>
    <row r="18" spans="6:15" ht="15" customHeight="1" x14ac:dyDescent="0.2">
      <c r="K18" s="98">
        <v>41686</v>
      </c>
      <c r="L18">
        <v>0</v>
      </c>
      <c r="M18" s="31">
        <f t="shared" si="0"/>
        <v>41688.212500000038</v>
      </c>
      <c r="N18">
        <v>0</v>
      </c>
      <c r="O18">
        <v>0</v>
      </c>
    </row>
    <row r="19" spans="6:15" ht="15" customHeight="1" x14ac:dyDescent="0.2">
      <c r="K19" s="98">
        <v>41686.333333333299</v>
      </c>
      <c r="L19">
        <v>0</v>
      </c>
      <c r="M19" s="31">
        <f t="shared" si="0"/>
        <v>41688.233333333374</v>
      </c>
      <c r="N19">
        <v>0</v>
      </c>
      <c r="O19">
        <v>0</v>
      </c>
    </row>
    <row r="20" spans="6:15" ht="15" customHeight="1" x14ac:dyDescent="0.2">
      <c r="K20" s="98">
        <v>41686.666666666701</v>
      </c>
      <c r="L20">
        <v>0</v>
      </c>
      <c r="M20" s="31">
        <f t="shared" si="0"/>
        <v>41688.254166666709</v>
      </c>
      <c r="N20">
        <v>0</v>
      </c>
      <c r="O20">
        <v>0</v>
      </c>
    </row>
    <row r="21" spans="6:15" ht="15" customHeight="1" x14ac:dyDescent="0.2">
      <c r="K21" s="98">
        <v>41687</v>
      </c>
      <c r="L21">
        <v>0</v>
      </c>
      <c r="M21" s="31">
        <f t="shared" si="0"/>
        <v>41688.275000000045</v>
      </c>
      <c r="N21">
        <v>0</v>
      </c>
      <c r="O21">
        <v>0</v>
      </c>
    </row>
    <row r="22" spans="6:15" ht="15" customHeight="1" x14ac:dyDescent="0.2">
      <c r="F22" s="40" t="s">
        <v>5824</v>
      </c>
      <c r="G22" s="54" t="s">
        <v>5825</v>
      </c>
      <c r="H22" s="108"/>
      <c r="I22" s="14" t="s">
        <v>5826</v>
      </c>
      <c r="K22" s="98">
        <v>41687.333333333299</v>
      </c>
      <c r="L22">
        <v>5</v>
      </c>
      <c r="M22" s="31">
        <f t="shared" si="0"/>
        <v>41688.295833333381</v>
      </c>
      <c r="N22">
        <v>0</v>
      </c>
      <c r="O22">
        <v>0</v>
      </c>
    </row>
    <row r="23" spans="6:15" ht="10.5" customHeight="1" x14ac:dyDescent="0.2">
      <c r="K23" s="98">
        <v>41687.666666666701</v>
      </c>
      <c r="L23">
        <v>6</v>
      </c>
      <c r="M23" s="31">
        <f t="shared" si="0"/>
        <v>41688.316666666717</v>
      </c>
      <c r="N23">
        <v>0</v>
      </c>
      <c r="O23">
        <v>0</v>
      </c>
    </row>
    <row r="24" spans="6:15" ht="10.5" customHeight="1" x14ac:dyDescent="0.2">
      <c r="K24" s="98">
        <v>41688</v>
      </c>
      <c r="L24">
        <v>0</v>
      </c>
      <c r="M24" s="31">
        <f t="shared" si="0"/>
        <v>41688.337500000052</v>
      </c>
      <c r="N24">
        <v>0</v>
      </c>
      <c r="O24">
        <v>0</v>
      </c>
    </row>
    <row r="25" spans="6:15" x14ac:dyDescent="0.2">
      <c r="F25" s="92" t="s">
        <v>5827</v>
      </c>
      <c r="G25" s="142" t="s">
        <v>5828</v>
      </c>
      <c r="K25" s="98">
        <v>41688.333333333299</v>
      </c>
      <c r="L25">
        <v>0</v>
      </c>
      <c r="M25" s="31">
        <f t="shared" si="0"/>
        <v>41688.358333333388</v>
      </c>
      <c r="N25">
        <v>0</v>
      </c>
      <c r="O25">
        <v>0</v>
      </c>
    </row>
    <row r="26" spans="6:15" ht="21.75" customHeight="1" x14ac:dyDescent="0.2">
      <c r="F26" s="147" t="s">
        <v>2035</v>
      </c>
      <c r="G26" s="21">
        <v>8</v>
      </c>
      <c r="H26" t="s">
        <v>2037</v>
      </c>
      <c r="I26" s="21" t="str">
        <f t="shared" ref="I26:I37" si="1">IF((LEN(H26)&gt;0),HYPERLINK(H26,"Tweet"),"")</f>
        <v>Tweet</v>
      </c>
      <c r="K26" s="98">
        <v>41688.666666666701</v>
      </c>
      <c r="L26">
        <v>13</v>
      </c>
      <c r="M26" s="31">
        <f t="shared" si="0"/>
        <v>41688.379166666724</v>
      </c>
      <c r="N26">
        <v>0</v>
      </c>
      <c r="O26">
        <v>0</v>
      </c>
    </row>
    <row r="27" spans="6:15" ht="21.75" customHeight="1" x14ac:dyDescent="0.2">
      <c r="F27" s="133" t="s">
        <v>115</v>
      </c>
      <c r="G27" s="109">
        <v>7</v>
      </c>
      <c r="H27" t="s">
        <v>117</v>
      </c>
      <c r="I27" s="109" t="str">
        <f t="shared" si="1"/>
        <v>Tweet</v>
      </c>
      <c r="K27" s="98">
        <v>41689</v>
      </c>
      <c r="L27">
        <v>15</v>
      </c>
      <c r="M27" s="31">
        <f t="shared" si="0"/>
        <v>41688.40000000006</v>
      </c>
      <c r="N27">
        <v>0</v>
      </c>
      <c r="O27">
        <v>0</v>
      </c>
    </row>
    <row r="28" spans="6:15" ht="21.75" customHeight="1" x14ac:dyDescent="0.2">
      <c r="F28" s="147" t="s">
        <v>110</v>
      </c>
      <c r="G28" s="21">
        <v>5</v>
      </c>
      <c r="H28" t="s">
        <v>112</v>
      </c>
      <c r="I28" s="21" t="str">
        <f t="shared" si="1"/>
        <v>Tweet</v>
      </c>
      <c r="K28" s="98">
        <v>41689.333333333299</v>
      </c>
      <c r="L28">
        <v>67</v>
      </c>
      <c r="M28" s="31">
        <f t="shared" si="0"/>
        <v>41688.420833333395</v>
      </c>
      <c r="N28">
        <v>0</v>
      </c>
      <c r="O28">
        <v>0</v>
      </c>
    </row>
    <row r="29" spans="6:15" ht="21.75" customHeight="1" x14ac:dyDescent="0.2">
      <c r="F29" s="133" t="s">
        <v>1886</v>
      </c>
      <c r="G29" s="109">
        <v>4</v>
      </c>
      <c r="H29" t="s">
        <v>1888</v>
      </c>
      <c r="I29" s="109" t="str">
        <f t="shared" si="1"/>
        <v>Tweet</v>
      </c>
      <c r="K29" s="98">
        <v>41689.666666666701</v>
      </c>
      <c r="L29">
        <v>274</v>
      </c>
      <c r="M29" s="31">
        <f t="shared" si="0"/>
        <v>41688.441666666731</v>
      </c>
      <c r="N29">
        <v>0</v>
      </c>
      <c r="O29">
        <v>0</v>
      </c>
    </row>
    <row r="30" spans="6:15" ht="21.75" customHeight="1" x14ac:dyDescent="0.2">
      <c r="F30" s="147" t="s">
        <v>1860</v>
      </c>
      <c r="G30" s="21">
        <v>4</v>
      </c>
      <c r="H30" t="s">
        <v>1862</v>
      </c>
      <c r="I30" s="21" t="str">
        <f t="shared" si="1"/>
        <v>Tweet</v>
      </c>
      <c r="K30" s="98">
        <v>41690</v>
      </c>
      <c r="L30">
        <v>387</v>
      </c>
      <c r="M30" s="31">
        <f t="shared" si="0"/>
        <v>41688.462500000067</v>
      </c>
      <c r="N30">
        <v>1</v>
      </c>
      <c r="O30">
        <v>0</v>
      </c>
    </row>
    <row r="31" spans="6:15" ht="21.75" customHeight="1" x14ac:dyDescent="0.2">
      <c r="F31" s="133" t="s">
        <v>1951</v>
      </c>
      <c r="G31" s="109">
        <v>4</v>
      </c>
      <c r="H31" t="s">
        <v>1953</v>
      </c>
      <c r="I31" s="109" t="str">
        <f t="shared" si="1"/>
        <v>Tweet</v>
      </c>
      <c r="K31" s="98">
        <v>41690.333333333299</v>
      </c>
      <c r="L31">
        <v>151</v>
      </c>
      <c r="M31" s="31">
        <f t="shared" si="0"/>
        <v>41688.483333333403</v>
      </c>
      <c r="N31">
        <v>0</v>
      </c>
      <c r="O31">
        <v>0</v>
      </c>
    </row>
    <row r="32" spans="6:15" ht="21.75" customHeight="1" x14ac:dyDescent="0.2">
      <c r="F32" s="147" t="s">
        <v>1963</v>
      </c>
      <c r="G32" s="21">
        <v>4</v>
      </c>
      <c r="H32" t="s">
        <v>1965</v>
      </c>
      <c r="I32" s="21" t="str">
        <f t="shared" si="1"/>
        <v>Tweet</v>
      </c>
      <c r="K32" s="98">
        <v>41690.666666666701</v>
      </c>
      <c r="L32">
        <v>208</v>
      </c>
      <c r="M32" s="31">
        <f t="shared" si="0"/>
        <v>41688.504166666738</v>
      </c>
      <c r="N32">
        <v>0</v>
      </c>
      <c r="O32">
        <v>0</v>
      </c>
    </row>
    <row r="33" spans="2:15" ht="21.75" customHeight="1" x14ac:dyDescent="0.2">
      <c r="F33" s="133" t="s">
        <v>1624</v>
      </c>
      <c r="G33" s="109">
        <v>4</v>
      </c>
      <c r="H33" t="s">
        <v>1626</v>
      </c>
      <c r="I33" s="109" t="str">
        <f t="shared" si="1"/>
        <v>Tweet</v>
      </c>
      <c r="K33" s="98">
        <v>41691</v>
      </c>
      <c r="L33">
        <v>152</v>
      </c>
      <c r="M33" s="31">
        <f t="shared" si="0"/>
        <v>41688.525000000074</v>
      </c>
      <c r="N33">
        <v>0</v>
      </c>
      <c r="O33">
        <v>0</v>
      </c>
    </row>
    <row r="34" spans="2:15" ht="21.75" customHeight="1" x14ac:dyDescent="0.2">
      <c r="F34" s="147" t="s">
        <v>940</v>
      </c>
      <c r="G34" s="21">
        <v>4</v>
      </c>
      <c r="H34" t="s">
        <v>943</v>
      </c>
      <c r="I34" s="21" t="str">
        <f t="shared" si="1"/>
        <v>Tweet</v>
      </c>
      <c r="K34" s="49"/>
      <c r="L34">
        <v>0</v>
      </c>
      <c r="M34" s="31">
        <f t="shared" si="0"/>
        <v>41688.54583333341</v>
      </c>
      <c r="N34">
        <v>3</v>
      </c>
      <c r="O34">
        <v>0</v>
      </c>
    </row>
    <row r="35" spans="2:15" ht="21.75" customHeight="1" x14ac:dyDescent="0.2">
      <c r="F35" s="133" t="s">
        <v>643</v>
      </c>
      <c r="G35" s="109">
        <v>4</v>
      </c>
      <c r="H35" t="s">
        <v>645</v>
      </c>
      <c r="I35" s="109" t="str">
        <f t="shared" si="1"/>
        <v>Tweet</v>
      </c>
      <c r="K35" s="49"/>
      <c r="M35" s="31">
        <f t="shared" si="0"/>
        <v>41688.566666666746</v>
      </c>
      <c r="N35">
        <v>0</v>
      </c>
      <c r="O35">
        <v>0</v>
      </c>
    </row>
    <row r="36" spans="2:15" ht="21.75" customHeight="1" x14ac:dyDescent="0.2">
      <c r="F36" s="147" t="s">
        <v>1614</v>
      </c>
      <c r="G36" s="21">
        <v>3</v>
      </c>
      <c r="H36" t="s">
        <v>1616</v>
      </c>
      <c r="I36" s="21" t="str">
        <f t="shared" si="1"/>
        <v>Tweet</v>
      </c>
      <c r="K36" s="49"/>
      <c r="M36" s="31">
        <f t="shared" ref="M36:M67" si="2">M35+(1/48)</f>
        <v>41688.587500000081</v>
      </c>
      <c r="N36">
        <v>0</v>
      </c>
      <c r="O36">
        <v>0</v>
      </c>
    </row>
    <row r="37" spans="2:15" ht="21.75" customHeight="1" x14ac:dyDescent="0.2">
      <c r="F37" s="133" t="s">
        <v>1619</v>
      </c>
      <c r="G37" s="109">
        <v>3</v>
      </c>
      <c r="H37" t="s">
        <v>1621</v>
      </c>
      <c r="I37" s="109" t="str">
        <f t="shared" si="1"/>
        <v>Tweet</v>
      </c>
      <c r="K37" s="49"/>
      <c r="M37" s="31">
        <f t="shared" si="2"/>
        <v>41688.608333333417</v>
      </c>
      <c r="N37">
        <v>4</v>
      </c>
      <c r="O37">
        <v>0</v>
      </c>
    </row>
    <row r="38" spans="2:15" ht="21.75" customHeight="1" x14ac:dyDescent="0.2">
      <c r="E38" s="98"/>
      <c r="F38" s="147"/>
      <c r="G38" s="21"/>
      <c r="H38" t="s">
        <v>5958</v>
      </c>
      <c r="K38" s="49"/>
      <c r="M38" s="31">
        <f t="shared" si="2"/>
        <v>41688.629166666753</v>
      </c>
      <c r="N38">
        <v>2</v>
      </c>
      <c r="O38">
        <v>2</v>
      </c>
    </row>
    <row r="39" spans="2:15" ht="14.25" customHeight="1" x14ac:dyDescent="0.2">
      <c r="B39" s="132" t="s">
        <v>5829</v>
      </c>
      <c r="C39" s="64" t="e">
        <f ca="1">HYPERLINK((("http://hawksey.info/tagsexplorer/?key="&amp;returnID())&amp;"&amp;sheet=oaw"), "TAGS Explorer")</f>
        <v>#NAME?</v>
      </c>
      <c r="F39" s="110"/>
      <c r="G39" s="76"/>
      <c r="K39" s="49"/>
      <c r="M39" s="31">
        <f t="shared" si="2"/>
        <v>41688.650000000089</v>
      </c>
      <c r="N39">
        <v>3</v>
      </c>
      <c r="O39">
        <v>0</v>
      </c>
    </row>
    <row r="40" spans="2:15" ht="14.25" customHeight="1" x14ac:dyDescent="0.2">
      <c r="C40" s="64" t="e">
        <f ca="1">HYPERLINK(("http://hawksey.info/tagsexplorer/arc.html?key="&amp;returnID()), "TAGS Archive")</f>
        <v>#NAME?</v>
      </c>
      <c r="F40" s="110"/>
      <c r="G40" s="76"/>
      <c r="K40" s="49"/>
      <c r="M40" s="31">
        <f t="shared" si="2"/>
        <v>41688.670833333425</v>
      </c>
      <c r="N40">
        <v>0</v>
      </c>
      <c r="O40">
        <v>0</v>
      </c>
    </row>
    <row r="41" spans="2:15" ht="14.25" customHeight="1" x14ac:dyDescent="0.2">
      <c r="C41" s="64"/>
      <c r="F41" s="110"/>
      <c r="G41" s="76"/>
      <c r="K41" s="49"/>
      <c r="M41" s="31">
        <f t="shared" si="2"/>
        <v>41688.69166666676</v>
      </c>
      <c r="N41">
        <v>0</v>
      </c>
      <c r="O41">
        <v>0</v>
      </c>
    </row>
    <row r="42" spans="2:15" ht="21.75" hidden="1" customHeight="1" x14ac:dyDescent="0.2">
      <c r="F42" s="110"/>
      <c r="G42" s="76"/>
      <c r="K42" s="49"/>
      <c r="M42" s="31">
        <f t="shared" si="2"/>
        <v>41688.712500000096</v>
      </c>
      <c r="N42">
        <v>1</v>
      </c>
      <c r="O42">
        <v>0</v>
      </c>
    </row>
    <row r="43" spans="2:15" ht="21.75" hidden="1" customHeight="1" x14ac:dyDescent="0.2">
      <c r="F43" s="110"/>
      <c r="G43" s="76"/>
      <c r="K43" s="49"/>
      <c r="M43" s="31">
        <f t="shared" si="2"/>
        <v>41688.733333333432</v>
      </c>
      <c r="N43">
        <v>1</v>
      </c>
      <c r="O43">
        <v>0</v>
      </c>
    </row>
    <row r="44" spans="2:15" ht="21.75" hidden="1" customHeight="1" x14ac:dyDescent="0.2">
      <c r="F44" s="110"/>
      <c r="G44" s="76"/>
      <c r="K44" s="49"/>
      <c r="M44" s="31">
        <f t="shared" si="2"/>
        <v>41688.754166666768</v>
      </c>
      <c r="N44">
        <v>0</v>
      </c>
      <c r="O44">
        <v>0</v>
      </c>
    </row>
    <row r="45" spans="2:15" ht="21.75" hidden="1" customHeight="1" x14ac:dyDescent="0.2">
      <c r="F45" s="110"/>
      <c r="G45" s="76"/>
      <c r="K45" s="49"/>
      <c r="M45" s="31">
        <f t="shared" si="2"/>
        <v>41688.775000000103</v>
      </c>
      <c r="N45">
        <v>0</v>
      </c>
      <c r="O45">
        <v>0</v>
      </c>
    </row>
    <row r="46" spans="2:15" hidden="1" x14ac:dyDescent="0.2">
      <c r="K46" s="49"/>
      <c r="M46" s="31">
        <f t="shared" si="2"/>
        <v>41688.795833333439</v>
      </c>
      <c r="N46">
        <v>1</v>
      </c>
      <c r="O46">
        <v>0</v>
      </c>
    </row>
    <row r="47" spans="2:15" hidden="1" x14ac:dyDescent="0.2">
      <c r="K47" s="49"/>
      <c r="M47" s="31">
        <f t="shared" si="2"/>
        <v>41688.816666666775</v>
      </c>
      <c r="N47">
        <v>1</v>
      </c>
      <c r="O47">
        <v>0</v>
      </c>
    </row>
    <row r="48" spans="2:15" hidden="1" x14ac:dyDescent="0.2">
      <c r="K48" s="49"/>
      <c r="M48" s="31">
        <f t="shared" si="2"/>
        <v>41688.837500000111</v>
      </c>
      <c r="N48">
        <v>0</v>
      </c>
      <c r="O48">
        <v>0</v>
      </c>
    </row>
    <row r="49" spans="11:15" hidden="1" x14ac:dyDescent="0.2">
      <c r="K49" s="49"/>
      <c r="M49" s="31">
        <f t="shared" si="2"/>
        <v>41688.858333333446</v>
      </c>
      <c r="N49">
        <v>3</v>
      </c>
      <c r="O49">
        <v>0</v>
      </c>
    </row>
    <row r="50" spans="11:15" hidden="1" x14ac:dyDescent="0.2">
      <c r="K50" s="49"/>
      <c r="M50" s="31">
        <f t="shared" si="2"/>
        <v>41688.879166666782</v>
      </c>
      <c r="N50">
        <v>1</v>
      </c>
      <c r="O50">
        <v>0</v>
      </c>
    </row>
    <row r="51" spans="11:15" hidden="1" x14ac:dyDescent="0.2">
      <c r="K51" s="49"/>
      <c r="M51" s="31">
        <f t="shared" si="2"/>
        <v>41688.900000000118</v>
      </c>
      <c r="N51">
        <v>0</v>
      </c>
      <c r="O51">
        <v>0</v>
      </c>
    </row>
    <row r="52" spans="11:15" hidden="1" x14ac:dyDescent="0.2">
      <c r="K52" s="49"/>
      <c r="M52" s="31">
        <f t="shared" si="2"/>
        <v>41688.920833333454</v>
      </c>
      <c r="N52">
        <v>2</v>
      </c>
      <c r="O52">
        <v>0</v>
      </c>
    </row>
    <row r="53" spans="11:15" hidden="1" x14ac:dyDescent="0.2">
      <c r="K53" s="49"/>
      <c r="M53" s="31">
        <f t="shared" si="2"/>
        <v>41688.941666666789</v>
      </c>
      <c r="N53">
        <v>0</v>
      </c>
      <c r="O53">
        <v>0</v>
      </c>
    </row>
    <row r="54" spans="11:15" hidden="1" x14ac:dyDescent="0.2">
      <c r="K54" s="49"/>
      <c r="M54" s="31">
        <f t="shared" si="2"/>
        <v>41688.962500000125</v>
      </c>
      <c r="N54">
        <v>3</v>
      </c>
      <c r="O54">
        <v>0</v>
      </c>
    </row>
    <row r="55" spans="11:15" hidden="1" x14ac:dyDescent="0.2">
      <c r="K55" s="49"/>
      <c r="M55" s="31">
        <f t="shared" si="2"/>
        <v>41688.983333333461</v>
      </c>
      <c r="N55">
        <v>2</v>
      </c>
      <c r="O55">
        <v>0</v>
      </c>
    </row>
    <row r="56" spans="11:15" hidden="1" x14ac:dyDescent="0.2">
      <c r="K56" s="49"/>
      <c r="M56" s="31">
        <f t="shared" si="2"/>
        <v>41689.004166666797</v>
      </c>
      <c r="N56">
        <v>0</v>
      </c>
      <c r="O56">
        <v>0</v>
      </c>
    </row>
    <row r="57" spans="11:15" hidden="1" x14ac:dyDescent="0.2">
      <c r="K57" s="49"/>
      <c r="M57" s="31">
        <f t="shared" si="2"/>
        <v>41689.025000000132</v>
      </c>
      <c r="N57">
        <v>0</v>
      </c>
      <c r="O57">
        <v>0</v>
      </c>
    </row>
    <row r="58" spans="11:15" hidden="1" x14ac:dyDescent="0.2">
      <c r="K58" s="49"/>
      <c r="M58" s="31">
        <f t="shared" si="2"/>
        <v>41689.045833333468</v>
      </c>
      <c r="N58">
        <v>6</v>
      </c>
      <c r="O58">
        <v>0</v>
      </c>
    </row>
    <row r="59" spans="11:15" hidden="1" x14ac:dyDescent="0.2">
      <c r="K59" s="49"/>
      <c r="M59" s="31">
        <f t="shared" si="2"/>
        <v>41689.066666666804</v>
      </c>
      <c r="N59">
        <v>15</v>
      </c>
      <c r="O59">
        <v>0</v>
      </c>
    </row>
    <row r="60" spans="11:15" hidden="1" x14ac:dyDescent="0.2">
      <c r="K60" s="49"/>
      <c r="M60" s="31">
        <f t="shared" si="2"/>
        <v>41689.08750000014</v>
      </c>
      <c r="N60">
        <v>17</v>
      </c>
      <c r="O60">
        <v>0</v>
      </c>
    </row>
    <row r="61" spans="11:15" hidden="1" x14ac:dyDescent="0.2">
      <c r="K61" s="49"/>
      <c r="M61" s="31">
        <f t="shared" si="2"/>
        <v>41689.108333333475</v>
      </c>
      <c r="N61">
        <v>3</v>
      </c>
      <c r="O61">
        <v>0</v>
      </c>
    </row>
    <row r="62" spans="11:15" hidden="1" x14ac:dyDescent="0.2">
      <c r="K62" s="49"/>
      <c r="M62" s="31">
        <f t="shared" si="2"/>
        <v>41689.129166666811</v>
      </c>
      <c r="N62">
        <v>4</v>
      </c>
      <c r="O62">
        <v>0</v>
      </c>
    </row>
    <row r="63" spans="11:15" hidden="1" x14ac:dyDescent="0.2">
      <c r="K63" s="49"/>
      <c r="M63" s="31">
        <f t="shared" si="2"/>
        <v>41689.150000000147</v>
      </c>
      <c r="N63">
        <v>20</v>
      </c>
      <c r="O63">
        <v>1</v>
      </c>
    </row>
    <row r="64" spans="11:15" hidden="1" x14ac:dyDescent="0.2">
      <c r="K64" s="49"/>
      <c r="M64" s="31">
        <f t="shared" si="2"/>
        <v>41689.170833333483</v>
      </c>
      <c r="N64">
        <v>1</v>
      </c>
      <c r="O64">
        <v>1</v>
      </c>
    </row>
    <row r="65" spans="11:15" hidden="1" x14ac:dyDescent="0.2">
      <c r="K65" s="49"/>
      <c r="M65" s="31">
        <f t="shared" si="2"/>
        <v>41689.191666666818</v>
      </c>
      <c r="N65">
        <v>1</v>
      </c>
      <c r="O65">
        <v>0</v>
      </c>
    </row>
    <row r="66" spans="11:15" hidden="1" x14ac:dyDescent="0.2">
      <c r="K66" s="49"/>
      <c r="M66" s="31">
        <f t="shared" si="2"/>
        <v>41689.212500000154</v>
      </c>
      <c r="N66">
        <v>0</v>
      </c>
      <c r="O66">
        <v>0</v>
      </c>
    </row>
    <row r="67" spans="11:15" hidden="1" x14ac:dyDescent="0.2">
      <c r="K67" s="49"/>
      <c r="M67" s="31">
        <f t="shared" si="2"/>
        <v>41689.23333333349</v>
      </c>
      <c r="N67">
        <v>0</v>
      </c>
      <c r="O67">
        <v>0</v>
      </c>
    </row>
    <row r="68" spans="11:15" hidden="1" x14ac:dyDescent="0.2">
      <c r="K68" s="49"/>
      <c r="M68" s="31">
        <f t="shared" ref="M68:M99" si="3">M67+(1/48)</f>
        <v>41689.254166666826</v>
      </c>
      <c r="N68">
        <v>0</v>
      </c>
      <c r="O68">
        <v>0</v>
      </c>
    </row>
    <row r="69" spans="11:15" hidden="1" x14ac:dyDescent="0.2">
      <c r="K69" s="49"/>
      <c r="M69" s="31">
        <f t="shared" si="3"/>
        <v>41689.275000000162</v>
      </c>
      <c r="N69">
        <v>0</v>
      </c>
      <c r="O69">
        <v>0</v>
      </c>
    </row>
    <row r="70" spans="11:15" hidden="1" x14ac:dyDescent="0.2">
      <c r="K70" s="49"/>
      <c r="M70" s="31">
        <f t="shared" si="3"/>
        <v>41689.295833333497</v>
      </c>
      <c r="N70">
        <v>0</v>
      </c>
      <c r="O70">
        <v>0</v>
      </c>
    </row>
    <row r="71" spans="11:15" hidden="1" x14ac:dyDescent="0.2">
      <c r="K71" s="49"/>
      <c r="M71" s="31">
        <f t="shared" si="3"/>
        <v>41689.316666666833</v>
      </c>
      <c r="N71">
        <v>0</v>
      </c>
      <c r="O71">
        <v>0</v>
      </c>
    </row>
    <row r="72" spans="11:15" hidden="1" x14ac:dyDescent="0.2">
      <c r="K72" s="49"/>
      <c r="M72" s="31">
        <f t="shared" si="3"/>
        <v>41689.337500000169</v>
      </c>
      <c r="N72">
        <v>0</v>
      </c>
      <c r="O72">
        <v>0</v>
      </c>
    </row>
    <row r="73" spans="11:15" hidden="1" x14ac:dyDescent="0.2">
      <c r="K73" s="49"/>
      <c r="M73" s="31">
        <f t="shared" si="3"/>
        <v>41689.358333333505</v>
      </c>
      <c r="N73">
        <v>0</v>
      </c>
      <c r="O73">
        <v>0</v>
      </c>
    </row>
    <row r="74" spans="11:15" hidden="1" x14ac:dyDescent="0.2">
      <c r="K74" s="49"/>
      <c r="M74" s="31">
        <f t="shared" si="3"/>
        <v>41689.37916666684</v>
      </c>
      <c r="N74">
        <v>0</v>
      </c>
      <c r="O74">
        <v>0</v>
      </c>
    </row>
    <row r="75" spans="11:15" hidden="1" x14ac:dyDescent="0.2">
      <c r="K75" s="49"/>
      <c r="M75" s="31">
        <f t="shared" si="3"/>
        <v>41689.400000000176</v>
      </c>
      <c r="N75">
        <v>0</v>
      </c>
      <c r="O75">
        <v>0</v>
      </c>
    </row>
    <row r="76" spans="11:15" hidden="1" x14ac:dyDescent="0.2">
      <c r="K76" s="49"/>
      <c r="M76" s="31">
        <f t="shared" si="3"/>
        <v>41689.420833333512</v>
      </c>
      <c r="N76">
        <v>0</v>
      </c>
      <c r="O76">
        <v>0</v>
      </c>
    </row>
    <row r="77" spans="11:15" hidden="1" x14ac:dyDescent="0.2">
      <c r="K77" s="49"/>
      <c r="M77" s="31">
        <f t="shared" si="3"/>
        <v>41689.441666666848</v>
      </c>
      <c r="N77">
        <v>0</v>
      </c>
      <c r="O77">
        <v>0</v>
      </c>
    </row>
    <row r="78" spans="11:15" hidden="1" x14ac:dyDescent="0.2">
      <c r="K78" s="49"/>
      <c r="M78" s="31">
        <f t="shared" si="3"/>
        <v>41689.462500000183</v>
      </c>
      <c r="N78">
        <v>3</v>
      </c>
      <c r="O78">
        <v>0</v>
      </c>
    </row>
    <row r="79" spans="11:15" hidden="1" x14ac:dyDescent="0.2">
      <c r="K79" s="49"/>
      <c r="M79" s="31">
        <f t="shared" si="3"/>
        <v>41689.483333333519</v>
      </c>
      <c r="N79">
        <v>0</v>
      </c>
      <c r="O79">
        <v>0</v>
      </c>
    </row>
    <row r="80" spans="11:15" hidden="1" x14ac:dyDescent="0.2">
      <c r="K80" s="49"/>
      <c r="M80" s="31">
        <f t="shared" si="3"/>
        <v>41689.504166666855</v>
      </c>
      <c r="N80">
        <v>4</v>
      </c>
      <c r="O80">
        <v>2</v>
      </c>
    </row>
    <row r="81" spans="11:15" hidden="1" x14ac:dyDescent="0.2">
      <c r="K81" s="49"/>
      <c r="M81" s="31">
        <f t="shared" si="3"/>
        <v>41689.525000000191</v>
      </c>
      <c r="N81">
        <v>0</v>
      </c>
      <c r="O81">
        <v>0</v>
      </c>
    </row>
    <row r="82" spans="11:15" hidden="1" x14ac:dyDescent="0.2">
      <c r="K82" s="49"/>
      <c r="M82" s="31">
        <f t="shared" si="3"/>
        <v>41689.545833333526</v>
      </c>
      <c r="N82">
        <v>2</v>
      </c>
      <c r="O82">
        <v>2</v>
      </c>
    </row>
    <row r="83" spans="11:15" hidden="1" x14ac:dyDescent="0.2">
      <c r="K83" s="49"/>
      <c r="M83" s="31">
        <f t="shared" si="3"/>
        <v>41689.566666666862</v>
      </c>
      <c r="N83">
        <v>29</v>
      </c>
      <c r="O83">
        <v>0</v>
      </c>
    </row>
    <row r="84" spans="11:15" hidden="1" x14ac:dyDescent="0.2">
      <c r="K84" s="49"/>
      <c r="M84" s="31">
        <f t="shared" si="3"/>
        <v>41689.587500000198</v>
      </c>
      <c r="N84">
        <v>57</v>
      </c>
      <c r="O84">
        <v>4</v>
      </c>
    </row>
    <row r="85" spans="11:15" hidden="1" x14ac:dyDescent="0.2">
      <c r="K85" s="49"/>
      <c r="M85" s="31">
        <f t="shared" si="3"/>
        <v>41689.608333333534</v>
      </c>
      <c r="N85">
        <v>62</v>
      </c>
      <c r="O85">
        <v>5</v>
      </c>
    </row>
    <row r="86" spans="11:15" hidden="1" x14ac:dyDescent="0.2">
      <c r="K86" s="49"/>
      <c r="M86" s="31">
        <f t="shared" si="3"/>
        <v>41689.629166666869</v>
      </c>
      <c r="N86">
        <v>63</v>
      </c>
      <c r="O86">
        <v>6</v>
      </c>
    </row>
    <row r="87" spans="11:15" hidden="1" x14ac:dyDescent="0.2">
      <c r="K87" s="49"/>
      <c r="M87" s="31">
        <f t="shared" si="3"/>
        <v>41689.650000000205</v>
      </c>
      <c r="N87">
        <v>31</v>
      </c>
      <c r="O87">
        <v>2</v>
      </c>
    </row>
    <row r="88" spans="11:15" hidden="1" x14ac:dyDescent="0.2">
      <c r="K88" s="49"/>
      <c r="M88" s="31">
        <f t="shared" si="3"/>
        <v>41689.670833333541</v>
      </c>
      <c r="N88">
        <v>37</v>
      </c>
      <c r="O88">
        <v>3</v>
      </c>
    </row>
    <row r="89" spans="11:15" hidden="1" x14ac:dyDescent="0.2">
      <c r="K89" s="49"/>
      <c r="M89" s="31">
        <f t="shared" si="3"/>
        <v>41689.691666666877</v>
      </c>
      <c r="N89">
        <v>67</v>
      </c>
      <c r="O89">
        <v>1</v>
      </c>
    </row>
    <row r="90" spans="11:15" hidden="1" x14ac:dyDescent="0.2">
      <c r="K90" s="49"/>
      <c r="M90" s="31">
        <f t="shared" si="3"/>
        <v>41689.712500000212</v>
      </c>
      <c r="N90">
        <v>46</v>
      </c>
      <c r="O90">
        <v>6</v>
      </c>
    </row>
    <row r="91" spans="11:15" hidden="1" x14ac:dyDescent="0.2">
      <c r="K91" s="49"/>
      <c r="M91" s="31">
        <f t="shared" si="3"/>
        <v>41689.733333333548</v>
      </c>
      <c r="N91">
        <v>27</v>
      </c>
      <c r="O91">
        <v>3</v>
      </c>
    </row>
    <row r="92" spans="11:15" hidden="1" x14ac:dyDescent="0.2">
      <c r="K92" s="49"/>
      <c r="M92" s="31">
        <f t="shared" si="3"/>
        <v>41689.754166666884</v>
      </c>
      <c r="N92">
        <v>7</v>
      </c>
      <c r="O92">
        <v>0</v>
      </c>
    </row>
    <row r="93" spans="11:15" hidden="1" x14ac:dyDescent="0.2">
      <c r="K93" s="49"/>
      <c r="M93" s="31">
        <f t="shared" si="3"/>
        <v>41689.77500000022</v>
      </c>
      <c r="N93">
        <v>12</v>
      </c>
      <c r="O93">
        <v>0</v>
      </c>
    </row>
    <row r="94" spans="11:15" hidden="1" x14ac:dyDescent="0.2">
      <c r="K94" s="49"/>
      <c r="M94" s="31">
        <f t="shared" si="3"/>
        <v>41689.795833333555</v>
      </c>
      <c r="N94">
        <v>14</v>
      </c>
      <c r="O94">
        <v>0</v>
      </c>
    </row>
    <row r="95" spans="11:15" hidden="1" x14ac:dyDescent="0.2">
      <c r="K95" s="49"/>
      <c r="M95" s="31">
        <f t="shared" si="3"/>
        <v>41689.816666666891</v>
      </c>
      <c r="N95">
        <v>25</v>
      </c>
      <c r="O95">
        <v>3</v>
      </c>
    </row>
    <row r="96" spans="11:15" hidden="1" x14ac:dyDescent="0.2">
      <c r="K96" s="49"/>
      <c r="M96" s="31">
        <f t="shared" si="3"/>
        <v>41689.837500000227</v>
      </c>
      <c r="N96">
        <v>13</v>
      </c>
      <c r="O96">
        <v>0</v>
      </c>
    </row>
    <row r="97" spans="11:15" hidden="1" x14ac:dyDescent="0.2">
      <c r="K97" s="49"/>
      <c r="M97" s="31">
        <f t="shared" si="3"/>
        <v>41689.858333333563</v>
      </c>
      <c r="N97">
        <v>10</v>
      </c>
      <c r="O97">
        <v>0</v>
      </c>
    </row>
    <row r="98" spans="11:15" hidden="1" x14ac:dyDescent="0.2">
      <c r="K98" s="49"/>
      <c r="M98" s="31">
        <f t="shared" si="3"/>
        <v>41689.879166666899</v>
      </c>
      <c r="N98">
        <v>23</v>
      </c>
      <c r="O98">
        <v>1</v>
      </c>
    </row>
    <row r="99" spans="11:15" hidden="1" x14ac:dyDescent="0.2">
      <c r="K99" s="49"/>
      <c r="M99" s="31">
        <f t="shared" si="3"/>
        <v>41689.900000000234</v>
      </c>
      <c r="N99">
        <v>30</v>
      </c>
      <c r="O99">
        <v>0</v>
      </c>
    </row>
    <row r="100" spans="11:15" hidden="1" x14ac:dyDescent="0.2">
      <c r="K100" s="49"/>
      <c r="M100" s="31">
        <f t="shared" ref="M100:M131" si="4">M99+(1/48)</f>
        <v>41689.92083333357</v>
      </c>
      <c r="N100">
        <v>20</v>
      </c>
      <c r="O100">
        <v>0</v>
      </c>
    </row>
    <row r="101" spans="11:15" hidden="1" x14ac:dyDescent="0.2">
      <c r="K101" s="49"/>
      <c r="M101" s="31">
        <f t="shared" si="4"/>
        <v>41689.941666666906</v>
      </c>
      <c r="N101">
        <v>3</v>
      </c>
      <c r="O101">
        <v>0</v>
      </c>
    </row>
    <row r="102" spans="11:15" hidden="1" x14ac:dyDescent="0.2">
      <c r="K102" s="49"/>
      <c r="M102" s="31">
        <f t="shared" si="4"/>
        <v>41689.962500000242</v>
      </c>
      <c r="N102">
        <v>13</v>
      </c>
      <c r="O102">
        <v>2</v>
      </c>
    </row>
    <row r="103" spans="11:15" hidden="1" x14ac:dyDescent="0.2">
      <c r="K103" s="49"/>
      <c r="M103" s="31">
        <f t="shared" si="4"/>
        <v>41689.983333333577</v>
      </c>
      <c r="N103">
        <v>25</v>
      </c>
      <c r="O103">
        <v>3</v>
      </c>
    </row>
    <row r="104" spans="11:15" hidden="1" x14ac:dyDescent="0.2">
      <c r="K104" s="49"/>
      <c r="M104" s="31">
        <f t="shared" si="4"/>
        <v>41690.004166666913</v>
      </c>
      <c r="N104">
        <v>48</v>
      </c>
      <c r="O104">
        <v>3</v>
      </c>
    </row>
    <row r="105" spans="11:15" hidden="1" x14ac:dyDescent="0.2">
      <c r="K105" s="49"/>
      <c r="M105" s="31">
        <f t="shared" si="4"/>
        <v>41690.025000000249</v>
      </c>
      <c r="N105">
        <v>36</v>
      </c>
      <c r="O105">
        <v>1</v>
      </c>
    </row>
    <row r="106" spans="11:15" hidden="1" x14ac:dyDescent="0.2">
      <c r="K106" s="49"/>
      <c r="M106" s="31">
        <f t="shared" si="4"/>
        <v>41690.045833333585</v>
      </c>
      <c r="N106">
        <v>27</v>
      </c>
      <c r="O106">
        <v>8</v>
      </c>
    </row>
    <row r="107" spans="11:15" hidden="1" x14ac:dyDescent="0.2">
      <c r="K107" s="49"/>
      <c r="M107" s="31">
        <f t="shared" si="4"/>
        <v>41690.06666666692</v>
      </c>
      <c r="N107">
        <v>8</v>
      </c>
      <c r="O107">
        <v>1</v>
      </c>
    </row>
    <row r="108" spans="11:15" hidden="1" x14ac:dyDescent="0.2">
      <c r="K108" s="49"/>
      <c r="M108" s="31">
        <f t="shared" si="4"/>
        <v>41690.087500000256</v>
      </c>
      <c r="N108">
        <v>8</v>
      </c>
      <c r="O108">
        <v>2</v>
      </c>
    </row>
    <row r="109" spans="11:15" hidden="1" x14ac:dyDescent="0.2">
      <c r="K109" s="49"/>
      <c r="M109" s="31">
        <f t="shared" si="4"/>
        <v>41690.108333333592</v>
      </c>
      <c r="N109">
        <v>6</v>
      </c>
      <c r="O109">
        <v>3</v>
      </c>
    </row>
    <row r="110" spans="11:15" hidden="1" x14ac:dyDescent="0.2">
      <c r="K110" s="49"/>
      <c r="M110" s="31">
        <f t="shared" si="4"/>
        <v>41690.129166666928</v>
      </c>
      <c r="N110">
        <v>18</v>
      </c>
      <c r="O110">
        <v>3</v>
      </c>
    </row>
    <row r="111" spans="11:15" hidden="1" x14ac:dyDescent="0.2">
      <c r="K111" s="49"/>
      <c r="M111" s="31">
        <f t="shared" si="4"/>
        <v>41690.150000000263</v>
      </c>
      <c r="N111">
        <v>21</v>
      </c>
      <c r="O111">
        <v>2</v>
      </c>
    </row>
    <row r="112" spans="11:15" hidden="1" x14ac:dyDescent="0.2">
      <c r="K112" s="49"/>
      <c r="M112" s="31">
        <f t="shared" si="4"/>
        <v>41690.170833333599</v>
      </c>
      <c r="N112">
        <v>17</v>
      </c>
      <c r="O112">
        <v>6</v>
      </c>
    </row>
    <row r="113" spans="11:15" hidden="1" x14ac:dyDescent="0.2">
      <c r="K113" s="49"/>
      <c r="M113" s="31">
        <f t="shared" si="4"/>
        <v>41690.191666666935</v>
      </c>
      <c r="N113">
        <v>0</v>
      </c>
      <c r="O113">
        <v>0</v>
      </c>
    </row>
    <row r="114" spans="11:15" hidden="1" x14ac:dyDescent="0.2">
      <c r="K114" s="49"/>
      <c r="M114" s="31">
        <f t="shared" si="4"/>
        <v>41690.212500000271</v>
      </c>
      <c r="N114">
        <v>0</v>
      </c>
      <c r="O114">
        <v>0</v>
      </c>
    </row>
    <row r="115" spans="11:15" hidden="1" x14ac:dyDescent="0.2">
      <c r="K115" s="49"/>
      <c r="M115" s="31">
        <f t="shared" si="4"/>
        <v>41690.233333333606</v>
      </c>
      <c r="N115">
        <v>0</v>
      </c>
      <c r="O115">
        <v>0</v>
      </c>
    </row>
    <row r="116" spans="11:15" hidden="1" x14ac:dyDescent="0.2">
      <c r="K116" s="49"/>
      <c r="M116" s="31">
        <f t="shared" si="4"/>
        <v>41690.254166666942</v>
      </c>
      <c r="N116">
        <v>0</v>
      </c>
      <c r="O116">
        <v>0</v>
      </c>
    </row>
    <row r="117" spans="11:15" hidden="1" x14ac:dyDescent="0.2">
      <c r="K117" s="49"/>
      <c r="M117" s="31">
        <f t="shared" si="4"/>
        <v>41690.275000000278</v>
      </c>
      <c r="N117">
        <v>0</v>
      </c>
      <c r="O117">
        <v>0</v>
      </c>
    </row>
    <row r="118" spans="11:15" hidden="1" x14ac:dyDescent="0.2">
      <c r="K118" s="49"/>
      <c r="M118" s="31">
        <f t="shared" si="4"/>
        <v>41690.295833333614</v>
      </c>
      <c r="N118">
        <v>0</v>
      </c>
      <c r="O118">
        <v>0</v>
      </c>
    </row>
    <row r="119" spans="11:15" hidden="1" x14ac:dyDescent="0.2">
      <c r="K119" s="49"/>
      <c r="M119" s="31">
        <f t="shared" si="4"/>
        <v>41690.316666666949</v>
      </c>
      <c r="N119">
        <v>0</v>
      </c>
      <c r="O119">
        <v>0</v>
      </c>
    </row>
    <row r="120" spans="11:15" hidden="1" x14ac:dyDescent="0.2">
      <c r="K120" s="49"/>
      <c r="M120" s="31">
        <f t="shared" si="4"/>
        <v>41690.337500000285</v>
      </c>
      <c r="N120">
        <v>0</v>
      </c>
      <c r="O120">
        <v>0</v>
      </c>
    </row>
    <row r="121" spans="11:15" hidden="1" x14ac:dyDescent="0.2">
      <c r="K121" s="49"/>
      <c r="M121" s="31">
        <f t="shared" si="4"/>
        <v>41690.358333333621</v>
      </c>
      <c r="N121">
        <v>0</v>
      </c>
      <c r="O121">
        <v>0</v>
      </c>
    </row>
    <row r="122" spans="11:15" hidden="1" x14ac:dyDescent="0.2">
      <c r="K122" s="49"/>
      <c r="M122" s="31">
        <f t="shared" si="4"/>
        <v>41690.379166666957</v>
      </c>
      <c r="N122">
        <v>0</v>
      </c>
      <c r="O122">
        <v>0</v>
      </c>
    </row>
    <row r="123" spans="11:15" hidden="1" x14ac:dyDescent="0.2">
      <c r="K123" s="49"/>
      <c r="M123" s="31">
        <f t="shared" si="4"/>
        <v>41690.400000000292</v>
      </c>
      <c r="N123">
        <v>0</v>
      </c>
      <c r="O123">
        <v>0</v>
      </c>
    </row>
    <row r="124" spans="11:15" hidden="1" x14ac:dyDescent="0.2">
      <c r="K124" s="49"/>
      <c r="M124" s="31">
        <f t="shared" si="4"/>
        <v>41690.420833333628</v>
      </c>
      <c r="N124">
        <v>0</v>
      </c>
      <c r="O124">
        <v>0</v>
      </c>
    </row>
    <row r="125" spans="11:15" hidden="1" x14ac:dyDescent="0.2">
      <c r="K125" s="49"/>
      <c r="M125" s="31">
        <f t="shared" si="4"/>
        <v>41690.441666666964</v>
      </c>
      <c r="N125">
        <v>0</v>
      </c>
      <c r="O125">
        <v>0</v>
      </c>
    </row>
    <row r="126" spans="11:15" hidden="1" x14ac:dyDescent="0.2">
      <c r="K126" s="49"/>
      <c r="M126" s="31">
        <f t="shared" si="4"/>
        <v>41690.4625000003</v>
      </c>
      <c r="N126">
        <v>0</v>
      </c>
      <c r="O126">
        <v>0</v>
      </c>
    </row>
    <row r="127" spans="11:15" hidden="1" x14ac:dyDescent="0.2">
      <c r="K127" s="49"/>
      <c r="M127" s="31">
        <f t="shared" si="4"/>
        <v>41690.483333333636</v>
      </c>
      <c r="N127">
        <v>3</v>
      </c>
      <c r="O127">
        <v>0</v>
      </c>
    </row>
    <row r="128" spans="11:15" hidden="1" x14ac:dyDescent="0.2">
      <c r="K128" s="49"/>
      <c r="M128" s="31">
        <f t="shared" si="4"/>
        <v>41690.504166666971</v>
      </c>
      <c r="N128">
        <v>5</v>
      </c>
      <c r="O128">
        <v>3</v>
      </c>
    </row>
    <row r="129" spans="11:15" hidden="1" x14ac:dyDescent="0.2">
      <c r="K129" s="49"/>
      <c r="M129" s="31">
        <f t="shared" si="4"/>
        <v>41690.525000000307</v>
      </c>
      <c r="N129">
        <v>4</v>
      </c>
      <c r="O129">
        <v>0</v>
      </c>
    </row>
    <row r="130" spans="11:15" hidden="1" x14ac:dyDescent="0.2">
      <c r="K130" s="49"/>
      <c r="M130" s="31">
        <f t="shared" si="4"/>
        <v>41690.545833333643</v>
      </c>
      <c r="N130">
        <v>3</v>
      </c>
      <c r="O130">
        <v>0</v>
      </c>
    </row>
    <row r="131" spans="11:15" hidden="1" x14ac:dyDescent="0.2">
      <c r="K131" s="49"/>
      <c r="M131" s="31">
        <f t="shared" si="4"/>
        <v>41690.566666666979</v>
      </c>
      <c r="N131">
        <v>4</v>
      </c>
      <c r="O131">
        <v>0</v>
      </c>
    </row>
    <row r="132" spans="11:15" hidden="1" x14ac:dyDescent="0.2">
      <c r="K132" s="49"/>
      <c r="M132" s="31">
        <f t="shared" ref="M132:M148" si="5">M131+(1/48)</f>
        <v>41690.587500000314</v>
      </c>
      <c r="N132">
        <v>17</v>
      </c>
      <c r="O132">
        <v>1</v>
      </c>
    </row>
    <row r="133" spans="11:15" hidden="1" x14ac:dyDescent="0.2">
      <c r="K133" s="49"/>
      <c r="M133" s="31">
        <f t="shared" si="5"/>
        <v>41690.60833333365</v>
      </c>
      <c r="N133">
        <v>38</v>
      </c>
      <c r="O133">
        <v>3</v>
      </c>
    </row>
    <row r="134" spans="11:15" hidden="1" x14ac:dyDescent="0.2">
      <c r="K134" s="49"/>
      <c r="M134" s="31">
        <f t="shared" si="5"/>
        <v>41690.629166666986</v>
      </c>
      <c r="N134">
        <v>68</v>
      </c>
      <c r="O134">
        <v>7</v>
      </c>
    </row>
    <row r="135" spans="11:15" hidden="1" x14ac:dyDescent="0.2">
      <c r="K135" s="49"/>
      <c r="M135" s="31">
        <f t="shared" si="5"/>
        <v>41690.650000000322</v>
      </c>
      <c r="N135">
        <v>42</v>
      </c>
      <c r="O135">
        <v>1</v>
      </c>
    </row>
    <row r="136" spans="11:15" hidden="1" x14ac:dyDescent="0.2">
      <c r="K136" s="49"/>
      <c r="M136" s="31">
        <f t="shared" si="5"/>
        <v>41690.670833333657</v>
      </c>
      <c r="N136">
        <v>27</v>
      </c>
      <c r="O136">
        <v>2</v>
      </c>
    </row>
    <row r="137" spans="11:15" hidden="1" x14ac:dyDescent="0.2">
      <c r="K137" s="49"/>
      <c r="M137" s="31">
        <f t="shared" si="5"/>
        <v>41690.691666666993</v>
      </c>
      <c r="N137">
        <v>14</v>
      </c>
      <c r="O137">
        <v>2</v>
      </c>
    </row>
    <row r="138" spans="11:15" hidden="1" x14ac:dyDescent="0.2">
      <c r="K138" s="49"/>
      <c r="M138" s="31">
        <f t="shared" si="5"/>
        <v>41690.712500000329</v>
      </c>
      <c r="N138">
        <v>15</v>
      </c>
      <c r="O138">
        <v>2</v>
      </c>
    </row>
    <row r="139" spans="11:15" hidden="1" x14ac:dyDescent="0.2">
      <c r="K139" s="49"/>
      <c r="M139" s="31">
        <f t="shared" si="5"/>
        <v>41690.733333333665</v>
      </c>
      <c r="N139">
        <v>14</v>
      </c>
      <c r="O139">
        <v>1</v>
      </c>
    </row>
    <row r="140" spans="11:15" hidden="1" x14ac:dyDescent="0.2">
      <c r="K140" s="49"/>
      <c r="M140" s="31">
        <f t="shared" si="5"/>
        <v>41690.754166667</v>
      </c>
      <c r="N140">
        <v>13</v>
      </c>
      <c r="O140">
        <v>1</v>
      </c>
    </row>
    <row r="141" spans="11:15" hidden="1" x14ac:dyDescent="0.2">
      <c r="K141" s="49"/>
      <c r="M141" s="31">
        <f t="shared" si="5"/>
        <v>41690.775000000336</v>
      </c>
      <c r="N141">
        <v>42</v>
      </c>
      <c r="O141">
        <v>3</v>
      </c>
    </row>
    <row r="142" spans="11:15" hidden="1" x14ac:dyDescent="0.2">
      <c r="K142" s="49"/>
      <c r="M142" s="31">
        <f t="shared" si="5"/>
        <v>41690.795833333672</v>
      </c>
      <c r="N142">
        <v>14</v>
      </c>
      <c r="O142">
        <v>1</v>
      </c>
    </row>
    <row r="143" spans="11:15" hidden="1" x14ac:dyDescent="0.2">
      <c r="K143" s="49"/>
      <c r="M143" s="31">
        <f t="shared" si="5"/>
        <v>41690.816666667008</v>
      </c>
      <c r="N143">
        <v>15</v>
      </c>
      <c r="O143">
        <v>1</v>
      </c>
    </row>
    <row r="144" spans="11:15" hidden="1" x14ac:dyDescent="0.2">
      <c r="K144" s="49"/>
      <c r="M144" s="31">
        <f t="shared" si="5"/>
        <v>41690.837500000343</v>
      </c>
      <c r="N144">
        <v>4</v>
      </c>
      <c r="O144">
        <v>0</v>
      </c>
    </row>
    <row r="145" spans="11:15" hidden="1" x14ac:dyDescent="0.2">
      <c r="K145" s="49"/>
      <c r="M145" s="31">
        <f t="shared" si="5"/>
        <v>41690.858333333679</v>
      </c>
      <c r="N145">
        <v>9</v>
      </c>
      <c r="O145">
        <v>2</v>
      </c>
    </row>
    <row r="146" spans="11:15" hidden="1" x14ac:dyDescent="0.2">
      <c r="K146" s="49"/>
      <c r="M146" s="31">
        <f t="shared" si="5"/>
        <v>41690.879166667015</v>
      </c>
      <c r="N146">
        <v>1</v>
      </c>
      <c r="O146">
        <v>0</v>
      </c>
    </row>
    <row r="147" spans="11:15" hidden="1" x14ac:dyDescent="0.2">
      <c r="K147" s="49"/>
      <c r="M147" s="31">
        <f t="shared" si="5"/>
        <v>41690.900000000351</v>
      </c>
      <c r="N147">
        <v>0</v>
      </c>
      <c r="O147">
        <v>0</v>
      </c>
    </row>
    <row r="148" spans="11:15" hidden="1" x14ac:dyDescent="0.2">
      <c r="K148" s="49"/>
      <c r="M148" s="31">
        <f t="shared" si="5"/>
        <v>41690.920833333686</v>
      </c>
      <c r="N148">
        <v>4</v>
      </c>
      <c r="O148">
        <v>0</v>
      </c>
    </row>
    <row r="149" spans="11:15" hidden="1" x14ac:dyDescent="0.2">
      <c r="K149" s="49"/>
      <c r="M149" s="31"/>
      <c r="N149">
        <v>4</v>
      </c>
      <c r="O149">
        <v>0</v>
      </c>
    </row>
    <row r="150" spans="11:15" hidden="1" x14ac:dyDescent="0.2">
      <c r="K150" s="49"/>
      <c r="M150" s="31"/>
    </row>
    <row r="151" spans="11:15" hidden="1" x14ac:dyDescent="0.2">
      <c r="K151" s="49"/>
      <c r="M151" s="31"/>
    </row>
    <row r="152" spans="11:15" hidden="1" x14ac:dyDescent="0.2">
      <c r="K152" s="49"/>
      <c r="M152" s="31"/>
    </row>
    <row r="153" spans="11:15" hidden="1" x14ac:dyDescent="0.2">
      <c r="K153" s="49"/>
      <c r="M153" s="31"/>
    </row>
    <row r="154" spans="11:15" hidden="1" x14ac:dyDescent="0.2">
      <c r="K154" s="49"/>
      <c r="M154" s="31"/>
    </row>
    <row r="155" spans="11:15" hidden="1" x14ac:dyDescent="0.2">
      <c r="K155" s="49"/>
      <c r="M155" s="31"/>
    </row>
    <row r="156" spans="11:15" hidden="1" x14ac:dyDescent="0.2">
      <c r="K156" s="49"/>
      <c r="M156" s="31"/>
    </row>
    <row r="157" spans="11:15" hidden="1" x14ac:dyDescent="0.2">
      <c r="K157" s="49"/>
      <c r="M157" s="31"/>
    </row>
    <row r="158" spans="11:15" hidden="1" x14ac:dyDescent="0.2">
      <c r="K158" s="49"/>
      <c r="M158" s="31"/>
    </row>
    <row r="159" spans="11:15" hidden="1" x14ac:dyDescent="0.2">
      <c r="K159" s="49"/>
      <c r="M159" s="31"/>
    </row>
    <row r="160" spans="11:15" hidden="1" x14ac:dyDescent="0.2">
      <c r="K160" s="49"/>
      <c r="M160" s="31"/>
    </row>
    <row r="161" spans="11:13" hidden="1" x14ac:dyDescent="0.2">
      <c r="K161" s="49"/>
      <c r="M161" s="31"/>
    </row>
    <row r="162" spans="11:13" hidden="1" x14ac:dyDescent="0.2">
      <c r="K162" s="49"/>
      <c r="M162" s="31"/>
    </row>
    <row r="163" spans="11:13" hidden="1" x14ac:dyDescent="0.2">
      <c r="K163" s="49"/>
      <c r="M163" s="31"/>
    </row>
    <row r="164" spans="11:13" hidden="1" x14ac:dyDescent="0.2">
      <c r="K164" s="49"/>
      <c r="M164" s="31"/>
    </row>
    <row r="165" spans="11:13" hidden="1" x14ac:dyDescent="0.2">
      <c r="K165" s="49"/>
      <c r="M165" s="31"/>
    </row>
    <row r="166" spans="11:13" hidden="1" x14ac:dyDescent="0.2">
      <c r="K166" s="49"/>
      <c r="M166" s="31"/>
    </row>
    <row r="167" spans="11:13" hidden="1" x14ac:dyDescent="0.2">
      <c r="K167" s="49"/>
      <c r="M167" s="31"/>
    </row>
    <row r="168" spans="11:13" hidden="1" x14ac:dyDescent="0.2">
      <c r="K168" s="49"/>
      <c r="M168" s="31"/>
    </row>
    <row r="169" spans="11:13" hidden="1" x14ac:dyDescent="0.2">
      <c r="K169" s="49"/>
      <c r="M169" s="31"/>
    </row>
    <row r="170" spans="11:13" hidden="1" x14ac:dyDescent="0.2">
      <c r="K170" s="49"/>
      <c r="M170" s="31"/>
    </row>
    <row r="171" spans="11:13" hidden="1" x14ac:dyDescent="0.2">
      <c r="K171" s="49"/>
      <c r="M171" s="31"/>
    </row>
    <row r="172" spans="11:13" hidden="1" x14ac:dyDescent="0.2">
      <c r="K172" s="49"/>
      <c r="M172" s="31"/>
    </row>
    <row r="173" spans="11:13" hidden="1" x14ac:dyDescent="0.2">
      <c r="K173" s="49"/>
      <c r="M173" s="31"/>
    </row>
    <row r="174" spans="11:13" hidden="1" x14ac:dyDescent="0.2">
      <c r="K174" s="49"/>
      <c r="M174" s="31"/>
    </row>
    <row r="175" spans="11:13" hidden="1" x14ac:dyDescent="0.2">
      <c r="K175" s="49"/>
      <c r="M175" s="31"/>
    </row>
    <row r="176" spans="11:13" hidden="1" x14ac:dyDescent="0.2">
      <c r="K176" s="49"/>
      <c r="M176" s="31"/>
    </row>
    <row r="177" spans="11:13" hidden="1" x14ac:dyDescent="0.2">
      <c r="K177" s="49"/>
      <c r="M177" s="31"/>
    </row>
    <row r="178" spans="11:13" hidden="1" x14ac:dyDescent="0.2">
      <c r="K178" s="49"/>
      <c r="M178" s="31"/>
    </row>
    <row r="179" spans="11:13" hidden="1" x14ac:dyDescent="0.2">
      <c r="K179" s="49"/>
      <c r="M179" s="31"/>
    </row>
    <row r="180" spans="11:13" hidden="1" x14ac:dyDescent="0.2">
      <c r="K180" s="49"/>
      <c r="M180" s="31"/>
    </row>
    <row r="181" spans="11:13" hidden="1" x14ac:dyDescent="0.2">
      <c r="K181" s="49"/>
      <c r="M181" s="31"/>
    </row>
    <row r="182" spans="11:13" hidden="1" x14ac:dyDescent="0.2">
      <c r="K182" s="49"/>
      <c r="M182" s="31"/>
    </row>
    <row r="183" spans="11:13" hidden="1" x14ac:dyDescent="0.2">
      <c r="K183" s="49"/>
      <c r="M183" s="31"/>
    </row>
    <row r="184" spans="11:13" hidden="1" x14ac:dyDescent="0.2">
      <c r="K184" s="49"/>
      <c r="M184" s="31"/>
    </row>
    <row r="185" spans="11:13" hidden="1" x14ac:dyDescent="0.2">
      <c r="K185" s="49"/>
      <c r="M185" s="31"/>
    </row>
    <row r="186" spans="11:13" hidden="1" x14ac:dyDescent="0.2">
      <c r="K186" s="49"/>
      <c r="M186" s="31"/>
    </row>
    <row r="187" spans="11:13" hidden="1" x14ac:dyDescent="0.2">
      <c r="K187" s="49"/>
      <c r="M187" s="31"/>
    </row>
    <row r="188" spans="11:13" hidden="1" x14ac:dyDescent="0.2">
      <c r="K188" s="49"/>
      <c r="M188" s="31"/>
    </row>
    <row r="189" spans="11:13" hidden="1" x14ac:dyDescent="0.2">
      <c r="K189" s="49"/>
      <c r="M189" s="31"/>
    </row>
    <row r="190" spans="11:13" hidden="1" x14ac:dyDescent="0.2">
      <c r="K190" s="49"/>
      <c r="M190" s="31"/>
    </row>
    <row r="191" spans="11:13" hidden="1" x14ac:dyDescent="0.2">
      <c r="K191" s="49"/>
      <c r="M191" s="31"/>
    </row>
    <row r="192" spans="11:13" hidden="1" x14ac:dyDescent="0.2">
      <c r="K192" s="49"/>
      <c r="M192" s="31"/>
    </row>
    <row r="193" spans="11:13" hidden="1" x14ac:dyDescent="0.2">
      <c r="K193" s="49"/>
      <c r="M193" s="31"/>
    </row>
    <row r="194" spans="11:13" hidden="1" x14ac:dyDescent="0.2">
      <c r="K194" s="49"/>
      <c r="M194" s="31"/>
    </row>
    <row r="195" spans="11:13" hidden="1" x14ac:dyDescent="0.2">
      <c r="K195" s="49"/>
      <c r="M195" s="31"/>
    </row>
    <row r="196" spans="11:13" hidden="1" x14ac:dyDescent="0.2">
      <c r="K196" s="49"/>
      <c r="M196" s="31"/>
    </row>
    <row r="197" spans="11:13" hidden="1" x14ac:dyDescent="0.2">
      <c r="K197" s="49"/>
      <c r="M197" s="31"/>
    </row>
    <row r="198" spans="11:13" hidden="1" x14ac:dyDescent="0.2">
      <c r="K198" s="49"/>
      <c r="M198" s="31"/>
    </row>
    <row r="199" spans="11:13" hidden="1" x14ac:dyDescent="0.2">
      <c r="K199" s="49"/>
      <c r="M199" s="31"/>
    </row>
    <row r="200" spans="11:13" hidden="1" x14ac:dyDescent="0.2">
      <c r="K200" s="49"/>
      <c r="M200" s="31"/>
    </row>
    <row r="201" spans="11:13" hidden="1" x14ac:dyDescent="0.2">
      <c r="K201" s="49"/>
      <c r="M201" s="31"/>
    </row>
    <row r="202" spans="11:13" hidden="1" x14ac:dyDescent="0.2">
      <c r="K202" s="49"/>
      <c r="M202" s="31"/>
    </row>
  </sheetData>
  <mergeCells count="4">
    <mergeCell ref="B1:H1"/>
    <mergeCell ref="E2:J2"/>
    <mergeCell ref="C4:C5"/>
    <mergeCell ref="D4:D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showGridLines="0" workbookViewId="0">
      <selection sqref="A1:C1"/>
    </sheetView>
  </sheetViews>
  <sheetFormatPr defaultColWidth="17.140625" defaultRowHeight="12.75" customHeight="1" x14ac:dyDescent="0.2"/>
  <cols>
    <col min="1" max="1" width="16.7109375" customWidth="1"/>
    <col min="2" max="2" width="17.5703125" customWidth="1"/>
    <col min="3" max="3" width="69.7109375" customWidth="1"/>
  </cols>
  <sheetData>
    <row r="1" spans="1:3" ht="13.5" x14ac:dyDescent="0.25">
      <c r="A1" s="156" t="s">
        <v>5830</v>
      </c>
      <c r="B1" s="157"/>
      <c r="C1" s="158"/>
    </row>
    <row r="2" spans="1:3" x14ac:dyDescent="0.2">
      <c r="A2" s="159" t="s">
        <v>5831</v>
      </c>
      <c r="B2" s="160"/>
      <c r="C2" s="161"/>
    </row>
    <row r="3" spans="1:3" x14ac:dyDescent="0.2">
      <c r="A3" s="162" t="s">
        <v>5832</v>
      </c>
      <c r="B3" s="163"/>
      <c r="C3" s="164"/>
    </row>
    <row r="4" spans="1:3" ht="24.75" customHeight="1" x14ac:dyDescent="0.2">
      <c r="A4" s="165" t="s">
        <v>5833</v>
      </c>
      <c r="B4" s="166"/>
      <c r="C4" s="167"/>
    </row>
    <row r="5" spans="1:3" x14ac:dyDescent="0.2">
      <c r="A5" s="168" t="s">
        <v>5834</v>
      </c>
      <c r="B5" s="169"/>
      <c r="C5" s="170"/>
    </row>
    <row r="6" spans="1:3" ht="25.5" customHeight="1" x14ac:dyDescent="0.2">
      <c r="A6" s="165" t="s">
        <v>5835</v>
      </c>
      <c r="B6" s="171"/>
      <c r="C6" s="167"/>
    </row>
    <row r="7" spans="1:3" ht="51.75" customHeight="1" x14ac:dyDescent="0.2">
      <c r="A7" s="172" t="s">
        <v>5836</v>
      </c>
      <c r="B7" s="173"/>
      <c r="C7" s="174"/>
    </row>
    <row r="8" spans="1:3" ht="14.25" customHeight="1" x14ac:dyDescent="0.2">
      <c r="A8" s="43"/>
      <c r="B8" s="3"/>
      <c r="C8" s="48"/>
    </row>
    <row r="9" spans="1:3" ht="24.75" customHeight="1" x14ac:dyDescent="0.2">
      <c r="A9" s="73" t="s">
        <v>5837</v>
      </c>
      <c r="B9" s="138" t="s">
        <v>3469</v>
      </c>
      <c r="C9" s="99" t="s">
        <v>5838</v>
      </c>
    </row>
    <row r="10" spans="1:3" ht="15" customHeight="1" x14ac:dyDescent="0.2">
      <c r="A10" s="22"/>
      <c r="B10" s="91"/>
      <c r="C10" s="136"/>
    </row>
    <row r="11" spans="1:3" ht="37.5" customHeight="1" x14ac:dyDescent="0.2">
      <c r="A11" s="175" t="s">
        <v>5839</v>
      </c>
      <c r="B11" s="176"/>
      <c r="C11" s="175"/>
    </row>
    <row r="12" spans="1:3" ht="24.75" customHeight="1" x14ac:dyDescent="0.2">
      <c r="A12" s="165" t="s">
        <v>5840</v>
      </c>
      <c r="B12" s="177"/>
      <c r="C12" s="167"/>
    </row>
    <row r="13" spans="1:3" ht="23.25" customHeight="1" x14ac:dyDescent="0.2">
      <c r="A13" s="143" t="s">
        <v>5841</v>
      </c>
      <c r="B13" s="116" t="s">
        <v>5842</v>
      </c>
      <c r="C13" s="143" t="s">
        <v>5843</v>
      </c>
    </row>
    <row r="14" spans="1:3" ht="23.25" customHeight="1" x14ac:dyDescent="0.2">
      <c r="A14" s="145" t="s">
        <v>5844</v>
      </c>
      <c r="B14" s="81" t="s">
        <v>5845</v>
      </c>
      <c r="C14" s="89" t="s">
        <v>5846</v>
      </c>
    </row>
    <row r="15" spans="1:3" ht="23.25" customHeight="1" x14ac:dyDescent="0.2">
      <c r="A15" s="145" t="s">
        <v>5847</v>
      </c>
      <c r="B15" s="135">
        <v>0</v>
      </c>
      <c r="C15" s="89" t="s">
        <v>5848</v>
      </c>
    </row>
    <row r="16" spans="1:3" ht="23.25" customHeight="1" x14ac:dyDescent="0.2">
      <c r="A16" s="145" t="s">
        <v>5849</v>
      </c>
      <c r="B16" s="135">
        <v>1500</v>
      </c>
      <c r="C16" s="128" t="s">
        <v>5850</v>
      </c>
    </row>
    <row r="17" spans="1:3" ht="31.5" customHeight="1" x14ac:dyDescent="0.2">
      <c r="A17" s="178" t="s">
        <v>5851</v>
      </c>
      <c r="B17" s="179"/>
      <c r="C17" s="180"/>
    </row>
    <row r="18" spans="1:3" ht="33.75" customHeight="1" x14ac:dyDescent="0.2">
      <c r="A18" s="181" t="s">
        <v>5852</v>
      </c>
      <c r="B18" s="182"/>
      <c r="C18" s="183"/>
    </row>
    <row r="19" spans="1:3" ht="33.75" customHeight="1" x14ac:dyDescent="0.2">
      <c r="A19" s="184" t="s">
        <v>5853</v>
      </c>
      <c r="B19" s="184"/>
      <c r="C19" s="184"/>
    </row>
    <row r="20" spans="1:3" ht="33.75" customHeight="1" x14ac:dyDescent="0.2">
      <c r="A20" s="185" t="s">
        <v>5959</v>
      </c>
      <c r="B20" s="185"/>
      <c r="C20" s="185"/>
    </row>
    <row r="21" spans="1:3" ht="33.75" customHeight="1" x14ac:dyDescent="0.2">
      <c r="A21" s="186" t="s">
        <v>5960</v>
      </c>
      <c r="B21" s="186"/>
      <c r="C21" s="186"/>
    </row>
  </sheetData>
  <mergeCells count="14">
    <mergeCell ref="A18:C18"/>
    <mergeCell ref="A19:C19"/>
    <mergeCell ref="A20:C20"/>
    <mergeCell ref="A21:C21"/>
    <mergeCell ref="A6:C6"/>
    <mergeCell ref="A7:C7"/>
    <mergeCell ref="A11:C11"/>
    <mergeCell ref="A12:C12"/>
    <mergeCell ref="A17:C17"/>
    <mergeCell ref="A1:C1"/>
    <mergeCell ref="A2:C2"/>
    <mergeCell ref="A3:C3"/>
    <mergeCell ref="A4:C4"/>
    <mergeCell ref="A5:C5"/>
  </mergeCells>
  <dataValidations count="4">
    <dataValidation type="list" errorStyle="warning" allowBlank="1" showInputMessage="1" showErrorMessage="1" prompt="Select the time period you want to search" sqref="B13">
      <formula1>"default,-1 days,-2 days,-3 days,-4 days,-5 days,-6 days,-7 days,"</formula1>
    </dataValidation>
    <dataValidation type="list" errorStyle="warning" allowBlank="1" showInputMessage="1" showErrorMessage="1" prompt="Click and enter a value from the list of items" sqref="B14">
      <formula1>"continuous,paged,"</formula1>
    </dataValidation>
    <dataValidation type="whole" errorStyle="warning" operator="greaterThanOrEqual" allowBlank="1" showInputMessage="1" showErrorMessage="1" prompt="Enter a number greater than or equal to 0" sqref="B15">
      <formula1>0</formula1>
    </dataValidation>
    <dataValidation type="whole" allowBlank="1" showInputMessage="1" showErrorMessage="1" prompt="Enter a number between 1 and 18000" sqref="B16">
      <formula1>1</formula1>
      <formula2>18000</formula2>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156"/>
  <sheetViews>
    <sheetView workbookViewId="0">
      <selection activeCell="A3" sqref="A3:B10"/>
    </sheetView>
  </sheetViews>
  <sheetFormatPr defaultRowHeight="12.75" x14ac:dyDescent="0.2"/>
  <cols>
    <col min="1" max="1" width="13.85546875" customWidth="1"/>
    <col min="2" max="2" width="8.5703125" bestFit="1" customWidth="1"/>
  </cols>
  <sheetData>
    <row r="3" spans="1:2" ht="25.5" x14ac:dyDescent="0.2">
      <c r="A3" s="205" t="s">
        <v>5966</v>
      </c>
      <c r="B3" t="s">
        <v>6119</v>
      </c>
    </row>
    <row r="4" spans="1:2" ht="63.75" x14ac:dyDescent="0.2">
      <c r="A4" s="206" t="s">
        <v>6065</v>
      </c>
      <c r="B4" s="34">
        <v>9</v>
      </c>
    </row>
    <row r="5" spans="1:2" ht="51" x14ac:dyDescent="0.2">
      <c r="A5" s="206" t="s">
        <v>6077</v>
      </c>
      <c r="B5" s="34">
        <v>9</v>
      </c>
    </row>
    <row r="6" spans="1:2" ht="38.25" x14ac:dyDescent="0.2">
      <c r="A6" s="206" t="s">
        <v>6100</v>
      </c>
      <c r="B6" s="34">
        <v>7</v>
      </c>
    </row>
    <row r="7" spans="1:2" ht="63.75" x14ac:dyDescent="0.2">
      <c r="A7" s="206" t="s">
        <v>6108</v>
      </c>
      <c r="B7" s="34">
        <v>7</v>
      </c>
    </row>
    <row r="8" spans="1:2" ht="25.5" x14ac:dyDescent="0.2">
      <c r="A8" s="206" t="s">
        <v>6103</v>
      </c>
      <c r="B8" s="34">
        <v>6</v>
      </c>
    </row>
    <row r="9" spans="1:2" ht="38.25" x14ac:dyDescent="0.2">
      <c r="A9" s="206" t="s">
        <v>6049</v>
      </c>
      <c r="B9" s="34">
        <v>6</v>
      </c>
    </row>
    <row r="10" spans="1:2" ht="25.5" x14ac:dyDescent="0.2">
      <c r="A10" s="206" t="s">
        <v>6089</v>
      </c>
      <c r="B10" s="34">
        <v>6</v>
      </c>
    </row>
    <row r="11" spans="1:2" x14ac:dyDescent="0.2">
      <c r="A11" s="206" t="s">
        <v>6113</v>
      </c>
      <c r="B11" s="34">
        <v>5</v>
      </c>
    </row>
    <row r="12" spans="1:2" ht="25.5" x14ac:dyDescent="0.2">
      <c r="A12" s="206" t="s">
        <v>6059</v>
      </c>
      <c r="B12" s="34">
        <v>5</v>
      </c>
    </row>
    <row r="13" spans="1:2" ht="25.5" x14ac:dyDescent="0.2">
      <c r="A13" s="206" t="s">
        <v>6050</v>
      </c>
      <c r="B13" s="34">
        <v>5</v>
      </c>
    </row>
    <row r="14" spans="1:2" ht="25.5" x14ac:dyDescent="0.2">
      <c r="A14" s="206" t="s">
        <v>6091</v>
      </c>
      <c r="B14" s="34">
        <v>4</v>
      </c>
    </row>
    <row r="15" spans="1:2" ht="51" x14ac:dyDescent="0.2">
      <c r="A15" s="206" t="s">
        <v>6101</v>
      </c>
      <c r="B15" s="34">
        <v>4</v>
      </c>
    </row>
    <row r="16" spans="1:2" ht="114.75" x14ac:dyDescent="0.2">
      <c r="A16" s="206" t="s">
        <v>6027</v>
      </c>
      <c r="B16" s="34">
        <v>4</v>
      </c>
    </row>
    <row r="17" spans="1:2" ht="25.5" x14ac:dyDescent="0.2">
      <c r="A17" s="206" t="s">
        <v>5989</v>
      </c>
      <c r="B17" s="34">
        <v>4</v>
      </c>
    </row>
    <row r="18" spans="1:2" ht="38.25" x14ac:dyDescent="0.2">
      <c r="A18" s="206" t="s">
        <v>6069</v>
      </c>
      <c r="B18" s="34">
        <v>3</v>
      </c>
    </row>
    <row r="19" spans="1:2" ht="25.5" x14ac:dyDescent="0.2">
      <c r="A19" s="206" t="s">
        <v>5984</v>
      </c>
      <c r="B19" s="34">
        <v>3</v>
      </c>
    </row>
    <row r="20" spans="1:2" ht="25.5" x14ac:dyDescent="0.2">
      <c r="A20" s="206" t="s">
        <v>6084</v>
      </c>
      <c r="B20" s="34">
        <v>3</v>
      </c>
    </row>
    <row r="21" spans="1:2" ht="25.5" x14ac:dyDescent="0.2">
      <c r="A21" s="206" t="s">
        <v>6012</v>
      </c>
      <c r="B21" s="34">
        <v>3</v>
      </c>
    </row>
    <row r="22" spans="1:2" ht="25.5" x14ac:dyDescent="0.2">
      <c r="A22" s="206" t="s">
        <v>6025</v>
      </c>
      <c r="B22" s="34">
        <v>3</v>
      </c>
    </row>
    <row r="23" spans="1:2" ht="25.5" x14ac:dyDescent="0.2">
      <c r="A23" s="206" t="s">
        <v>6039</v>
      </c>
      <c r="B23" s="34">
        <v>3</v>
      </c>
    </row>
    <row r="24" spans="1:2" ht="25.5" x14ac:dyDescent="0.2">
      <c r="A24" s="206" t="s">
        <v>6079</v>
      </c>
      <c r="B24" s="34">
        <v>3</v>
      </c>
    </row>
    <row r="25" spans="1:2" x14ac:dyDescent="0.2">
      <c r="A25" s="206" t="s">
        <v>5972</v>
      </c>
      <c r="B25" s="34">
        <v>3</v>
      </c>
    </row>
    <row r="26" spans="1:2" ht="38.25" x14ac:dyDescent="0.2">
      <c r="A26" s="206" t="s">
        <v>6086</v>
      </c>
      <c r="B26" s="34">
        <v>3</v>
      </c>
    </row>
    <row r="27" spans="1:2" ht="114.75" x14ac:dyDescent="0.2">
      <c r="A27" s="206" t="s">
        <v>2410</v>
      </c>
      <c r="B27" s="34">
        <v>3</v>
      </c>
    </row>
    <row r="28" spans="1:2" x14ac:dyDescent="0.2">
      <c r="A28" s="206" t="s">
        <v>6022</v>
      </c>
      <c r="B28" s="34">
        <v>3</v>
      </c>
    </row>
    <row r="29" spans="1:2" ht="25.5" x14ac:dyDescent="0.2">
      <c r="A29" s="206" t="s">
        <v>6016</v>
      </c>
      <c r="B29" s="34">
        <v>3</v>
      </c>
    </row>
    <row r="30" spans="1:2" ht="25.5" x14ac:dyDescent="0.2">
      <c r="A30" s="206" t="s">
        <v>6062</v>
      </c>
      <c r="B30" s="34">
        <v>3</v>
      </c>
    </row>
    <row r="31" spans="1:2" ht="25.5" x14ac:dyDescent="0.2">
      <c r="A31" s="206" t="s">
        <v>6052</v>
      </c>
      <c r="B31" s="34">
        <v>3</v>
      </c>
    </row>
    <row r="32" spans="1:2" ht="51" x14ac:dyDescent="0.2">
      <c r="A32" s="206" t="s">
        <v>6002</v>
      </c>
      <c r="B32" s="34">
        <v>3</v>
      </c>
    </row>
    <row r="33" spans="1:2" x14ac:dyDescent="0.2">
      <c r="A33" s="206" t="s">
        <v>5973</v>
      </c>
      <c r="B33" s="34">
        <v>3</v>
      </c>
    </row>
    <row r="34" spans="1:2" ht="51" x14ac:dyDescent="0.2">
      <c r="A34" s="206" t="s">
        <v>6008</v>
      </c>
      <c r="B34" s="34">
        <v>3</v>
      </c>
    </row>
    <row r="35" spans="1:2" ht="38.25" x14ac:dyDescent="0.2">
      <c r="A35" s="206" t="s">
        <v>6110</v>
      </c>
      <c r="B35" s="34">
        <v>2</v>
      </c>
    </row>
    <row r="36" spans="1:2" ht="25.5" x14ac:dyDescent="0.2">
      <c r="A36" s="206" t="s">
        <v>6032</v>
      </c>
      <c r="B36" s="34">
        <v>2</v>
      </c>
    </row>
    <row r="37" spans="1:2" ht="38.25" x14ac:dyDescent="0.2">
      <c r="A37" s="206" t="s">
        <v>6115</v>
      </c>
      <c r="B37" s="34">
        <v>2</v>
      </c>
    </row>
    <row r="38" spans="1:2" ht="76.5" x14ac:dyDescent="0.2">
      <c r="A38" s="206" t="s">
        <v>6014</v>
      </c>
      <c r="B38" s="34">
        <v>2</v>
      </c>
    </row>
    <row r="39" spans="1:2" ht="25.5" x14ac:dyDescent="0.2">
      <c r="A39" s="206" t="s">
        <v>6097</v>
      </c>
      <c r="B39" s="34">
        <v>2</v>
      </c>
    </row>
    <row r="40" spans="1:2" ht="51" x14ac:dyDescent="0.2">
      <c r="A40" s="206" t="s">
        <v>6072</v>
      </c>
      <c r="B40" s="34">
        <v>2</v>
      </c>
    </row>
    <row r="41" spans="1:2" ht="38.25" x14ac:dyDescent="0.2">
      <c r="A41" s="206" t="s">
        <v>6010</v>
      </c>
      <c r="B41" s="34">
        <v>2</v>
      </c>
    </row>
    <row r="42" spans="1:2" ht="38.25" x14ac:dyDescent="0.2">
      <c r="A42" s="206" t="s">
        <v>5980</v>
      </c>
      <c r="B42" s="34">
        <v>2</v>
      </c>
    </row>
    <row r="43" spans="1:2" ht="25.5" x14ac:dyDescent="0.2">
      <c r="A43" s="206" t="s">
        <v>6019</v>
      </c>
      <c r="B43" s="34">
        <v>2</v>
      </c>
    </row>
    <row r="44" spans="1:2" ht="25.5" x14ac:dyDescent="0.2">
      <c r="A44" s="206" t="s">
        <v>6041</v>
      </c>
      <c r="B44" s="34">
        <v>2</v>
      </c>
    </row>
    <row r="45" spans="1:2" ht="25.5" x14ac:dyDescent="0.2">
      <c r="A45" s="206" t="s">
        <v>6094</v>
      </c>
      <c r="B45" s="34">
        <v>2</v>
      </c>
    </row>
    <row r="46" spans="1:2" ht="63.75" x14ac:dyDescent="0.2">
      <c r="A46" s="206" t="s">
        <v>6082</v>
      </c>
      <c r="B46" s="34">
        <v>2</v>
      </c>
    </row>
    <row r="47" spans="1:2" ht="51" x14ac:dyDescent="0.2">
      <c r="A47" s="206" t="s">
        <v>6034</v>
      </c>
      <c r="B47" s="34">
        <v>2</v>
      </c>
    </row>
    <row r="48" spans="1:2" ht="25.5" x14ac:dyDescent="0.2">
      <c r="A48" s="206" t="s">
        <v>6083</v>
      </c>
      <c r="B48" s="34">
        <v>2</v>
      </c>
    </row>
    <row r="49" spans="1:2" x14ac:dyDescent="0.2">
      <c r="A49" s="206" t="s">
        <v>6001</v>
      </c>
      <c r="B49" s="34">
        <v>2</v>
      </c>
    </row>
    <row r="50" spans="1:2" ht="25.5" x14ac:dyDescent="0.2">
      <c r="A50" s="206" t="s">
        <v>6047</v>
      </c>
      <c r="B50" s="34">
        <v>2</v>
      </c>
    </row>
    <row r="51" spans="1:2" ht="25.5" x14ac:dyDescent="0.2">
      <c r="A51" s="206" t="s">
        <v>6067</v>
      </c>
      <c r="B51" s="34">
        <v>2</v>
      </c>
    </row>
    <row r="52" spans="1:2" ht="25.5" x14ac:dyDescent="0.2">
      <c r="A52" s="206" t="s">
        <v>6017</v>
      </c>
      <c r="B52" s="34">
        <v>2</v>
      </c>
    </row>
    <row r="53" spans="1:2" ht="25.5" x14ac:dyDescent="0.2">
      <c r="A53" s="206" t="s">
        <v>6063</v>
      </c>
      <c r="B53" s="34">
        <v>2</v>
      </c>
    </row>
    <row r="54" spans="1:2" ht="25.5" x14ac:dyDescent="0.2">
      <c r="A54" s="206" t="s">
        <v>5974</v>
      </c>
      <c r="B54" s="34">
        <v>2</v>
      </c>
    </row>
    <row r="55" spans="1:2" x14ac:dyDescent="0.2">
      <c r="A55" s="206" t="s">
        <v>5969</v>
      </c>
      <c r="B55" s="34">
        <v>2</v>
      </c>
    </row>
    <row r="56" spans="1:2" ht="51" x14ac:dyDescent="0.2">
      <c r="A56" s="206" t="s">
        <v>5981</v>
      </c>
      <c r="B56" s="34">
        <v>1</v>
      </c>
    </row>
    <row r="57" spans="1:2" ht="127.5" x14ac:dyDescent="0.2">
      <c r="A57" s="206" t="s">
        <v>6116</v>
      </c>
      <c r="B57" s="34">
        <v>1</v>
      </c>
    </row>
    <row r="58" spans="1:2" ht="25.5" x14ac:dyDescent="0.2">
      <c r="A58" s="206" t="s">
        <v>5985</v>
      </c>
      <c r="B58" s="34">
        <v>1</v>
      </c>
    </row>
    <row r="59" spans="1:2" ht="25.5" x14ac:dyDescent="0.2">
      <c r="A59" s="206" t="s">
        <v>6024</v>
      </c>
      <c r="B59" s="34">
        <v>1</v>
      </c>
    </row>
    <row r="60" spans="1:2" ht="51" x14ac:dyDescent="0.2">
      <c r="A60" s="206" t="s">
        <v>6078</v>
      </c>
      <c r="B60" s="34">
        <v>1</v>
      </c>
    </row>
    <row r="61" spans="1:2" ht="25.5" x14ac:dyDescent="0.2">
      <c r="A61" s="206" t="s">
        <v>5988</v>
      </c>
      <c r="B61" s="34">
        <v>1</v>
      </c>
    </row>
    <row r="62" spans="1:2" ht="25.5" x14ac:dyDescent="0.2">
      <c r="A62" s="206" t="s">
        <v>6093</v>
      </c>
      <c r="B62" s="34">
        <v>1</v>
      </c>
    </row>
    <row r="63" spans="1:2" ht="140.25" x14ac:dyDescent="0.2">
      <c r="A63" s="206" t="s">
        <v>6026</v>
      </c>
      <c r="B63" s="34">
        <v>1</v>
      </c>
    </row>
    <row r="64" spans="1:2" ht="63.75" x14ac:dyDescent="0.2">
      <c r="A64" s="206" t="s">
        <v>6109</v>
      </c>
      <c r="B64" s="34">
        <v>1</v>
      </c>
    </row>
    <row r="65" spans="1:2" ht="25.5" x14ac:dyDescent="0.2">
      <c r="A65" s="206" t="s">
        <v>5977</v>
      </c>
      <c r="B65" s="34">
        <v>1</v>
      </c>
    </row>
    <row r="66" spans="1:2" ht="25.5" x14ac:dyDescent="0.2">
      <c r="A66" s="206" t="s">
        <v>6074</v>
      </c>
      <c r="B66" s="34">
        <v>1</v>
      </c>
    </row>
    <row r="67" spans="1:2" ht="102" x14ac:dyDescent="0.2">
      <c r="A67" s="206" t="s">
        <v>6028</v>
      </c>
      <c r="B67" s="34">
        <v>1</v>
      </c>
    </row>
    <row r="68" spans="1:2" ht="25.5" x14ac:dyDescent="0.2">
      <c r="A68" s="206" t="s">
        <v>6007</v>
      </c>
      <c r="B68" s="34">
        <v>1</v>
      </c>
    </row>
    <row r="69" spans="1:2" ht="102" x14ac:dyDescent="0.2">
      <c r="A69" s="206" t="s">
        <v>6029</v>
      </c>
      <c r="B69" s="34">
        <v>1</v>
      </c>
    </row>
    <row r="70" spans="1:2" ht="25.5" x14ac:dyDescent="0.2">
      <c r="A70" s="206" t="s">
        <v>6090</v>
      </c>
      <c r="B70" s="34">
        <v>1</v>
      </c>
    </row>
    <row r="71" spans="1:2" ht="25.5" x14ac:dyDescent="0.2">
      <c r="A71" s="206" t="s">
        <v>6030</v>
      </c>
      <c r="B71" s="34">
        <v>1</v>
      </c>
    </row>
    <row r="72" spans="1:2" ht="114.75" x14ac:dyDescent="0.2">
      <c r="A72" s="206" t="s">
        <v>6015</v>
      </c>
      <c r="B72" s="34">
        <v>1</v>
      </c>
    </row>
    <row r="73" spans="1:2" ht="25.5" x14ac:dyDescent="0.2">
      <c r="A73" s="206" t="s">
        <v>6031</v>
      </c>
      <c r="B73" s="34">
        <v>1</v>
      </c>
    </row>
    <row r="74" spans="1:2" ht="38.25" x14ac:dyDescent="0.2">
      <c r="A74" s="206" t="s">
        <v>6105</v>
      </c>
      <c r="B74" s="34">
        <v>1</v>
      </c>
    </row>
    <row r="75" spans="1:2" ht="38.25" x14ac:dyDescent="0.2">
      <c r="A75" s="206" t="s">
        <v>5990</v>
      </c>
      <c r="B75" s="34">
        <v>1</v>
      </c>
    </row>
    <row r="76" spans="1:2" ht="38.25" x14ac:dyDescent="0.2">
      <c r="A76" s="206" t="s">
        <v>6112</v>
      </c>
      <c r="B76" s="34">
        <v>1</v>
      </c>
    </row>
    <row r="77" spans="1:2" ht="25.5" x14ac:dyDescent="0.2">
      <c r="A77" s="206" t="s">
        <v>6033</v>
      </c>
      <c r="B77" s="34">
        <v>1</v>
      </c>
    </row>
    <row r="78" spans="1:2" ht="25.5" x14ac:dyDescent="0.2">
      <c r="A78" s="206" t="s">
        <v>6004</v>
      </c>
      <c r="B78" s="34">
        <v>1</v>
      </c>
    </row>
    <row r="79" spans="1:2" ht="38.25" x14ac:dyDescent="0.2">
      <c r="A79" s="206" t="s">
        <v>5991</v>
      </c>
      <c r="B79" s="34">
        <v>1</v>
      </c>
    </row>
    <row r="80" spans="1:2" ht="25.5" x14ac:dyDescent="0.2">
      <c r="A80" s="206" t="s">
        <v>6076</v>
      </c>
      <c r="B80" s="34">
        <v>1</v>
      </c>
    </row>
    <row r="81" spans="1:2" ht="51" x14ac:dyDescent="0.2">
      <c r="A81" s="206" t="s">
        <v>6035</v>
      </c>
      <c r="B81" s="34">
        <v>1</v>
      </c>
    </row>
    <row r="82" spans="1:2" ht="25.5" x14ac:dyDescent="0.2">
      <c r="A82" s="206" t="s">
        <v>6080</v>
      </c>
      <c r="B82" s="34">
        <v>1</v>
      </c>
    </row>
    <row r="83" spans="1:2" ht="63.75" x14ac:dyDescent="0.2">
      <c r="A83" s="206" t="s">
        <v>6036</v>
      </c>
      <c r="B83" s="34">
        <v>1</v>
      </c>
    </row>
    <row r="84" spans="1:2" ht="63.75" x14ac:dyDescent="0.2">
      <c r="A84" s="206" t="s">
        <v>6009</v>
      </c>
      <c r="B84" s="34">
        <v>1</v>
      </c>
    </row>
    <row r="85" spans="1:2" ht="63.75" x14ac:dyDescent="0.2">
      <c r="A85" s="206" t="s">
        <v>6037</v>
      </c>
      <c r="B85" s="34">
        <v>1</v>
      </c>
    </row>
    <row r="86" spans="1:2" ht="25.5" x14ac:dyDescent="0.2">
      <c r="A86" s="206" t="s">
        <v>6088</v>
      </c>
      <c r="B86" s="34">
        <v>1</v>
      </c>
    </row>
    <row r="87" spans="1:2" ht="51" x14ac:dyDescent="0.2">
      <c r="A87" s="206" t="s">
        <v>6038</v>
      </c>
      <c r="B87" s="34">
        <v>1</v>
      </c>
    </row>
    <row r="88" spans="1:2" ht="25.5" x14ac:dyDescent="0.2">
      <c r="A88" s="206" t="s">
        <v>6092</v>
      </c>
      <c r="B88" s="34">
        <v>1</v>
      </c>
    </row>
    <row r="89" spans="1:2" ht="63.75" x14ac:dyDescent="0.2">
      <c r="A89" s="206" t="s">
        <v>5992</v>
      </c>
      <c r="B89" s="34">
        <v>1</v>
      </c>
    </row>
    <row r="90" spans="1:2" ht="25.5" x14ac:dyDescent="0.2">
      <c r="A90" s="206" t="s">
        <v>6095</v>
      </c>
      <c r="B90" s="34">
        <v>1</v>
      </c>
    </row>
    <row r="91" spans="1:2" ht="25.5" x14ac:dyDescent="0.2">
      <c r="A91" s="206" t="s">
        <v>6040</v>
      </c>
      <c r="B91" s="34">
        <v>1</v>
      </c>
    </row>
    <row r="92" spans="1:2" ht="25.5" x14ac:dyDescent="0.2">
      <c r="A92" s="206" t="s">
        <v>6099</v>
      </c>
      <c r="B92" s="34">
        <v>1</v>
      </c>
    </row>
    <row r="93" spans="1:2" ht="89.25" x14ac:dyDescent="0.2">
      <c r="A93" s="206" t="s">
        <v>5993</v>
      </c>
      <c r="B93" s="34">
        <v>1</v>
      </c>
    </row>
    <row r="94" spans="1:2" ht="25.5" x14ac:dyDescent="0.2">
      <c r="A94" s="206" t="s">
        <v>6018</v>
      </c>
      <c r="B94" s="34">
        <v>1</v>
      </c>
    </row>
    <row r="95" spans="1:2" ht="25.5" x14ac:dyDescent="0.2">
      <c r="A95" s="206" t="s">
        <v>6042</v>
      </c>
      <c r="B95" s="34">
        <v>1</v>
      </c>
    </row>
    <row r="96" spans="1:2" ht="25.5" x14ac:dyDescent="0.2">
      <c r="A96" s="206" t="s">
        <v>6107</v>
      </c>
      <c r="B96" s="34">
        <v>1</v>
      </c>
    </row>
    <row r="97" spans="1:2" ht="25.5" x14ac:dyDescent="0.2">
      <c r="A97" s="206" t="s">
        <v>6043</v>
      </c>
      <c r="B97" s="34">
        <v>1</v>
      </c>
    </row>
    <row r="98" spans="1:2" ht="76.5" x14ac:dyDescent="0.2">
      <c r="A98" s="206" t="s">
        <v>5048</v>
      </c>
      <c r="B98" s="34">
        <v>1</v>
      </c>
    </row>
    <row r="99" spans="1:2" ht="38.25" x14ac:dyDescent="0.2">
      <c r="A99" s="206" t="s">
        <v>6044</v>
      </c>
      <c r="B99" s="34">
        <v>1</v>
      </c>
    </row>
    <row r="100" spans="1:2" x14ac:dyDescent="0.2">
      <c r="A100" s="206" t="s">
        <v>6114</v>
      </c>
      <c r="B100" s="34">
        <v>1</v>
      </c>
    </row>
    <row r="101" spans="1:2" ht="63.75" x14ac:dyDescent="0.2">
      <c r="A101" s="206" t="s">
        <v>6118</v>
      </c>
      <c r="B101" s="34">
        <v>1</v>
      </c>
    </row>
    <row r="102" spans="1:2" ht="25.5" x14ac:dyDescent="0.2">
      <c r="A102" s="206" t="s">
        <v>6023</v>
      </c>
      <c r="B102" s="34">
        <v>1</v>
      </c>
    </row>
    <row r="103" spans="1:2" ht="38.25" x14ac:dyDescent="0.2">
      <c r="A103" s="206" t="s">
        <v>5971</v>
      </c>
      <c r="B103" s="34">
        <v>1</v>
      </c>
    </row>
    <row r="104" spans="1:2" ht="25.5" x14ac:dyDescent="0.2">
      <c r="A104" s="206" t="s">
        <v>6073</v>
      </c>
      <c r="B104" s="34">
        <v>1</v>
      </c>
    </row>
    <row r="105" spans="1:2" ht="89.25" x14ac:dyDescent="0.2">
      <c r="A105" s="206" t="s">
        <v>5994</v>
      </c>
      <c r="B105" s="34">
        <v>1</v>
      </c>
    </row>
    <row r="106" spans="1:2" ht="25.5" x14ac:dyDescent="0.2">
      <c r="A106" s="206" t="s">
        <v>6075</v>
      </c>
      <c r="B106" s="34">
        <v>1</v>
      </c>
    </row>
    <row r="107" spans="1:2" ht="89.25" x14ac:dyDescent="0.2">
      <c r="A107" s="206" t="s">
        <v>6048</v>
      </c>
      <c r="B107" s="34">
        <v>1</v>
      </c>
    </row>
    <row r="108" spans="1:2" ht="25.5" x14ac:dyDescent="0.2">
      <c r="A108" s="206" t="s">
        <v>6005</v>
      </c>
      <c r="B108" s="34">
        <v>1</v>
      </c>
    </row>
    <row r="109" spans="1:2" ht="102" x14ac:dyDescent="0.2">
      <c r="A109" s="206" t="s">
        <v>5995</v>
      </c>
      <c r="B109" s="34">
        <v>1</v>
      </c>
    </row>
    <row r="110" spans="1:2" ht="63.75" x14ac:dyDescent="0.2">
      <c r="A110" s="206" t="s">
        <v>6006</v>
      </c>
      <c r="B110" s="34">
        <v>1</v>
      </c>
    </row>
    <row r="111" spans="1:2" ht="25.5" x14ac:dyDescent="0.2">
      <c r="A111" s="206" t="s">
        <v>5996</v>
      </c>
      <c r="B111" s="34">
        <v>1</v>
      </c>
    </row>
    <row r="112" spans="1:2" ht="38.25" x14ac:dyDescent="0.2">
      <c r="A112" s="206" t="s">
        <v>6081</v>
      </c>
      <c r="B112" s="34">
        <v>1</v>
      </c>
    </row>
    <row r="113" spans="1:2" ht="25.5" x14ac:dyDescent="0.2">
      <c r="A113" s="206" t="s">
        <v>6051</v>
      </c>
      <c r="B113" s="34">
        <v>1</v>
      </c>
    </row>
    <row r="114" spans="1:2" ht="38.25" x14ac:dyDescent="0.2">
      <c r="A114" s="206" t="s">
        <v>5975</v>
      </c>
      <c r="B114" s="34">
        <v>1</v>
      </c>
    </row>
    <row r="115" spans="1:2" ht="38.25" x14ac:dyDescent="0.2">
      <c r="A115" s="206" t="s">
        <v>5997</v>
      </c>
      <c r="B115" s="34">
        <v>1</v>
      </c>
    </row>
    <row r="116" spans="1:2" ht="25.5" x14ac:dyDescent="0.2">
      <c r="A116" s="206" t="s">
        <v>6085</v>
      </c>
      <c r="B116" s="34">
        <v>1</v>
      </c>
    </row>
    <row r="117" spans="1:2" ht="25.5" x14ac:dyDescent="0.2">
      <c r="A117" s="206" t="s">
        <v>6053</v>
      </c>
      <c r="B117" s="34">
        <v>1</v>
      </c>
    </row>
    <row r="118" spans="1:2" ht="25.5" x14ac:dyDescent="0.2">
      <c r="A118" s="206" t="s">
        <v>6087</v>
      </c>
      <c r="B118" s="34">
        <v>1</v>
      </c>
    </row>
    <row r="119" spans="1:2" ht="25.5" x14ac:dyDescent="0.2">
      <c r="A119" s="206" t="s">
        <v>6054</v>
      </c>
      <c r="B119" s="34">
        <v>1</v>
      </c>
    </row>
    <row r="120" spans="1:2" ht="25.5" x14ac:dyDescent="0.2">
      <c r="A120" s="206" t="s">
        <v>6011</v>
      </c>
      <c r="B120" s="34">
        <v>1</v>
      </c>
    </row>
    <row r="121" spans="1:2" ht="51" x14ac:dyDescent="0.2">
      <c r="A121" s="206" t="s">
        <v>6055</v>
      </c>
      <c r="B121" s="34">
        <v>1</v>
      </c>
    </row>
    <row r="122" spans="1:2" ht="38.25" x14ac:dyDescent="0.2">
      <c r="A122" s="206" t="s">
        <v>5982</v>
      </c>
      <c r="B122" s="34">
        <v>1</v>
      </c>
    </row>
    <row r="123" spans="1:2" ht="38.25" x14ac:dyDescent="0.2">
      <c r="A123" s="206" t="s">
        <v>6056</v>
      </c>
      <c r="B123" s="34">
        <v>1</v>
      </c>
    </row>
    <row r="124" spans="1:2" ht="114.75" x14ac:dyDescent="0.2">
      <c r="A124" s="206" t="s">
        <v>6013</v>
      </c>
      <c r="B124" s="34">
        <v>1</v>
      </c>
    </row>
    <row r="125" spans="1:2" ht="25.5" x14ac:dyDescent="0.2">
      <c r="A125" s="206" t="s">
        <v>6057</v>
      </c>
      <c r="B125" s="34">
        <v>1</v>
      </c>
    </row>
    <row r="126" spans="1:2" ht="76.5" x14ac:dyDescent="0.2">
      <c r="A126" s="206" t="s">
        <v>5983</v>
      </c>
      <c r="B126" s="34">
        <v>1</v>
      </c>
    </row>
    <row r="127" spans="1:2" ht="25.5" x14ac:dyDescent="0.2">
      <c r="A127" s="206" t="s">
        <v>6058</v>
      </c>
      <c r="B127" s="34">
        <v>1</v>
      </c>
    </row>
    <row r="128" spans="1:2" ht="25.5" x14ac:dyDescent="0.2">
      <c r="A128" s="206" t="s">
        <v>6096</v>
      </c>
      <c r="B128" s="34">
        <v>1</v>
      </c>
    </row>
    <row r="129" spans="1:2" ht="25.5" x14ac:dyDescent="0.2">
      <c r="A129" s="206" t="s">
        <v>5998</v>
      </c>
      <c r="B129" s="34">
        <v>1</v>
      </c>
    </row>
    <row r="130" spans="1:2" ht="25.5" x14ac:dyDescent="0.2">
      <c r="A130" s="206" t="s">
        <v>6098</v>
      </c>
      <c r="B130" s="34">
        <v>1</v>
      </c>
    </row>
    <row r="131" spans="1:2" ht="51" x14ac:dyDescent="0.2">
      <c r="A131" s="206" t="s">
        <v>6060</v>
      </c>
      <c r="B131" s="34">
        <v>1</v>
      </c>
    </row>
    <row r="132" spans="1:2" ht="25.5" x14ac:dyDescent="0.2">
      <c r="A132" s="206" t="s">
        <v>5976</v>
      </c>
      <c r="B132" s="34">
        <v>1</v>
      </c>
    </row>
    <row r="133" spans="1:2" ht="25.5" x14ac:dyDescent="0.2">
      <c r="A133" s="206" t="s">
        <v>6061</v>
      </c>
      <c r="B133" s="34">
        <v>1</v>
      </c>
    </row>
    <row r="134" spans="1:2" ht="25.5" x14ac:dyDescent="0.2">
      <c r="A134" s="206" t="s">
        <v>6102</v>
      </c>
      <c r="B134" s="34">
        <v>1</v>
      </c>
    </row>
    <row r="135" spans="1:2" ht="25.5" x14ac:dyDescent="0.2">
      <c r="A135" s="206" t="s">
        <v>5999</v>
      </c>
      <c r="B135" s="34">
        <v>1</v>
      </c>
    </row>
    <row r="136" spans="1:2" ht="25.5" x14ac:dyDescent="0.2">
      <c r="A136" s="206" t="s">
        <v>6104</v>
      </c>
      <c r="B136" s="34">
        <v>1</v>
      </c>
    </row>
    <row r="137" spans="1:2" ht="63.75" x14ac:dyDescent="0.2">
      <c r="A137" s="206" t="s">
        <v>6000</v>
      </c>
      <c r="B137" s="34">
        <v>1</v>
      </c>
    </row>
    <row r="138" spans="1:2" ht="38.25" x14ac:dyDescent="0.2">
      <c r="A138" s="206" t="s">
        <v>6106</v>
      </c>
      <c r="B138" s="34">
        <v>1</v>
      </c>
    </row>
    <row r="139" spans="1:2" ht="38.25" x14ac:dyDescent="0.2">
      <c r="A139" s="206" t="s">
        <v>6064</v>
      </c>
      <c r="B139" s="34">
        <v>1</v>
      </c>
    </row>
    <row r="140" spans="1:2" ht="25.5" x14ac:dyDescent="0.2">
      <c r="A140" s="206" t="s">
        <v>5986</v>
      </c>
      <c r="B140" s="34">
        <v>1</v>
      </c>
    </row>
    <row r="141" spans="1:2" ht="25.5" x14ac:dyDescent="0.2">
      <c r="A141" s="206" t="s">
        <v>5978</v>
      </c>
      <c r="B141" s="34">
        <v>1</v>
      </c>
    </row>
    <row r="142" spans="1:2" ht="38.25" x14ac:dyDescent="0.2">
      <c r="A142" s="206" t="s">
        <v>6020</v>
      </c>
      <c r="B142" s="34">
        <v>1</v>
      </c>
    </row>
    <row r="143" spans="1:2" ht="25.5" x14ac:dyDescent="0.2">
      <c r="A143" s="206" t="s">
        <v>6066</v>
      </c>
      <c r="B143" s="34">
        <v>1</v>
      </c>
    </row>
    <row r="144" spans="1:2" ht="25.5" x14ac:dyDescent="0.2">
      <c r="A144" s="206" t="s">
        <v>6111</v>
      </c>
      <c r="B144" s="34">
        <v>1</v>
      </c>
    </row>
    <row r="145" spans="1:2" ht="51" x14ac:dyDescent="0.2">
      <c r="A145" s="206" t="s">
        <v>5979</v>
      </c>
      <c r="B145" s="34">
        <v>1</v>
      </c>
    </row>
    <row r="146" spans="1:2" ht="25.5" x14ac:dyDescent="0.2">
      <c r="A146" s="206" t="s">
        <v>6021</v>
      </c>
      <c r="B146" s="34">
        <v>1</v>
      </c>
    </row>
    <row r="147" spans="1:2" ht="51" x14ac:dyDescent="0.2">
      <c r="A147" s="206" t="s">
        <v>6068</v>
      </c>
      <c r="B147" s="34">
        <v>1</v>
      </c>
    </row>
    <row r="148" spans="1:2" ht="25.5" x14ac:dyDescent="0.2">
      <c r="A148" s="206" t="s">
        <v>5987</v>
      </c>
      <c r="B148" s="34">
        <v>1</v>
      </c>
    </row>
    <row r="149" spans="1:2" ht="25.5" x14ac:dyDescent="0.2">
      <c r="A149" s="206" t="s">
        <v>6003</v>
      </c>
      <c r="B149" s="34">
        <v>1</v>
      </c>
    </row>
    <row r="150" spans="1:2" ht="114.75" x14ac:dyDescent="0.2">
      <c r="A150" s="206" t="s">
        <v>6117</v>
      </c>
      <c r="B150" s="34">
        <v>1</v>
      </c>
    </row>
    <row r="151" spans="1:2" ht="51" x14ac:dyDescent="0.2">
      <c r="A151" s="206" t="s">
        <v>6070</v>
      </c>
      <c r="B151" s="34">
        <v>1</v>
      </c>
    </row>
    <row r="152" spans="1:2" ht="25.5" x14ac:dyDescent="0.2">
      <c r="A152" s="206" t="s">
        <v>6071</v>
      </c>
      <c r="B152" s="34">
        <v>1</v>
      </c>
    </row>
    <row r="153" spans="1:2" ht="38.25" x14ac:dyDescent="0.2">
      <c r="A153" s="206" t="s">
        <v>6045</v>
      </c>
      <c r="B153" s="34">
        <v>1</v>
      </c>
    </row>
    <row r="154" spans="1:2" ht="38.25" x14ac:dyDescent="0.2">
      <c r="A154" s="206" t="s">
        <v>6046</v>
      </c>
      <c r="B154" s="34">
        <v>1</v>
      </c>
    </row>
    <row r="155" spans="1:2" x14ac:dyDescent="0.2">
      <c r="A155" s="206" t="s">
        <v>5967</v>
      </c>
      <c r="B155" s="34"/>
    </row>
    <row r="156" spans="1:2" x14ac:dyDescent="0.2">
      <c r="A156" s="206" t="s">
        <v>5968</v>
      </c>
      <c r="B156" s="34">
        <v>273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
  <sheetViews>
    <sheetView workbookViewId="0">
      <pane xSplit="2" ySplit="1" topLeftCell="C2" activePane="bottomRight" state="frozen"/>
      <selection pane="topRight" activeCell="C1" sqref="C1"/>
      <selection pane="bottomLeft" activeCell="A2" sqref="A2"/>
      <selection pane="bottomRight" activeCell="C2" sqref="C2"/>
    </sheetView>
  </sheetViews>
  <sheetFormatPr defaultColWidth="17.140625" defaultRowHeight="12.75" customHeight="1" x14ac:dyDescent="0.2"/>
  <cols>
    <col min="1" max="1" width="8.28515625" customWidth="1"/>
    <col min="2" max="2" width="12" customWidth="1"/>
    <col min="3" max="8" width="7" hidden="1" customWidth="1"/>
    <col min="9" max="11" width="4.7109375" hidden="1" customWidth="1"/>
    <col min="12" max="12" width="13.5703125" customWidth="1"/>
    <col min="13" max="16" width="4.5703125" customWidth="1"/>
    <col min="17" max="17" width="36.28515625" customWidth="1"/>
    <col min="18" max="23" width="9.85546875" customWidth="1"/>
    <col min="24" max="24" width="7" customWidth="1"/>
  </cols>
  <sheetData>
    <row r="1" spans="1:26" ht="12.75" customHeight="1" x14ac:dyDescent="0.2">
      <c r="A1" s="30" t="s">
        <v>5854</v>
      </c>
      <c r="B1" s="20" t="s">
        <v>5855</v>
      </c>
      <c r="C1" s="20" t="s">
        <v>5856</v>
      </c>
      <c r="D1" s="20" t="s">
        <v>5857</v>
      </c>
      <c r="E1" s="20" t="s">
        <v>5858</v>
      </c>
      <c r="F1" s="20" t="s">
        <v>5859</v>
      </c>
      <c r="G1" s="20" t="s">
        <v>5860</v>
      </c>
      <c r="H1" s="20" t="s">
        <v>5861</v>
      </c>
      <c r="I1" s="20" t="s">
        <v>5862</v>
      </c>
      <c r="J1" s="20" t="s">
        <v>5863</v>
      </c>
      <c r="K1" s="20" t="s">
        <v>5864</v>
      </c>
      <c r="L1" s="20" t="s">
        <v>5865</v>
      </c>
      <c r="M1" s="12" t="s">
        <v>5866</v>
      </c>
      <c r="N1" s="12" t="s">
        <v>5867</v>
      </c>
      <c r="O1" s="12" t="s">
        <v>5868</v>
      </c>
      <c r="P1" s="12" t="s">
        <v>5869</v>
      </c>
      <c r="Q1" s="131" t="s">
        <v>5870</v>
      </c>
      <c r="R1" s="12" t="s">
        <v>5871</v>
      </c>
      <c r="S1" s="12" t="s">
        <v>5872</v>
      </c>
      <c r="T1" s="12" t="s">
        <v>12</v>
      </c>
      <c r="U1" s="12" t="s">
        <v>5873</v>
      </c>
      <c r="V1" s="12" t="s">
        <v>5874</v>
      </c>
      <c r="W1" s="131" t="s">
        <v>3</v>
      </c>
      <c r="X1" s="20" t="s">
        <v>5875</v>
      </c>
      <c r="Y1" s="20" t="s">
        <v>5876</v>
      </c>
      <c r="Z1" s="20" t="s">
        <v>5877</v>
      </c>
    </row>
    <row r="2" spans="1:26" ht="12.75" customHeight="1" x14ac:dyDescent="0.2">
      <c r="A2" s="86"/>
      <c r="B2" s="149"/>
      <c r="C2" s="149"/>
      <c r="D2" s="149"/>
      <c r="E2" s="149"/>
      <c r="F2" s="149"/>
      <c r="G2" s="149"/>
      <c r="H2" s="149"/>
      <c r="I2" s="149"/>
      <c r="J2" s="149"/>
      <c r="K2" s="52"/>
      <c r="L2" s="52"/>
      <c r="M2" s="149"/>
      <c r="N2" s="149"/>
      <c r="O2" s="10"/>
      <c r="P2" s="10"/>
      <c r="Q2" s="10"/>
      <c r="R2" s="10"/>
      <c r="S2" s="10"/>
      <c r="T2" s="10"/>
      <c r="U2" s="10"/>
      <c r="V2" s="149"/>
      <c r="W2" s="10"/>
      <c r="X2" s="149"/>
      <c r="Y2" s="149"/>
      <c r="Z2" s="149"/>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83"/>
  <sheetViews>
    <sheetView workbookViewId="0"/>
  </sheetViews>
  <sheetFormatPr defaultColWidth="17.140625" defaultRowHeight="12.75" customHeight="1" x14ac:dyDescent="0.2"/>
  <cols>
    <col min="1" max="2" width="30.7109375" customWidth="1"/>
    <col min="3" max="4" width="21.7109375" customWidth="1"/>
  </cols>
  <sheetData>
    <row r="1" spans="1:4" ht="12.75" customHeight="1" x14ac:dyDescent="0.2">
      <c r="A1" s="92" t="s">
        <v>5878</v>
      </c>
      <c r="B1" s="92" t="s">
        <v>5879</v>
      </c>
      <c r="C1" s="187" t="s">
        <v>5880</v>
      </c>
      <c r="D1" s="187"/>
    </row>
    <row r="2" spans="1:4" ht="12.75" customHeight="1" x14ac:dyDescent="0.2">
      <c r="A2" t="s">
        <v>5881</v>
      </c>
      <c r="B2" t="s">
        <v>5882</v>
      </c>
      <c r="C2" t="s">
        <v>5883</v>
      </c>
      <c r="D2" t="s">
        <v>5958</v>
      </c>
    </row>
    <row r="3" spans="1:4" ht="12.75" customHeight="1" x14ac:dyDescent="0.2">
      <c r="A3" t="s">
        <v>5958</v>
      </c>
      <c r="B3" t="s">
        <v>5958</v>
      </c>
      <c r="C3" t="s">
        <v>5958</v>
      </c>
      <c r="D3" t="s">
        <v>5958</v>
      </c>
    </row>
    <row r="4" spans="1:4" ht="12.75" customHeight="1" x14ac:dyDescent="0.2">
      <c r="A4" t="s">
        <v>5958</v>
      </c>
      <c r="B4" t="s">
        <v>5958</v>
      </c>
      <c r="C4" t="s">
        <v>5958</v>
      </c>
      <c r="D4" t="s">
        <v>5958</v>
      </c>
    </row>
    <row r="5" spans="1:4" ht="12.75" customHeight="1" x14ac:dyDescent="0.2">
      <c r="A5" t="s">
        <v>5958</v>
      </c>
      <c r="B5" t="s">
        <v>5958</v>
      </c>
      <c r="C5" t="s">
        <v>5958</v>
      </c>
      <c r="D5" t="s">
        <v>5958</v>
      </c>
    </row>
    <row r="6" spans="1:4" ht="12.75" customHeight="1" x14ac:dyDescent="0.2">
      <c r="A6" t="s">
        <v>5958</v>
      </c>
      <c r="B6" t="s">
        <v>5958</v>
      </c>
      <c r="C6" t="s">
        <v>5958</v>
      </c>
      <c r="D6" t="s">
        <v>5958</v>
      </c>
    </row>
    <row r="7" spans="1:4" ht="12.75" customHeight="1" x14ac:dyDescent="0.2">
      <c r="A7" t="s">
        <v>5958</v>
      </c>
      <c r="B7" t="s">
        <v>5958</v>
      </c>
      <c r="C7" t="s">
        <v>5958</v>
      </c>
      <c r="D7" t="s">
        <v>5958</v>
      </c>
    </row>
    <row r="8" spans="1:4" ht="12.75" customHeight="1" x14ac:dyDescent="0.2">
      <c r="A8" t="s">
        <v>5958</v>
      </c>
      <c r="B8" t="s">
        <v>5958</v>
      </c>
      <c r="C8" t="s">
        <v>5958</v>
      </c>
      <c r="D8" t="s">
        <v>5958</v>
      </c>
    </row>
    <row r="9" spans="1:4" ht="12.75" customHeight="1" x14ac:dyDescent="0.2">
      <c r="A9" t="s">
        <v>5958</v>
      </c>
      <c r="B9" t="s">
        <v>5958</v>
      </c>
      <c r="C9" t="s">
        <v>5958</v>
      </c>
      <c r="D9" t="s">
        <v>5958</v>
      </c>
    </row>
    <row r="10" spans="1:4" ht="12.75" customHeight="1" x14ac:dyDescent="0.2">
      <c r="A10" t="s">
        <v>5958</v>
      </c>
      <c r="B10" t="s">
        <v>5958</v>
      </c>
      <c r="C10" t="s">
        <v>5958</v>
      </c>
      <c r="D10" t="s">
        <v>5958</v>
      </c>
    </row>
    <row r="11" spans="1:4" ht="12.75" customHeight="1" x14ac:dyDescent="0.2">
      <c r="A11" t="s">
        <v>5958</v>
      </c>
      <c r="B11" t="s">
        <v>5958</v>
      </c>
      <c r="C11" t="s">
        <v>5958</v>
      </c>
      <c r="D11" t="s">
        <v>5958</v>
      </c>
    </row>
    <row r="12" spans="1:4" ht="12.75" customHeight="1" x14ac:dyDescent="0.2">
      <c r="A12" t="s">
        <v>5958</v>
      </c>
      <c r="B12" t="s">
        <v>5958</v>
      </c>
      <c r="C12" t="s">
        <v>5958</v>
      </c>
      <c r="D12" t="s">
        <v>5958</v>
      </c>
    </row>
    <row r="13" spans="1:4" ht="12.75" customHeight="1" x14ac:dyDescent="0.2">
      <c r="A13" t="s">
        <v>5958</v>
      </c>
      <c r="B13" t="s">
        <v>5958</v>
      </c>
      <c r="C13" t="s">
        <v>5958</v>
      </c>
      <c r="D13" t="s">
        <v>5958</v>
      </c>
    </row>
    <row r="14" spans="1:4" ht="12.75" customHeight="1" x14ac:dyDescent="0.2">
      <c r="A14" t="s">
        <v>5958</v>
      </c>
      <c r="B14" t="s">
        <v>5958</v>
      </c>
      <c r="C14" t="s">
        <v>5958</v>
      </c>
      <c r="D14" t="s">
        <v>5958</v>
      </c>
    </row>
    <row r="15" spans="1:4" ht="12.75" customHeight="1" x14ac:dyDescent="0.2">
      <c r="A15" t="s">
        <v>5958</v>
      </c>
      <c r="B15" t="s">
        <v>5958</v>
      </c>
      <c r="C15" t="s">
        <v>5958</v>
      </c>
      <c r="D15" t="s">
        <v>5958</v>
      </c>
    </row>
    <row r="16" spans="1:4" ht="12.75" customHeight="1" x14ac:dyDescent="0.2">
      <c r="A16" t="s">
        <v>5958</v>
      </c>
      <c r="B16" t="s">
        <v>5958</v>
      </c>
      <c r="C16" t="s">
        <v>5958</v>
      </c>
      <c r="D16" t="s">
        <v>5958</v>
      </c>
    </row>
    <row r="17" spans="1:4" ht="12.75" customHeight="1" x14ac:dyDescent="0.2">
      <c r="A17" t="s">
        <v>5958</v>
      </c>
      <c r="B17" t="s">
        <v>5958</v>
      </c>
      <c r="C17" t="s">
        <v>5958</v>
      </c>
      <c r="D17" t="s">
        <v>5958</v>
      </c>
    </row>
    <row r="18" spans="1:4" ht="12.75" customHeight="1" x14ac:dyDescent="0.2">
      <c r="A18" t="s">
        <v>5958</v>
      </c>
      <c r="B18" t="s">
        <v>5958</v>
      </c>
      <c r="C18" t="s">
        <v>5958</v>
      </c>
      <c r="D18" t="s">
        <v>5958</v>
      </c>
    </row>
    <row r="19" spans="1:4" ht="12.75" customHeight="1" x14ac:dyDescent="0.2">
      <c r="A19" t="s">
        <v>5958</v>
      </c>
      <c r="B19" t="s">
        <v>5958</v>
      </c>
      <c r="C19" t="s">
        <v>5958</v>
      </c>
      <c r="D19" t="s">
        <v>5958</v>
      </c>
    </row>
    <row r="20" spans="1:4" ht="12.75" customHeight="1" x14ac:dyDescent="0.2">
      <c r="A20" t="s">
        <v>5958</v>
      </c>
      <c r="B20" t="s">
        <v>5958</v>
      </c>
      <c r="C20" t="s">
        <v>5958</v>
      </c>
      <c r="D20" t="s">
        <v>5958</v>
      </c>
    </row>
    <row r="21" spans="1:4" ht="12.75" customHeight="1" x14ac:dyDescent="0.2">
      <c r="A21" t="s">
        <v>5958</v>
      </c>
      <c r="B21" t="s">
        <v>5958</v>
      </c>
      <c r="C21" t="s">
        <v>5958</v>
      </c>
      <c r="D21" t="s">
        <v>5958</v>
      </c>
    </row>
    <row r="22" spans="1:4" ht="12.75" customHeight="1" x14ac:dyDescent="0.2">
      <c r="A22" t="s">
        <v>5958</v>
      </c>
      <c r="B22" t="s">
        <v>5958</v>
      </c>
      <c r="C22" t="s">
        <v>5958</v>
      </c>
      <c r="D22" t="s">
        <v>5958</v>
      </c>
    </row>
    <row r="23" spans="1:4" x14ac:dyDescent="0.2">
      <c r="A23" t="s">
        <v>5958</v>
      </c>
      <c r="B23" t="s">
        <v>5958</v>
      </c>
      <c r="C23" t="s">
        <v>5958</v>
      </c>
      <c r="D23" t="s">
        <v>5958</v>
      </c>
    </row>
    <row r="24" spans="1:4" x14ac:dyDescent="0.2">
      <c r="A24" t="s">
        <v>5958</v>
      </c>
      <c r="B24" t="s">
        <v>5958</v>
      </c>
      <c r="C24" t="s">
        <v>5958</v>
      </c>
      <c r="D24" t="s">
        <v>5958</v>
      </c>
    </row>
    <row r="25" spans="1:4" x14ac:dyDescent="0.2">
      <c r="A25" t="s">
        <v>5958</v>
      </c>
      <c r="B25" t="s">
        <v>5958</v>
      </c>
      <c r="C25" t="s">
        <v>5958</v>
      </c>
      <c r="D25" t="s">
        <v>5958</v>
      </c>
    </row>
    <row r="26" spans="1:4" x14ac:dyDescent="0.2">
      <c r="A26" t="s">
        <v>5958</v>
      </c>
      <c r="B26" t="s">
        <v>5958</v>
      </c>
      <c r="C26" t="s">
        <v>5958</v>
      </c>
      <c r="D26" t="s">
        <v>5958</v>
      </c>
    </row>
    <row r="1083" spans="1:1" x14ac:dyDescent="0.2">
      <c r="A1083" t="s">
        <v>5958</v>
      </c>
    </row>
  </sheetData>
  <mergeCells count="1">
    <mergeCell ref="C1:D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9"/>
  <sheetViews>
    <sheetView workbookViewId="0"/>
  </sheetViews>
  <sheetFormatPr defaultColWidth="17.140625" defaultRowHeight="12.75" customHeight="1" x14ac:dyDescent="0.2"/>
  <cols>
    <col min="1" max="1" width="2.85546875" customWidth="1"/>
    <col min="2" max="2" width="10.42578125" customWidth="1"/>
    <col min="3" max="4" width="12.7109375" customWidth="1"/>
    <col min="5" max="5" width="5.5703125" customWidth="1"/>
    <col min="6" max="6" width="5.85546875" customWidth="1"/>
    <col min="8" max="8" width="36.28515625" customWidth="1"/>
    <col min="9" max="9" width="9.7109375" customWidth="1"/>
    <col min="10" max="11" width="13" customWidth="1"/>
    <col min="12" max="12" width="2.5703125" customWidth="1"/>
  </cols>
  <sheetData>
    <row r="1" spans="1:12" ht="31.5" customHeight="1" x14ac:dyDescent="0.2">
      <c r="B1" s="188" t="s">
        <v>5884</v>
      </c>
      <c r="C1" s="188"/>
      <c r="D1" s="189"/>
      <c r="E1" s="188"/>
      <c r="F1" s="188"/>
      <c r="G1" s="188"/>
      <c r="H1" s="188"/>
      <c r="I1" s="188"/>
      <c r="J1" s="189"/>
      <c r="K1" s="189"/>
    </row>
    <row r="2" spans="1:12" x14ac:dyDescent="0.2">
      <c r="B2" s="190" t="s">
        <v>5885</v>
      </c>
      <c r="C2" s="190"/>
      <c r="D2" s="191"/>
      <c r="E2" s="192"/>
      <c r="F2" s="190"/>
      <c r="G2" s="190"/>
      <c r="H2" s="190"/>
      <c r="I2" s="190"/>
      <c r="J2" s="191"/>
      <c r="K2" s="191"/>
    </row>
    <row r="3" spans="1:12" x14ac:dyDescent="0.2">
      <c r="B3" s="23"/>
      <c r="C3" s="23"/>
      <c r="D3" s="102"/>
      <c r="E3" s="37"/>
      <c r="J3" s="94"/>
      <c r="K3" s="94"/>
    </row>
    <row r="4" spans="1:12" x14ac:dyDescent="0.2">
      <c r="A4" s="32"/>
      <c r="B4" s="9" t="s">
        <v>5841</v>
      </c>
      <c r="C4" s="26">
        <f ca="1">D4-7</f>
        <v>41683</v>
      </c>
      <c r="D4" s="19">
        <f ca="1">TODAY()</f>
        <v>41690</v>
      </c>
      <c r="E4" s="42"/>
      <c r="F4" s="6"/>
      <c r="G4" s="6"/>
      <c r="H4" s="6"/>
      <c r="I4" s="6"/>
      <c r="J4" s="96"/>
      <c r="K4" s="44"/>
      <c r="L4" s="5"/>
    </row>
    <row r="5" spans="1:12" ht="56.25" x14ac:dyDescent="0.2">
      <c r="A5" s="32"/>
      <c r="B5" s="9" t="e">
        <f t="array" aca="1" ref="B5:E15" ca="1">getGATwitterRef(C4,D4)</f>
        <v>#NAME?</v>
      </c>
      <c r="C5" s="141" t="e">
        <f ca="1"/>
        <v>#NAME?</v>
      </c>
      <c r="D5" s="141" t="e">
        <f ca="1"/>
        <v>#NAME?</v>
      </c>
      <c r="E5" s="148" t="e">
        <f ca="1"/>
        <v>#NAME?</v>
      </c>
      <c r="F5" s="148"/>
      <c r="G5" s="9" t="s">
        <v>5886</v>
      </c>
      <c r="H5" s="9" t="s">
        <v>5825</v>
      </c>
      <c r="I5" s="9" t="s">
        <v>5887</v>
      </c>
      <c r="J5" s="103" t="s">
        <v>5888</v>
      </c>
      <c r="K5" s="146" t="s">
        <v>5889</v>
      </c>
      <c r="L5" s="88"/>
    </row>
    <row r="6" spans="1:12" ht="30" customHeight="1" x14ac:dyDescent="0.2">
      <c r="A6" s="32"/>
      <c r="B6" s="24" t="e">
        <f ca="1"/>
        <v>#NAME?</v>
      </c>
      <c r="C6" s="106" t="e">
        <f ca="1"/>
        <v>#NAME?</v>
      </c>
      <c r="D6" s="106" t="e">
        <f ca="1"/>
        <v>#NAME?</v>
      </c>
      <c r="E6" s="139" t="e">
        <f ca="1"/>
        <v>#NAME?</v>
      </c>
      <c r="F6" s="139"/>
      <c r="G6" s="24" t="s">
        <v>5961</v>
      </c>
      <c r="H6" s="24" t="s">
        <v>5961</v>
      </c>
      <c r="I6" s="24" t="s">
        <v>5961</v>
      </c>
      <c r="J6" s="11" t="s">
        <v>5961</v>
      </c>
      <c r="K6" s="50" t="s">
        <v>5961</v>
      </c>
      <c r="L6" s="68"/>
    </row>
    <row r="7" spans="1:12" ht="30" customHeight="1" x14ac:dyDescent="0.2">
      <c r="A7" s="32"/>
      <c r="B7" s="24" t="e">
        <f ca="1"/>
        <v>#NAME?</v>
      </c>
      <c r="C7" s="106" t="e">
        <f ca="1"/>
        <v>#NAME?</v>
      </c>
      <c r="D7" s="106" t="e">
        <f ca="1"/>
        <v>#NAME?</v>
      </c>
      <c r="E7" s="139" t="e">
        <f ca="1"/>
        <v>#NAME?</v>
      </c>
      <c r="F7" s="139"/>
      <c r="G7" s="24" t="s">
        <v>5961</v>
      </c>
      <c r="H7" s="24" t="s">
        <v>5961</v>
      </c>
      <c r="I7" s="24" t="s">
        <v>5961</v>
      </c>
      <c r="J7" s="11" t="s">
        <v>5961</v>
      </c>
      <c r="K7" s="50" t="s">
        <v>5961</v>
      </c>
      <c r="L7" s="68"/>
    </row>
    <row r="8" spans="1:12" ht="30" customHeight="1" x14ac:dyDescent="0.2">
      <c r="A8" s="32"/>
      <c r="B8" s="24" t="e">
        <f ca="1"/>
        <v>#NAME?</v>
      </c>
      <c r="C8" s="106" t="e">
        <f ca="1"/>
        <v>#NAME?</v>
      </c>
      <c r="D8" s="106" t="e">
        <f ca="1"/>
        <v>#NAME?</v>
      </c>
      <c r="E8" s="139" t="e">
        <f ca="1"/>
        <v>#NAME?</v>
      </c>
      <c r="F8" s="139"/>
      <c r="G8" s="24" t="s">
        <v>5961</v>
      </c>
      <c r="H8" s="24" t="s">
        <v>5961</v>
      </c>
      <c r="I8" s="24" t="s">
        <v>5961</v>
      </c>
      <c r="J8" s="11" t="s">
        <v>5961</v>
      </c>
      <c r="K8" s="50" t="s">
        <v>5961</v>
      </c>
      <c r="L8" s="68"/>
    </row>
    <row r="9" spans="1:12" ht="30" customHeight="1" x14ac:dyDescent="0.2">
      <c r="A9" s="32"/>
      <c r="B9" s="24" t="e">
        <f ca="1"/>
        <v>#NAME?</v>
      </c>
      <c r="C9" s="106" t="e">
        <f ca="1"/>
        <v>#NAME?</v>
      </c>
      <c r="D9" s="106" t="e">
        <f ca="1"/>
        <v>#NAME?</v>
      </c>
      <c r="E9" s="139" t="e">
        <f ca="1"/>
        <v>#NAME?</v>
      </c>
      <c r="F9" s="139"/>
      <c r="G9" s="24" t="s">
        <v>5961</v>
      </c>
      <c r="H9" s="24" t="s">
        <v>5961</v>
      </c>
      <c r="I9" s="24" t="s">
        <v>5961</v>
      </c>
      <c r="J9" s="11" t="s">
        <v>5961</v>
      </c>
      <c r="K9" s="50" t="s">
        <v>5961</v>
      </c>
      <c r="L9" s="68"/>
    </row>
    <row r="10" spans="1:12" ht="30" customHeight="1" x14ac:dyDescent="0.2">
      <c r="A10" s="32"/>
      <c r="B10" s="24" t="e">
        <f ca="1"/>
        <v>#NAME?</v>
      </c>
      <c r="C10" s="106" t="e">
        <f ca="1"/>
        <v>#NAME?</v>
      </c>
      <c r="D10" s="106" t="e">
        <f ca="1"/>
        <v>#NAME?</v>
      </c>
      <c r="E10" s="139" t="e">
        <f ca="1"/>
        <v>#NAME?</v>
      </c>
      <c r="F10" s="139"/>
      <c r="G10" s="24" t="s">
        <v>5961</v>
      </c>
      <c r="H10" s="24" t="s">
        <v>5961</v>
      </c>
      <c r="I10" s="24" t="s">
        <v>5961</v>
      </c>
      <c r="J10" s="11" t="s">
        <v>5961</v>
      </c>
      <c r="K10" s="50" t="s">
        <v>5961</v>
      </c>
      <c r="L10" s="68"/>
    </row>
    <row r="11" spans="1:12" ht="30" customHeight="1" x14ac:dyDescent="0.2">
      <c r="A11" s="32"/>
      <c r="B11" s="24" t="e">
        <f ca="1"/>
        <v>#NAME?</v>
      </c>
      <c r="C11" s="106" t="e">
        <f ca="1"/>
        <v>#NAME?</v>
      </c>
      <c r="D11" s="106" t="e">
        <f ca="1"/>
        <v>#NAME?</v>
      </c>
      <c r="E11" s="139" t="e">
        <f ca="1"/>
        <v>#NAME?</v>
      </c>
      <c r="F11" s="139"/>
      <c r="G11" s="24" t="s">
        <v>5961</v>
      </c>
      <c r="H11" s="24" t="s">
        <v>5961</v>
      </c>
      <c r="I11" s="24" t="s">
        <v>5961</v>
      </c>
      <c r="J11" s="11" t="s">
        <v>5961</v>
      </c>
      <c r="K11" s="50" t="s">
        <v>5961</v>
      </c>
      <c r="L11" s="68"/>
    </row>
    <row r="12" spans="1:12" ht="30" customHeight="1" x14ac:dyDescent="0.2">
      <c r="A12" s="32"/>
      <c r="B12" s="24" t="e">
        <f ca="1"/>
        <v>#NAME?</v>
      </c>
      <c r="C12" s="106" t="e">
        <f ca="1"/>
        <v>#NAME?</v>
      </c>
      <c r="D12" s="106" t="e">
        <f ca="1"/>
        <v>#NAME?</v>
      </c>
      <c r="E12" s="139" t="e">
        <f ca="1"/>
        <v>#NAME?</v>
      </c>
      <c r="F12" s="139"/>
      <c r="G12" s="24" t="s">
        <v>5961</v>
      </c>
      <c r="H12" s="24" t="s">
        <v>5961</v>
      </c>
      <c r="I12" s="24" t="s">
        <v>5961</v>
      </c>
      <c r="J12" s="11" t="s">
        <v>5961</v>
      </c>
      <c r="K12" s="50" t="s">
        <v>5961</v>
      </c>
      <c r="L12" s="68"/>
    </row>
    <row r="13" spans="1:12" ht="30" customHeight="1" x14ac:dyDescent="0.2">
      <c r="A13" s="32"/>
      <c r="B13" s="24" t="e">
        <f ca="1"/>
        <v>#NAME?</v>
      </c>
      <c r="C13" s="106" t="e">
        <f ca="1"/>
        <v>#NAME?</v>
      </c>
      <c r="D13" s="106" t="e">
        <f ca="1"/>
        <v>#NAME?</v>
      </c>
      <c r="E13" s="139" t="e">
        <f ca="1"/>
        <v>#NAME?</v>
      </c>
      <c r="F13" s="139"/>
      <c r="G13" s="24" t="s">
        <v>5961</v>
      </c>
      <c r="H13" s="24" t="s">
        <v>5961</v>
      </c>
      <c r="I13" s="24" t="s">
        <v>5961</v>
      </c>
      <c r="J13" s="11" t="s">
        <v>5961</v>
      </c>
      <c r="K13" s="50" t="s">
        <v>5961</v>
      </c>
      <c r="L13" s="68"/>
    </row>
    <row r="14" spans="1:12" ht="30" customHeight="1" x14ac:dyDescent="0.2">
      <c r="A14" s="32"/>
      <c r="B14" s="24" t="e">
        <f ca="1"/>
        <v>#NAME?</v>
      </c>
      <c r="C14" s="106" t="e">
        <f ca="1"/>
        <v>#NAME?</v>
      </c>
      <c r="D14" s="106" t="e">
        <f ca="1"/>
        <v>#NAME?</v>
      </c>
      <c r="E14" s="139" t="e">
        <f ca="1"/>
        <v>#NAME?</v>
      </c>
      <c r="F14" s="139"/>
      <c r="G14" s="24" t="s">
        <v>5961</v>
      </c>
      <c r="H14" s="24" t="s">
        <v>5961</v>
      </c>
      <c r="I14" s="24" t="s">
        <v>5961</v>
      </c>
      <c r="J14" s="11" t="s">
        <v>5961</v>
      </c>
      <c r="K14" s="50" t="s">
        <v>5961</v>
      </c>
      <c r="L14" s="68"/>
    </row>
    <row r="15" spans="1:12" ht="30" customHeight="1" x14ac:dyDescent="0.2">
      <c r="A15" s="32"/>
      <c r="B15" s="24" t="e">
        <f ca="1"/>
        <v>#NAME?</v>
      </c>
      <c r="C15" s="106" t="e">
        <f ca="1"/>
        <v>#NAME?</v>
      </c>
      <c r="D15" s="106" t="e">
        <f ca="1"/>
        <v>#NAME?</v>
      </c>
      <c r="E15" s="139" t="e">
        <f ca="1"/>
        <v>#NAME?</v>
      </c>
      <c r="F15" s="139"/>
      <c r="G15" s="24" t="s">
        <v>5961</v>
      </c>
      <c r="H15" s="24" t="s">
        <v>5961</v>
      </c>
      <c r="I15" s="24" t="s">
        <v>5961</v>
      </c>
      <c r="J15" s="11" t="s">
        <v>5961</v>
      </c>
      <c r="K15" s="50" t="s">
        <v>5961</v>
      </c>
      <c r="L15" s="68"/>
    </row>
    <row r="16" spans="1:12" x14ac:dyDescent="0.2">
      <c r="A16" s="5"/>
      <c r="B16" s="85"/>
      <c r="C16" s="55"/>
      <c r="D16" s="55"/>
      <c r="E16" s="125"/>
      <c r="F16" s="125"/>
      <c r="G16" s="13"/>
      <c r="H16" s="13"/>
      <c r="I16" s="13"/>
      <c r="J16" s="51"/>
      <c r="K16" s="119"/>
      <c r="L16" s="147"/>
    </row>
    <row r="17" spans="1:12" x14ac:dyDescent="0.2">
      <c r="A17" s="32"/>
      <c r="B17" s="9" t="s">
        <v>5841</v>
      </c>
      <c r="C17" s="26">
        <f ca="1">D17-28</f>
        <v>41662</v>
      </c>
      <c r="D17" s="19">
        <f ca="1">TODAY()</f>
        <v>41690</v>
      </c>
      <c r="E17" s="39"/>
      <c r="F17" s="67"/>
      <c r="G17" s="80"/>
      <c r="H17" s="80"/>
      <c r="I17" s="80"/>
      <c r="J17" s="69"/>
      <c r="K17" s="97"/>
      <c r="L17" s="147"/>
    </row>
    <row r="18" spans="1:12" x14ac:dyDescent="0.2">
      <c r="A18" s="32"/>
      <c r="B18" s="9" t="e">
        <f t="array" aca="1" ref="B18:E28" ca="1">getGATwitterRef(C17,D17)</f>
        <v>#NAME?</v>
      </c>
      <c r="C18" s="141" t="e">
        <f ca="1"/>
        <v>#NAME?</v>
      </c>
      <c r="D18" s="141" t="e">
        <f ca="1"/>
        <v>#NAME?</v>
      </c>
      <c r="E18" s="148" t="e">
        <f ca="1"/>
        <v>#NAME?</v>
      </c>
      <c r="F18" s="148"/>
      <c r="G18" s="9" t="s">
        <v>5886</v>
      </c>
      <c r="H18" s="9" t="s">
        <v>5825</v>
      </c>
      <c r="I18" s="9" t="s">
        <v>5887</v>
      </c>
      <c r="J18" s="103" t="s">
        <v>5888</v>
      </c>
      <c r="K18" s="146" t="s">
        <v>5889</v>
      </c>
      <c r="L18" s="68"/>
    </row>
    <row r="19" spans="1:12" ht="30" customHeight="1" x14ac:dyDescent="0.2">
      <c r="A19" s="32"/>
      <c r="B19" s="24" t="e">
        <f ca="1"/>
        <v>#NAME?</v>
      </c>
      <c r="C19" s="106" t="e">
        <f ca="1"/>
        <v>#NAME?</v>
      </c>
      <c r="D19" s="106" t="e">
        <f ca="1"/>
        <v>#NAME?</v>
      </c>
      <c r="E19" s="139" t="e">
        <f ca="1"/>
        <v>#NAME?</v>
      </c>
      <c r="F19" s="139"/>
      <c r="G19" s="24" t="s">
        <v>5961</v>
      </c>
      <c r="H19" s="24" t="s">
        <v>5961</v>
      </c>
      <c r="I19" s="24" t="s">
        <v>5961</v>
      </c>
      <c r="J19" s="11" t="s">
        <v>5961</v>
      </c>
      <c r="K19" s="50" t="s">
        <v>5961</v>
      </c>
      <c r="L19" s="68"/>
    </row>
    <row r="20" spans="1:12" ht="30" customHeight="1" x14ac:dyDescent="0.2">
      <c r="A20" s="32"/>
      <c r="B20" s="24" t="e">
        <f ca="1"/>
        <v>#NAME?</v>
      </c>
      <c r="C20" s="106" t="e">
        <f ca="1"/>
        <v>#NAME?</v>
      </c>
      <c r="D20" s="106" t="e">
        <f ca="1"/>
        <v>#NAME?</v>
      </c>
      <c r="E20" s="139" t="e">
        <f ca="1"/>
        <v>#NAME?</v>
      </c>
      <c r="F20" s="139"/>
      <c r="G20" s="24" t="s">
        <v>5961</v>
      </c>
      <c r="H20" s="24" t="s">
        <v>5961</v>
      </c>
      <c r="I20" s="24" t="s">
        <v>5961</v>
      </c>
      <c r="J20" s="11" t="s">
        <v>5961</v>
      </c>
      <c r="K20" s="50" t="s">
        <v>5961</v>
      </c>
      <c r="L20" s="68"/>
    </row>
    <row r="21" spans="1:12" ht="30" customHeight="1" x14ac:dyDescent="0.2">
      <c r="A21" s="32"/>
      <c r="B21" s="24" t="e">
        <f ca="1"/>
        <v>#NAME?</v>
      </c>
      <c r="C21" s="106" t="e">
        <f ca="1"/>
        <v>#NAME?</v>
      </c>
      <c r="D21" s="106" t="e">
        <f ca="1"/>
        <v>#NAME?</v>
      </c>
      <c r="E21" s="139" t="e">
        <f ca="1"/>
        <v>#NAME?</v>
      </c>
      <c r="F21" s="139"/>
      <c r="G21" s="24" t="s">
        <v>5961</v>
      </c>
      <c r="H21" s="24" t="s">
        <v>5961</v>
      </c>
      <c r="I21" s="24" t="s">
        <v>5961</v>
      </c>
      <c r="J21" s="11" t="s">
        <v>5961</v>
      </c>
      <c r="K21" s="50" t="s">
        <v>5961</v>
      </c>
      <c r="L21" s="68"/>
    </row>
    <row r="22" spans="1:12" ht="30" customHeight="1" x14ac:dyDescent="0.2">
      <c r="A22" s="32"/>
      <c r="B22" s="24" t="e">
        <f ca="1"/>
        <v>#NAME?</v>
      </c>
      <c r="C22" s="106" t="e">
        <f ca="1"/>
        <v>#NAME?</v>
      </c>
      <c r="D22" s="106" t="e">
        <f ca="1"/>
        <v>#NAME?</v>
      </c>
      <c r="E22" s="139" t="e">
        <f ca="1"/>
        <v>#NAME?</v>
      </c>
      <c r="F22" s="139"/>
      <c r="G22" s="24" t="s">
        <v>5961</v>
      </c>
      <c r="H22" s="24" t="s">
        <v>5961</v>
      </c>
      <c r="I22" s="24" t="s">
        <v>5961</v>
      </c>
      <c r="J22" s="11" t="s">
        <v>5961</v>
      </c>
      <c r="K22" s="50" t="s">
        <v>5961</v>
      </c>
      <c r="L22" s="68"/>
    </row>
    <row r="23" spans="1:12" ht="30" customHeight="1" x14ac:dyDescent="0.2">
      <c r="A23" s="32"/>
      <c r="B23" s="24" t="e">
        <f ca="1"/>
        <v>#NAME?</v>
      </c>
      <c r="C23" s="106" t="e">
        <f ca="1"/>
        <v>#NAME?</v>
      </c>
      <c r="D23" s="106" t="e">
        <f ca="1"/>
        <v>#NAME?</v>
      </c>
      <c r="E23" s="139" t="e">
        <f ca="1"/>
        <v>#NAME?</v>
      </c>
      <c r="F23" s="139"/>
      <c r="G23" s="24" t="s">
        <v>5961</v>
      </c>
      <c r="H23" s="24" t="s">
        <v>5961</v>
      </c>
      <c r="I23" s="24" t="s">
        <v>5961</v>
      </c>
      <c r="J23" s="11" t="s">
        <v>5961</v>
      </c>
      <c r="K23" s="50" t="s">
        <v>5961</v>
      </c>
      <c r="L23" s="68"/>
    </row>
    <row r="24" spans="1:12" ht="30" customHeight="1" x14ac:dyDescent="0.2">
      <c r="A24" s="32"/>
      <c r="B24" s="24" t="e">
        <f ca="1"/>
        <v>#NAME?</v>
      </c>
      <c r="C24" s="106" t="e">
        <f ca="1"/>
        <v>#NAME?</v>
      </c>
      <c r="D24" s="106" t="e">
        <f ca="1"/>
        <v>#NAME?</v>
      </c>
      <c r="E24" s="139" t="e">
        <f ca="1"/>
        <v>#NAME?</v>
      </c>
      <c r="F24" s="139"/>
      <c r="G24" s="24" t="s">
        <v>5961</v>
      </c>
      <c r="H24" s="24" t="s">
        <v>5961</v>
      </c>
      <c r="I24" s="24" t="s">
        <v>5961</v>
      </c>
      <c r="J24" s="11" t="s">
        <v>5961</v>
      </c>
      <c r="K24" s="50" t="s">
        <v>5961</v>
      </c>
      <c r="L24" s="68"/>
    </row>
    <row r="25" spans="1:12" ht="30" customHeight="1" x14ac:dyDescent="0.2">
      <c r="A25" s="32"/>
      <c r="B25" s="24" t="e">
        <f ca="1"/>
        <v>#NAME?</v>
      </c>
      <c r="C25" s="106" t="e">
        <f ca="1"/>
        <v>#NAME?</v>
      </c>
      <c r="D25" s="106" t="e">
        <f ca="1"/>
        <v>#NAME?</v>
      </c>
      <c r="E25" s="139" t="e">
        <f ca="1"/>
        <v>#NAME?</v>
      </c>
      <c r="F25" s="139"/>
      <c r="G25" s="24" t="s">
        <v>5961</v>
      </c>
      <c r="H25" s="24" t="s">
        <v>5961</v>
      </c>
      <c r="I25" s="24" t="s">
        <v>5961</v>
      </c>
      <c r="J25" s="11" t="s">
        <v>5961</v>
      </c>
      <c r="K25" s="50" t="s">
        <v>5961</v>
      </c>
      <c r="L25" s="68"/>
    </row>
    <row r="26" spans="1:12" ht="30" customHeight="1" x14ac:dyDescent="0.2">
      <c r="A26" s="32"/>
      <c r="B26" s="24" t="e">
        <f ca="1"/>
        <v>#NAME?</v>
      </c>
      <c r="C26" s="106" t="e">
        <f ca="1"/>
        <v>#NAME?</v>
      </c>
      <c r="D26" s="106" t="e">
        <f ca="1"/>
        <v>#NAME?</v>
      </c>
      <c r="E26" s="139" t="e">
        <f ca="1"/>
        <v>#NAME?</v>
      </c>
      <c r="F26" s="139"/>
      <c r="G26" s="24" t="s">
        <v>5961</v>
      </c>
      <c r="H26" s="24" t="s">
        <v>5961</v>
      </c>
      <c r="I26" s="24" t="s">
        <v>5961</v>
      </c>
      <c r="J26" s="11" t="s">
        <v>5961</v>
      </c>
      <c r="K26" s="50" t="s">
        <v>5961</v>
      </c>
      <c r="L26" s="68"/>
    </row>
    <row r="27" spans="1:12" ht="30" customHeight="1" x14ac:dyDescent="0.2">
      <c r="A27" s="32"/>
      <c r="B27" s="24" t="e">
        <f ca="1"/>
        <v>#NAME?</v>
      </c>
      <c r="C27" s="106" t="e">
        <f ca="1"/>
        <v>#NAME?</v>
      </c>
      <c r="D27" s="106" t="e">
        <f ca="1"/>
        <v>#NAME?</v>
      </c>
      <c r="E27" s="139" t="e">
        <f ca="1"/>
        <v>#NAME?</v>
      </c>
      <c r="F27" s="139"/>
      <c r="G27" s="24" t="s">
        <v>5961</v>
      </c>
      <c r="H27" s="24" t="s">
        <v>5961</v>
      </c>
      <c r="I27" s="24" t="s">
        <v>5961</v>
      </c>
      <c r="J27" s="11" t="s">
        <v>5961</v>
      </c>
      <c r="K27" s="50" t="s">
        <v>5961</v>
      </c>
      <c r="L27" s="68"/>
    </row>
    <row r="28" spans="1:12" ht="30" customHeight="1" x14ac:dyDescent="0.2">
      <c r="A28" s="32"/>
      <c r="B28" s="24" t="e">
        <f ca="1"/>
        <v>#NAME?</v>
      </c>
      <c r="C28" s="106" t="e">
        <f ca="1"/>
        <v>#NAME?</v>
      </c>
      <c r="D28" s="106" t="e">
        <f ca="1"/>
        <v>#NAME?</v>
      </c>
      <c r="E28" s="139" t="e">
        <f ca="1"/>
        <v>#NAME?</v>
      </c>
      <c r="F28" s="139"/>
      <c r="G28" s="24" t="s">
        <v>5961</v>
      </c>
      <c r="H28" s="24" t="s">
        <v>5961</v>
      </c>
      <c r="I28" s="24" t="s">
        <v>5961</v>
      </c>
      <c r="J28" s="11" t="s">
        <v>5961</v>
      </c>
      <c r="K28" s="50" t="s">
        <v>5961</v>
      </c>
      <c r="L28" s="68"/>
    </row>
    <row r="29" spans="1:12" x14ac:dyDescent="0.2">
      <c r="B29" s="33"/>
      <c r="C29" s="15"/>
      <c r="D29" s="15"/>
      <c r="E29" s="17"/>
      <c r="F29" s="33"/>
      <c r="G29" s="33"/>
      <c r="H29" s="33"/>
      <c r="I29" s="33"/>
      <c r="J29" s="15"/>
      <c r="K29" s="46"/>
      <c r="L29" s="149"/>
    </row>
  </sheetData>
  <mergeCells count="2">
    <mergeCell ref="B1:K1"/>
    <mergeCell ref="B2:K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7.140625" defaultRowHeight="12.75" customHeight="1" x14ac:dyDescent="0.2"/>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95"/>
  <sheetViews>
    <sheetView workbookViewId="0"/>
  </sheetViews>
  <sheetFormatPr defaultColWidth="17.140625" defaultRowHeight="12.75" customHeight="1" x14ac:dyDescent="0.2"/>
  <cols>
    <col min="1" max="1" width="42.42578125" customWidth="1"/>
    <col min="2" max="2" width="13.140625" customWidth="1"/>
    <col min="3" max="3" width="8.42578125" hidden="1" customWidth="1"/>
    <col min="4" max="4" width="4.7109375" customWidth="1"/>
    <col min="5" max="5" width="49" customWidth="1"/>
    <col min="6" max="6" width="8.28515625" customWidth="1"/>
    <col min="7" max="8" width="8.42578125" customWidth="1"/>
    <col min="9" max="25" width="8.42578125" hidden="1" customWidth="1"/>
    <col min="26" max="29" width="0" hidden="1"/>
  </cols>
  <sheetData>
    <row r="1" spans="1:29" ht="15" customHeight="1" x14ac:dyDescent="0.25">
      <c r="A1" s="153" t="s">
        <v>5890</v>
      </c>
      <c r="B1" s="153"/>
      <c r="C1" s="190"/>
      <c r="D1" s="190"/>
      <c r="E1" s="190"/>
      <c r="F1" s="190"/>
      <c r="G1" s="190"/>
      <c r="I1" s="120" t="s">
        <v>5891</v>
      </c>
      <c r="J1" s="120" t="s">
        <v>5892</v>
      </c>
      <c r="K1" s="16" t="s">
        <v>5893</v>
      </c>
      <c r="L1" s="58" t="s">
        <v>5894</v>
      </c>
      <c r="M1" s="16" t="s">
        <v>5895</v>
      </c>
      <c r="N1" s="58" t="s">
        <v>5896</v>
      </c>
      <c r="O1" s="16" t="s">
        <v>5897</v>
      </c>
      <c r="P1" s="58" t="s">
        <v>5898</v>
      </c>
      <c r="Q1" s="16" t="s">
        <v>5899</v>
      </c>
      <c r="R1" s="58" t="s">
        <v>5900</v>
      </c>
      <c r="S1" s="16" t="s">
        <v>5901</v>
      </c>
      <c r="T1" s="58" t="s">
        <v>5902</v>
      </c>
      <c r="U1" s="111" t="s">
        <v>5903</v>
      </c>
      <c r="V1" s="111" t="s">
        <v>5904</v>
      </c>
      <c r="W1" s="16" t="s">
        <v>5905</v>
      </c>
      <c r="X1" s="113" t="s">
        <v>5906</v>
      </c>
      <c r="Y1" s="113" t="s">
        <v>5907</v>
      </c>
      <c r="Z1" s="58" t="s">
        <v>5908</v>
      </c>
      <c r="AB1" s="120" t="s">
        <v>5909</v>
      </c>
      <c r="AC1" s="120" t="s">
        <v>5910</v>
      </c>
    </row>
    <row r="2" spans="1:29" ht="45" customHeight="1" x14ac:dyDescent="0.2">
      <c r="A2" s="176" t="s">
        <v>5911</v>
      </c>
      <c r="B2" s="176"/>
      <c r="C2" s="176"/>
      <c r="D2" s="176"/>
      <c r="E2" s="176"/>
      <c r="F2" s="176"/>
      <c r="G2" s="176"/>
      <c r="I2" s="7">
        <f>MIN(Vertices!C:C)</f>
        <v>0</v>
      </c>
      <c r="J2" s="120">
        <f>COUNTIF(Vertices!C:C,("&gt;= "&amp;I2))-COUNTIF(Vertices!C:C,("&gt;="&amp;I3))</f>
        <v>0</v>
      </c>
      <c r="K2" s="27">
        <f>MIN(Vertices!D:D)</f>
        <v>0</v>
      </c>
      <c r="L2" s="63">
        <f>COUNTIF(Vertices!D:D,("&gt;= "&amp;K2))-COUNTIF(Vertices!D:D,("&gt;="&amp;K3))</f>
        <v>0</v>
      </c>
      <c r="M2" s="27">
        <f>MIN(Vertices!E:E)</f>
        <v>0</v>
      </c>
      <c r="N2" s="63">
        <f>COUNTIF(Vertices!E:E,("&gt;= "&amp;M2))-COUNTIF(Vertices!E:E,("&gt;="&amp;M3))</f>
        <v>0</v>
      </c>
      <c r="O2" s="27">
        <f>MIN(Vertices!F:F)</f>
        <v>0</v>
      </c>
      <c r="P2" s="63">
        <f>COUNTIF(Vertices!F:F,("&gt;= "&amp;O2))-COUNTIF(Vertices!F:F,("&gt;="&amp;O3))</f>
        <v>0</v>
      </c>
      <c r="Q2" s="27" t="e">
        <f>#REF!</f>
        <v>#REF!</v>
      </c>
      <c r="R2" s="63" t="e">
        <f>#REF!</f>
        <v>#REF!</v>
      </c>
      <c r="S2" s="27">
        <f>MIN(Vertices!H:H)</f>
        <v>0</v>
      </c>
      <c r="T2" s="63">
        <f>COUNTIF(Vertices!H:H,("&gt;= "&amp;S2))-COUNTIF(Vertices!H:H,("&gt;="&amp;S3))</f>
        <v>0</v>
      </c>
      <c r="U2" s="27">
        <f>MIN(Vertices!G:G)</f>
        <v>0</v>
      </c>
      <c r="V2" s="63">
        <f>COUNTIF(Vertices!G:G,("&gt;= "&amp;U2))-COUNTIF(Vertices!G:G,("&gt;="&amp;U3))</f>
        <v>0</v>
      </c>
      <c r="W2" s="27" t="e">
        <f>#REF!</f>
        <v>#REF!</v>
      </c>
      <c r="X2" s="137" t="e">
        <f>#REF!</f>
        <v>#REF!</v>
      </c>
      <c r="Y2" s="78" t="e">
        <f ca="1">MIN(INDIRECT(DynamicFilterSourceColumnRange))</f>
        <v>#REF!</v>
      </c>
      <c r="Z2" s="63" t="e">
        <f t="shared" ref="Z2:Z44" ca="1" si="0">COUNTIF(INDIRECT(DynamicFilterSourceColumnRange),("&gt;= "&amp;Y2))-COUNTIF(INDIRECT(DynamicFilterSourceColumnRange),("&gt;="&amp;Y3))</f>
        <v>#REF!</v>
      </c>
      <c r="AB2" s="120" t="s">
        <v>5912</v>
      </c>
      <c r="AC2" s="120">
        <f>ROWS('SNA Metrics'!$I$2:$I$45)-1</f>
        <v>43</v>
      </c>
    </row>
    <row r="3" spans="1:29" ht="15" customHeight="1" x14ac:dyDescent="0.2">
      <c r="A3" s="193" t="s">
        <v>5913</v>
      </c>
      <c r="B3" s="193"/>
      <c r="G3" s="53"/>
      <c r="H3" s="53"/>
      <c r="I3" s="7">
        <f t="shared" ref="I3:I44" si="1">I2+(($I$45-$I$2)/BinDivisor)</f>
        <v>0</v>
      </c>
      <c r="J3" s="120">
        <f>COUNTIF(Vertices!C:C,("&gt;= "&amp;I3))-COUNTIF(Vertices!C:C,("&gt;="&amp;I4))</f>
        <v>0</v>
      </c>
      <c r="K3" s="130">
        <f t="shared" ref="K3:K44" si="2">K2+(($K$45-$K$2)/BinDivisor)</f>
        <v>0</v>
      </c>
      <c r="L3" s="63">
        <f>COUNTIF(Vertices!D:D,("&gt;= "&amp;K3))-COUNTIF(Vertices!D:D,("&gt;="&amp;K4))</f>
        <v>0</v>
      </c>
      <c r="M3" s="130">
        <f t="shared" ref="M3:M44" si="3">M2+(($M$45-$M$2)/BinDivisor)</f>
        <v>0</v>
      </c>
      <c r="N3" s="63">
        <f>COUNTIF(Vertices!E:E,("&gt;= "&amp;M3))-COUNTIF(Vertices!E:E,("&gt;="&amp;M4))</f>
        <v>0</v>
      </c>
      <c r="O3" s="130">
        <f t="shared" ref="O3:O44" si="4">O2+(($O$45-$O$2)/BinDivisor)</f>
        <v>0</v>
      </c>
      <c r="P3" s="63">
        <f>COUNTIF(Vertices!F:F,("&gt;= "&amp;O3))-COUNTIF(Vertices!F:F,("&gt;="&amp;O4))</f>
        <v>0</v>
      </c>
      <c r="Q3" s="130" t="e">
        <f t="shared" ref="Q3:Q44" si="5">Q2+(($Q$45-$Q$2)/BinDivisor)</f>
        <v>#REF!</v>
      </c>
      <c r="R3" s="126" t="e">
        <f>#REF!</f>
        <v>#REF!</v>
      </c>
      <c r="S3" s="130">
        <f t="shared" ref="S3:S44" si="6">S2+(($S$45-$S$2)/BinDivisor)</f>
        <v>0</v>
      </c>
      <c r="T3" s="63">
        <f>COUNTIF(Vertices!H:H,("&gt;= "&amp;S3))-COUNTIF(Vertices!H:H,("&gt;="&amp;S4))</f>
        <v>0</v>
      </c>
      <c r="U3" s="130">
        <f t="shared" ref="U3:U44" si="7">U2+(($U$45-$U$2)/BinDivisor)</f>
        <v>0</v>
      </c>
      <c r="V3" s="63">
        <f>COUNTIF(Vertices!G:G,("&gt;= "&amp;U3))-COUNTIF(Vertices!G:G,("&gt;="&amp;U4))</f>
        <v>0</v>
      </c>
      <c r="W3" s="130" t="e">
        <f t="shared" ref="W3:W44" si="8">W2+(($W$45-$W$2)/BinDivisor)</f>
        <v>#REF!</v>
      </c>
      <c r="X3" s="79" t="e">
        <f>#REF!</f>
        <v>#REF!</v>
      </c>
      <c r="Y3" s="70" t="e">
        <f t="shared" ref="Y3:Y44" ca="1" si="9">Y2+(($Y$45-$Y$2)/BinDivisor)</f>
        <v>#REF!</v>
      </c>
      <c r="Z3" s="126" t="e">
        <f t="shared" ca="1" si="0"/>
        <v>#REF!</v>
      </c>
      <c r="AB3" s="120" t="s">
        <v>5914</v>
      </c>
      <c r="AC3" s="120" t="s">
        <v>5915</v>
      </c>
    </row>
    <row r="4" spans="1:29" ht="15" customHeight="1" x14ac:dyDescent="0.2">
      <c r="C4">
        <v>1</v>
      </c>
      <c r="I4" s="7">
        <f t="shared" si="1"/>
        <v>0</v>
      </c>
      <c r="J4" s="120">
        <f>COUNTIF(Vertices!C:C,("&gt;= "&amp;I4))-COUNTIF(Vertices!C:C,("&gt;="&amp;I5))</f>
        <v>0</v>
      </c>
      <c r="K4" s="27">
        <f t="shared" si="2"/>
        <v>0</v>
      </c>
      <c r="L4" s="63">
        <f>COUNTIF(Vertices!D:D,("&gt;= "&amp;K4))-COUNTIF(Vertices!D:D,("&gt;="&amp;K5))</f>
        <v>0</v>
      </c>
      <c r="M4" s="27">
        <f t="shared" si="3"/>
        <v>0</v>
      </c>
      <c r="N4" s="63">
        <f>COUNTIF(Vertices!E:E,("&gt;= "&amp;M4))-COUNTIF(Vertices!E:E,("&gt;="&amp;M5))</f>
        <v>0</v>
      </c>
      <c r="O4" s="27">
        <f t="shared" si="4"/>
        <v>0</v>
      </c>
      <c r="P4" s="63">
        <f>COUNTIF(Vertices!F:F,("&gt;= "&amp;O4))-COUNTIF(Vertices!F:F,("&gt;="&amp;O5))</f>
        <v>0</v>
      </c>
      <c r="Q4" s="27" t="e">
        <f t="shared" si="5"/>
        <v>#REF!</v>
      </c>
      <c r="R4" s="63" t="e">
        <f>#REF!</f>
        <v>#REF!</v>
      </c>
      <c r="S4" s="27">
        <f t="shared" si="6"/>
        <v>0</v>
      </c>
      <c r="T4" s="63">
        <f>COUNTIF(Vertices!H:H,("&gt;= "&amp;S4))-COUNTIF(Vertices!H:H,("&gt;="&amp;S5))</f>
        <v>0</v>
      </c>
      <c r="U4" s="27">
        <f t="shared" si="7"/>
        <v>0</v>
      </c>
      <c r="V4" s="63">
        <f>COUNTIF(Vertices!G:G,("&gt;= "&amp;U4))-COUNTIF(Vertices!G:G,("&gt;="&amp;U5))</f>
        <v>0</v>
      </c>
      <c r="W4" s="27" t="e">
        <f t="shared" si="8"/>
        <v>#REF!</v>
      </c>
      <c r="X4" s="137" t="e">
        <f>#REF!</f>
        <v>#REF!</v>
      </c>
      <c r="Y4" s="78" t="e">
        <f t="shared" ca="1" si="9"/>
        <v>#REF!</v>
      </c>
      <c r="Z4" s="63" t="e">
        <f t="shared" ca="1" si="0"/>
        <v>#REF!</v>
      </c>
      <c r="AB4" s="120" t="s">
        <v>5916</v>
      </c>
      <c r="AC4" s="120" t="s">
        <v>5917</v>
      </c>
    </row>
    <row r="5" spans="1:29" ht="15" customHeight="1" x14ac:dyDescent="0.2">
      <c r="C5">
        <v>1</v>
      </c>
      <c r="I5" s="7">
        <f t="shared" si="1"/>
        <v>0</v>
      </c>
      <c r="J5" s="120">
        <f>COUNTIF(Vertices!C:C,("&gt;= "&amp;I5))-COUNTIF(Vertices!C:C,("&gt;="&amp;I6))</f>
        <v>0</v>
      </c>
      <c r="K5" s="130">
        <f t="shared" si="2"/>
        <v>0</v>
      </c>
      <c r="L5" s="63">
        <f>COUNTIF(Vertices!D:D,("&gt;= "&amp;K5))-COUNTIF(Vertices!D:D,("&gt;="&amp;K6))</f>
        <v>0</v>
      </c>
      <c r="M5" s="130">
        <f t="shared" si="3"/>
        <v>0</v>
      </c>
      <c r="N5" s="63">
        <f>COUNTIF(Vertices!E:E,("&gt;= "&amp;M5))-COUNTIF(Vertices!E:E,("&gt;="&amp;M6))</f>
        <v>0</v>
      </c>
      <c r="O5" s="130">
        <f t="shared" si="4"/>
        <v>0</v>
      </c>
      <c r="P5" s="63">
        <f>COUNTIF(Vertices!F:F,("&gt;= "&amp;O5))-COUNTIF(Vertices!F:F,("&gt;="&amp;O6))</f>
        <v>0</v>
      </c>
      <c r="Q5" s="130" t="e">
        <f t="shared" si="5"/>
        <v>#REF!</v>
      </c>
      <c r="R5" s="126" t="e">
        <f>#REF!</f>
        <v>#REF!</v>
      </c>
      <c r="S5" s="130">
        <f t="shared" si="6"/>
        <v>0</v>
      </c>
      <c r="T5" s="63">
        <f>COUNTIF(Vertices!H:H,("&gt;= "&amp;S5))-COUNTIF(Vertices!H:H,("&gt;="&amp;S6))</f>
        <v>0</v>
      </c>
      <c r="U5" s="130">
        <f t="shared" si="7"/>
        <v>0</v>
      </c>
      <c r="V5" s="63">
        <f>COUNTIF(Vertices!G:G,("&gt;= "&amp;U5))-COUNTIF(Vertices!G:G,("&gt;="&amp;U6))</f>
        <v>0</v>
      </c>
      <c r="W5" s="130" t="e">
        <f t="shared" si="8"/>
        <v>#REF!</v>
      </c>
      <c r="X5" s="79" t="e">
        <f>#REF!</f>
        <v>#REF!</v>
      </c>
      <c r="Y5" s="70" t="e">
        <f t="shared" ca="1" si="9"/>
        <v>#REF!</v>
      </c>
      <c r="Z5" s="126" t="e">
        <f t="shared" ca="1" si="0"/>
        <v>#REF!</v>
      </c>
    </row>
    <row r="6" spans="1:29" ht="15" customHeight="1" x14ac:dyDescent="0.2">
      <c r="C6">
        <v>1</v>
      </c>
      <c r="I6" s="7">
        <f t="shared" si="1"/>
        <v>0</v>
      </c>
      <c r="J6" s="120">
        <f>COUNTIF(Vertices!C:C,("&gt;= "&amp;I6))-COUNTIF(Vertices!C:C,("&gt;="&amp;I7))</f>
        <v>0</v>
      </c>
      <c r="K6" s="27">
        <f t="shared" si="2"/>
        <v>0</v>
      </c>
      <c r="L6" s="63">
        <f>COUNTIF(Vertices!D:D,("&gt;= "&amp;K6))-COUNTIF(Vertices!D:D,("&gt;="&amp;K7))</f>
        <v>0</v>
      </c>
      <c r="M6" s="27">
        <f t="shared" si="3"/>
        <v>0</v>
      </c>
      <c r="N6" s="63">
        <f>COUNTIF(Vertices!E:E,("&gt;= "&amp;M6))-COUNTIF(Vertices!E:E,("&gt;="&amp;M7))</f>
        <v>0</v>
      </c>
      <c r="O6" s="27">
        <f t="shared" si="4"/>
        <v>0</v>
      </c>
      <c r="P6" s="63">
        <f>COUNTIF(Vertices!F:F,("&gt;= "&amp;O6))-COUNTIF(Vertices!F:F,("&gt;="&amp;O7))</f>
        <v>0</v>
      </c>
      <c r="Q6" s="27" t="e">
        <f t="shared" si="5"/>
        <v>#REF!</v>
      </c>
      <c r="R6" s="63" t="e">
        <f>#REF!</f>
        <v>#REF!</v>
      </c>
      <c r="S6" s="27">
        <f t="shared" si="6"/>
        <v>0</v>
      </c>
      <c r="T6" s="63">
        <f>COUNTIF(Vertices!H:H,("&gt;= "&amp;S6))-COUNTIF(Vertices!H:H,("&gt;="&amp;S7))</f>
        <v>0</v>
      </c>
      <c r="U6" s="27">
        <f t="shared" si="7"/>
        <v>0</v>
      </c>
      <c r="V6" s="63">
        <f>COUNTIF(Vertices!G:G,("&gt;= "&amp;U6))-COUNTIF(Vertices!G:G,("&gt;="&amp;U7))</f>
        <v>0</v>
      </c>
      <c r="W6" s="27" t="e">
        <f t="shared" si="8"/>
        <v>#REF!</v>
      </c>
      <c r="X6" s="137" t="e">
        <f>#REF!</f>
        <v>#REF!</v>
      </c>
      <c r="Y6" s="78" t="e">
        <f t="shared" ca="1" si="9"/>
        <v>#REF!</v>
      </c>
      <c r="Z6" s="63" t="e">
        <f t="shared" ca="1" si="0"/>
        <v>#REF!</v>
      </c>
    </row>
    <row r="7" spans="1:29" ht="15" customHeight="1" x14ac:dyDescent="0.2">
      <c r="C7">
        <v>1</v>
      </c>
      <c r="I7" s="7">
        <f t="shared" si="1"/>
        <v>0</v>
      </c>
      <c r="J7" s="120">
        <f>COUNTIF(Vertices!C:C,("&gt;= "&amp;I7))-COUNTIF(Vertices!C:C,("&gt;="&amp;I8))</f>
        <v>0</v>
      </c>
      <c r="K7" s="130">
        <f t="shared" si="2"/>
        <v>0</v>
      </c>
      <c r="L7" s="63">
        <f>COUNTIF(Vertices!D:D,("&gt;= "&amp;K7))-COUNTIF(Vertices!D:D,("&gt;="&amp;K8))</f>
        <v>0</v>
      </c>
      <c r="M7" s="130">
        <f t="shared" si="3"/>
        <v>0</v>
      </c>
      <c r="N7" s="63">
        <f>COUNTIF(Vertices!E:E,("&gt;= "&amp;M7))-COUNTIF(Vertices!E:E,("&gt;="&amp;M8))</f>
        <v>0</v>
      </c>
      <c r="O7" s="130">
        <f t="shared" si="4"/>
        <v>0</v>
      </c>
      <c r="P7" s="63">
        <f>COUNTIF(Vertices!F:F,("&gt;= "&amp;O7))-COUNTIF(Vertices!F:F,("&gt;="&amp;O8))</f>
        <v>0</v>
      </c>
      <c r="Q7" s="130" t="e">
        <f t="shared" si="5"/>
        <v>#REF!</v>
      </c>
      <c r="R7" s="126" t="e">
        <f>#REF!</f>
        <v>#REF!</v>
      </c>
      <c r="S7" s="130">
        <f t="shared" si="6"/>
        <v>0</v>
      </c>
      <c r="T7" s="63">
        <f>COUNTIF(Vertices!H:H,("&gt;= "&amp;S7))-COUNTIF(Vertices!H:H,("&gt;="&amp;S8))</f>
        <v>0</v>
      </c>
      <c r="U7" s="130">
        <f t="shared" si="7"/>
        <v>0</v>
      </c>
      <c r="V7" s="63">
        <f>COUNTIF(Vertices!G:G,("&gt;= "&amp;U7))-COUNTIF(Vertices!G:G,("&gt;="&amp;U8))</f>
        <v>0</v>
      </c>
      <c r="W7" s="130" t="e">
        <f t="shared" si="8"/>
        <v>#REF!</v>
      </c>
      <c r="X7" s="79" t="e">
        <f>#REF!</f>
        <v>#REF!</v>
      </c>
      <c r="Y7" s="70" t="e">
        <f t="shared" ca="1" si="9"/>
        <v>#REF!</v>
      </c>
      <c r="Z7" s="126" t="e">
        <f t="shared" ca="1" si="0"/>
        <v>#REF!</v>
      </c>
    </row>
    <row r="8" spans="1:29" ht="15" customHeight="1" x14ac:dyDescent="0.2">
      <c r="C8">
        <v>1</v>
      </c>
      <c r="I8" s="7">
        <f t="shared" si="1"/>
        <v>0</v>
      </c>
      <c r="J8" s="120">
        <f>COUNTIF(Vertices!C:C,("&gt;= "&amp;I8))-COUNTIF(Vertices!C:C,("&gt;="&amp;I9))</f>
        <v>0</v>
      </c>
      <c r="K8" s="27">
        <f t="shared" si="2"/>
        <v>0</v>
      </c>
      <c r="L8" s="63">
        <f>COUNTIF(Vertices!D:D,("&gt;= "&amp;K8))-COUNTIF(Vertices!D:D,("&gt;="&amp;K9))</f>
        <v>0</v>
      </c>
      <c r="M8" s="27">
        <f t="shared" si="3"/>
        <v>0</v>
      </c>
      <c r="N8" s="63">
        <f>COUNTIF(Vertices!E:E,("&gt;= "&amp;M8))-COUNTIF(Vertices!E:E,("&gt;="&amp;M9))</f>
        <v>0</v>
      </c>
      <c r="O8" s="27">
        <f t="shared" si="4"/>
        <v>0</v>
      </c>
      <c r="P8" s="63">
        <f>COUNTIF(Vertices!F:F,("&gt;= "&amp;O8))-COUNTIF(Vertices!F:F,("&gt;="&amp;O9))</f>
        <v>0</v>
      </c>
      <c r="Q8" s="27" t="e">
        <f t="shared" si="5"/>
        <v>#REF!</v>
      </c>
      <c r="R8" s="63" t="e">
        <f>#REF!</f>
        <v>#REF!</v>
      </c>
      <c r="S8" s="27">
        <f t="shared" si="6"/>
        <v>0</v>
      </c>
      <c r="T8" s="63">
        <f>COUNTIF(Vertices!H:H,("&gt;= "&amp;S8))-COUNTIF(Vertices!H:H,("&gt;="&amp;S9))</f>
        <v>0</v>
      </c>
      <c r="U8" s="27">
        <f t="shared" si="7"/>
        <v>0</v>
      </c>
      <c r="V8" s="63">
        <f>COUNTIF(Vertices!G:G,("&gt;= "&amp;U8))-COUNTIF(Vertices!G:G,("&gt;="&amp;U9))</f>
        <v>0</v>
      </c>
      <c r="W8" s="27" t="e">
        <f t="shared" si="8"/>
        <v>#REF!</v>
      </c>
      <c r="X8" s="137" t="e">
        <f>#REF!</f>
        <v>#REF!</v>
      </c>
      <c r="Y8" s="78" t="e">
        <f t="shared" ca="1" si="9"/>
        <v>#REF!</v>
      </c>
      <c r="Z8" s="63" t="e">
        <f t="shared" ca="1" si="0"/>
        <v>#REF!</v>
      </c>
    </row>
    <row r="9" spans="1:29" ht="15" customHeight="1" x14ac:dyDescent="0.2">
      <c r="C9">
        <v>1</v>
      </c>
      <c r="I9" s="7">
        <f t="shared" si="1"/>
        <v>0</v>
      </c>
      <c r="J9" s="120">
        <f>COUNTIF(Vertices!C:C,("&gt;= "&amp;I9))-COUNTIF(Vertices!C:C,("&gt;="&amp;I10))</f>
        <v>0</v>
      </c>
      <c r="K9" s="130">
        <f t="shared" si="2"/>
        <v>0</v>
      </c>
      <c r="L9" s="63">
        <f>COUNTIF(Vertices!D:D,("&gt;= "&amp;K9))-COUNTIF(Vertices!D:D,("&gt;="&amp;K10))</f>
        <v>0</v>
      </c>
      <c r="M9" s="130">
        <f t="shared" si="3"/>
        <v>0</v>
      </c>
      <c r="N9" s="63">
        <f>COUNTIF(Vertices!E:E,("&gt;= "&amp;M9))-COUNTIF(Vertices!E:E,("&gt;="&amp;M10))</f>
        <v>0</v>
      </c>
      <c r="O9" s="130">
        <f t="shared" si="4"/>
        <v>0</v>
      </c>
      <c r="P9" s="63">
        <f>COUNTIF(Vertices!F:F,("&gt;= "&amp;O9))-COUNTIF(Vertices!F:F,("&gt;="&amp;O10))</f>
        <v>0</v>
      </c>
      <c r="Q9" s="130" t="e">
        <f t="shared" si="5"/>
        <v>#REF!</v>
      </c>
      <c r="R9" s="126" t="e">
        <f>#REF!</f>
        <v>#REF!</v>
      </c>
      <c r="S9" s="130">
        <f t="shared" si="6"/>
        <v>0</v>
      </c>
      <c r="T9" s="63">
        <f>COUNTIF(Vertices!H:H,("&gt;= "&amp;S9))-COUNTIF(Vertices!H:H,("&gt;="&amp;S10))</f>
        <v>0</v>
      </c>
      <c r="U9" s="130">
        <f t="shared" si="7"/>
        <v>0</v>
      </c>
      <c r="V9" s="63">
        <f>COUNTIF(Vertices!G:G,("&gt;= "&amp;U9))-COUNTIF(Vertices!G:G,("&gt;="&amp;U10))</f>
        <v>0</v>
      </c>
      <c r="W9" s="130" t="e">
        <f t="shared" si="8"/>
        <v>#REF!</v>
      </c>
      <c r="X9" s="79" t="e">
        <f>#REF!</f>
        <v>#REF!</v>
      </c>
      <c r="Y9" s="70" t="e">
        <f t="shared" ca="1" si="9"/>
        <v>#REF!</v>
      </c>
      <c r="Z9" s="126" t="e">
        <f t="shared" ca="1" si="0"/>
        <v>#REF!</v>
      </c>
    </row>
    <row r="10" spans="1:29" ht="15" customHeight="1" x14ac:dyDescent="0.2">
      <c r="C10">
        <v>1</v>
      </c>
      <c r="E10" s="23"/>
      <c r="F10" s="23"/>
      <c r="I10" s="7">
        <f t="shared" si="1"/>
        <v>0</v>
      </c>
      <c r="J10" s="120">
        <f>COUNTIF(Vertices!C:C,("&gt;= "&amp;I10))-COUNTIF(Vertices!C:C,("&gt;="&amp;I11))</f>
        <v>0</v>
      </c>
      <c r="K10" s="27">
        <f t="shared" si="2"/>
        <v>0</v>
      </c>
      <c r="L10" s="63">
        <f>COUNTIF(Vertices!D:D,("&gt;= "&amp;K10))-COUNTIF(Vertices!D:D,("&gt;="&amp;K11))</f>
        <v>0</v>
      </c>
      <c r="M10" s="27">
        <f t="shared" si="3"/>
        <v>0</v>
      </c>
      <c r="N10" s="63">
        <f>COUNTIF(Vertices!E:E,("&gt;= "&amp;M10))-COUNTIF(Vertices!E:E,("&gt;="&amp;M11))</f>
        <v>0</v>
      </c>
      <c r="O10" s="27">
        <f t="shared" si="4"/>
        <v>0</v>
      </c>
      <c r="P10" s="63">
        <f>COUNTIF(Vertices!F:F,("&gt;= "&amp;O10))-COUNTIF(Vertices!F:F,("&gt;="&amp;O11))</f>
        <v>0</v>
      </c>
      <c r="Q10" s="27" t="e">
        <f t="shared" si="5"/>
        <v>#REF!</v>
      </c>
      <c r="R10" s="63" t="e">
        <f>#REF!</f>
        <v>#REF!</v>
      </c>
      <c r="S10" s="27">
        <f t="shared" si="6"/>
        <v>0</v>
      </c>
      <c r="T10" s="63">
        <f>COUNTIF(Vertices!H:H,("&gt;= "&amp;S10))-COUNTIF(Vertices!H:H,("&gt;="&amp;S11))</f>
        <v>0</v>
      </c>
      <c r="U10" s="27">
        <f t="shared" si="7"/>
        <v>0</v>
      </c>
      <c r="V10" s="63">
        <f>COUNTIF(Vertices!G:G,("&gt;= "&amp;U10))-COUNTIF(Vertices!G:G,("&gt;="&amp;U11))</f>
        <v>0</v>
      </c>
      <c r="W10" s="27" t="e">
        <f t="shared" si="8"/>
        <v>#REF!</v>
      </c>
      <c r="X10" s="137" t="e">
        <f>#REF!</f>
        <v>#REF!</v>
      </c>
      <c r="Y10" s="78" t="e">
        <f t="shared" ca="1" si="9"/>
        <v>#REF!</v>
      </c>
      <c r="Z10" s="63" t="e">
        <f t="shared" ca="1" si="0"/>
        <v>#REF!</v>
      </c>
    </row>
    <row r="11" spans="1:29" ht="15" customHeight="1" x14ac:dyDescent="0.2">
      <c r="C11">
        <v>1</v>
      </c>
      <c r="E11" s="71"/>
      <c r="F11" s="71"/>
      <c r="I11" s="7">
        <f t="shared" si="1"/>
        <v>0</v>
      </c>
      <c r="J11" s="120">
        <f>COUNTIF(Vertices!C:C,("&gt;= "&amp;I11))-COUNTIF(Vertices!C:C,("&gt;="&amp;I12))</f>
        <v>0</v>
      </c>
      <c r="K11" s="130">
        <f t="shared" si="2"/>
        <v>0</v>
      </c>
      <c r="L11" s="63">
        <f>COUNTIF(Vertices!D:D,("&gt;= "&amp;K11))-COUNTIF(Vertices!D:D,("&gt;="&amp;K12))</f>
        <v>0</v>
      </c>
      <c r="M11" s="130">
        <f t="shared" si="3"/>
        <v>0</v>
      </c>
      <c r="N11" s="63">
        <f>COUNTIF(Vertices!E:E,("&gt;= "&amp;M11))-COUNTIF(Vertices!E:E,("&gt;="&amp;M12))</f>
        <v>0</v>
      </c>
      <c r="O11" s="130">
        <f t="shared" si="4"/>
        <v>0</v>
      </c>
      <c r="P11" s="63">
        <f>COUNTIF(Vertices!F:F,("&gt;= "&amp;O11))-COUNTIF(Vertices!F:F,("&gt;="&amp;O12))</f>
        <v>0</v>
      </c>
      <c r="Q11" s="130" t="e">
        <f t="shared" si="5"/>
        <v>#REF!</v>
      </c>
      <c r="R11" s="126" t="e">
        <f>#REF!</f>
        <v>#REF!</v>
      </c>
      <c r="S11" s="130">
        <f t="shared" si="6"/>
        <v>0</v>
      </c>
      <c r="T11" s="63">
        <f>COUNTIF(Vertices!H:H,("&gt;= "&amp;S11))-COUNTIF(Vertices!H:H,("&gt;="&amp;S12))</f>
        <v>0</v>
      </c>
      <c r="U11" s="130">
        <f t="shared" si="7"/>
        <v>0</v>
      </c>
      <c r="V11" s="63">
        <f>COUNTIF(Vertices!G:G,("&gt;= "&amp;U11))-COUNTIF(Vertices!G:G,("&gt;="&amp;U12))</f>
        <v>0</v>
      </c>
      <c r="W11" s="130" t="e">
        <f t="shared" si="8"/>
        <v>#REF!</v>
      </c>
      <c r="X11" s="79" t="e">
        <f>#REF!</f>
        <v>#REF!</v>
      </c>
      <c r="Y11" s="70" t="e">
        <f t="shared" ca="1" si="9"/>
        <v>#REF!</v>
      </c>
      <c r="Z11" s="126" t="e">
        <f t="shared" ca="1" si="0"/>
        <v>#REF!</v>
      </c>
    </row>
    <row r="12" spans="1:29" ht="15" customHeight="1" x14ac:dyDescent="0.2">
      <c r="C12">
        <v>1</v>
      </c>
      <c r="D12" s="4"/>
      <c r="E12" s="90" t="s">
        <v>5918</v>
      </c>
      <c r="F12" s="28" t="str">
        <f>IF((COUNT(Vertices!C:C)&gt;0),I2,NoMetricMessage)</f>
        <v>Not Available</v>
      </c>
      <c r="G12" s="101"/>
      <c r="I12" s="7">
        <f t="shared" si="1"/>
        <v>0</v>
      </c>
      <c r="J12" s="120">
        <f>COUNTIF(Vertices!C:C,("&gt;= "&amp;I12))-COUNTIF(Vertices!C:C,("&gt;="&amp;I13))</f>
        <v>0</v>
      </c>
      <c r="K12" s="27">
        <f t="shared" si="2"/>
        <v>0</v>
      </c>
      <c r="L12" s="63">
        <f>COUNTIF(Vertices!D:D,("&gt;= "&amp;K12))-COUNTIF(Vertices!D:D,("&gt;="&amp;K13))</f>
        <v>0</v>
      </c>
      <c r="M12" s="27">
        <f t="shared" si="3"/>
        <v>0</v>
      </c>
      <c r="N12" s="63">
        <f>COUNTIF(Vertices!E:E,("&gt;= "&amp;M12))-COUNTIF(Vertices!E:E,("&gt;="&amp;M13))</f>
        <v>0</v>
      </c>
      <c r="O12" s="27">
        <f t="shared" si="4"/>
        <v>0</v>
      </c>
      <c r="P12" s="63">
        <f>COUNTIF(Vertices!F:F,("&gt;= "&amp;O12))-COUNTIF(Vertices!F:F,("&gt;="&amp;O13))</f>
        <v>0</v>
      </c>
      <c r="Q12" s="27" t="e">
        <f t="shared" si="5"/>
        <v>#REF!</v>
      </c>
      <c r="R12" s="63" t="e">
        <f>#REF!</f>
        <v>#REF!</v>
      </c>
      <c r="S12" s="27">
        <f t="shared" si="6"/>
        <v>0</v>
      </c>
      <c r="T12" s="63">
        <f>COUNTIF(Vertices!H:H,("&gt;= "&amp;S12))-COUNTIF(Vertices!H:H,("&gt;="&amp;S13))</f>
        <v>0</v>
      </c>
      <c r="U12" s="27">
        <f t="shared" si="7"/>
        <v>0</v>
      </c>
      <c r="V12" s="63">
        <f>COUNTIF(Vertices!G:G,("&gt;= "&amp;U12))-COUNTIF(Vertices!G:G,("&gt;="&amp;U13))</f>
        <v>0</v>
      </c>
      <c r="W12" s="27" t="e">
        <f t="shared" si="8"/>
        <v>#REF!</v>
      </c>
      <c r="X12" s="137" t="e">
        <f>#REF!</f>
        <v>#REF!</v>
      </c>
      <c r="Y12" s="78" t="e">
        <f t="shared" ca="1" si="9"/>
        <v>#REF!</v>
      </c>
      <c r="Z12" s="63" t="e">
        <f t="shared" ca="1" si="0"/>
        <v>#REF!</v>
      </c>
    </row>
    <row r="13" spans="1:29" ht="15" customHeight="1" x14ac:dyDescent="0.2">
      <c r="C13">
        <v>1</v>
      </c>
      <c r="D13" s="4"/>
      <c r="E13" s="59" t="s">
        <v>5919</v>
      </c>
      <c r="F13" s="18" t="str">
        <f>IF((COUNT(Vertices!$C:C)&gt;0),I45,NoMetricMessage)</f>
        <v>Not Available</v>
      </c>
      <c r="G13" s="101"/>
      <c r="I13" s="7">
        <f t="shared" si="1"/>
        <v>0</v>
      </c>
      <c r="J13" s="120">
        <f>COUNTIF(Vertices!C:C,("&gt;= "&amp;I13))-COUNTIF(Vertices!C:C,("&gt;="&amp;I14))</f>
        <v>0</v>
      </c>
      <c r="K13" s="130">
        <f t="shared" si="2"/>
        <v>0</v>
      </c>
      <c r="L13" s="63">
        <f>COUNTIF(Vertices!D:D,("&gt;= "&amp;K13))-COUNTIF(Vertices!D:D,("&gt;="&amp;K14))</f>
        <v>0</v>
      </c>
      <c r="M13" s="130">
        <f t="shared" si="3"/>
        <v>0</v>
      </c>
      <c r="N13" s="63">
        <f>COUNTIF(Vertices!E:E,("&gt;= "&amp;M13))-COUNTIF(Vertices!E:E,("&gt;="&amp;M14))</f>
        <v>0</v>
      </c>
      <c r="O13" s="130">
        <f t="shared" si="4"/>
        <v>0</v>
      </c>
      <c r="P13" s="63">
        <f>COUNTIF(Vertices!F:F,("&gt;= "&amp;O13))-COUNTIF(Vertices!F:F,("&gt;="&amp;O14))</f>
        <v>0</v>
      </c>
      <c r="Q13" s="130" t="e">
        <f t="shared" si="5"/>
        <v>#REF!</v>
      </c>
      <c r="R13" s="126" t="e">
        <f>#REF!</f>
        <v>#REF!</v>
      </c>
      <c r="S13" s="130">
        <f t="shared" si="6"/>
        <v>0</v>
      </c>
      <c r="T13" s="63">
        <f>COUNTIF(Vertices!H:H,("&gt;= "&amp;S13))-COUNTIF(Vertices!H:H,("&gt;="&amp;S14))</f>
        <v>0</v>
      </c>
      <c r="U13" s="130">
        <f t="shared" si="7"/>
        <v>0</v>
      </c>
      <c r="V13" s="63">
        <f>COUNTIF(Vertices!G:G,("&gt;= "&amp;U13))-COUNTIF(Vertices!G:G,("&gt;="&amp;U14))</f>
        <v>0</v>
      </c>
      <c r="W13" s="130" t="e">
        <f t="shared" si="8"/>
        <v>#REF!</v>
      </c>
      <c r="X13" s="79" t="e">
        <f>#REF!</f>
        <v>#REF!</v>
      </c>
      <c r="Y13" s="70" t="e">
        <f t="shared" ca="1" si="9"/>
        <v>#REF!</v>
      </c>
      <c r="Z13" s="126" t="e">
        <f t="shared" ca="1" si="0"/>
        <v>#REF!</v>
      </c>
    </row>
    <row r="14" spans="1:29" ht="15" customHeight="1" x14ac:dyDescent="0.2">
      <c r="D14" s="4"/>
      <c r="E14" s="59" t="s">
        <v>5920</v>
      </c>
      <c r="F14" s="47" t="str">
        <f>IFERROR(AVERAGE(Vertices!C:C),NoMetricMessage)</f>
        <v>Not Available</v>
      </c>
      <c r="G14" s="101"/>
      <c r="I14" s="7">
        <f t="shared" si="1"/>
        <v>0</v>
      </c>
      <c r="J14" s="120">
        <f>COUNTIF(Vertices!C:C,("&gt;= "&amp;I14))-COUNTIF(Vertices!C:C,("&gt;="&amp;I15))</f>
        <v>0</v>
      </c>
      <c r="K14" s="27">
        <f t="shared" si="2"/>
        <v>0</v>
      </c>
      <c r="L14" s="63">
        <f>COUNTIF(Vertices!D:D,("&gt;= "&amp;K14))-COUNTIF(Vertices!D:D,("&gt;="&amp;K15))</f>
        <v>0</v>
      </c>
      <c r="M14" s="27">
        <f t="shared" si="3"/>
        <v>0</v>
      </c>
      <c r="N14" s="63">
        <f>COUNTIF(Vertices!E:E,("&gt;= "&amp;M14))-COUNTIF(Vertices!E:E,("&gt;="&amp;M15))</f>
        <v>0</v>
      </c>
      <c r="O14" s="27">
        <f t="shared" si="4"/>
        <v>0</v>
      </c>
      <c r="P14" s="63">
        <f>COUNTIF(Vertices!F:F,("&gt;= "&amp;O14))-COUNTIF(Vertices!F:F,("&gt;="&amp;O15))</f>
        <v>0</v>
      </c>
      <c r="Q14" s="27" t="e">
        <f t="shared" si="5"/>
        <v>#REF!</v>
      </c>
      <c r="R14" s="63" t="e">
        <f>#REF!</f>
        <v>#REF!</v>
      </c>
      <c r="S14" s="27">
        <f t="shared" si="6"/>
        <v>0</v>
      </c>
      <c r="T14" s="63">
        <f>COUNTIF(Vertices!H:H,("&gt;= "&amp;S14))-COUNTIF(Vertices!H:H,("&gt;="&amp;S15))</f>
        <v>0</v>
      </c>
      <c r="U14" s="27">
        <f t="shared" si="7"/>
        <v>0</v>
      </c>
      <c r="V14" s="63">
        <f>COUNTIF(Vertices!G:G,("&gt;= "&amp;U14))-COUNTIF(Vertices!G:G,("&gt;="&amp;U15))</f>
        <v>0</v>
      </c>
      <c r="W14" s="27" t="e">
        <f t="shared" si="8"/>
        <v>#REF!</v>
      </c>
      <c r="X14" s="137" t="e">
        <f>#REF!</f>
        <v>#REF!</v>
      </c>
      <c r="Y14" s="78" t="e">
        <f t="shared" ca="1" si="9"/>
        <v>#REF!</v>
      </c>
      <c r="Z14" s="63" t="e">
        <f t="shared" ca="1" si="0"/>
        <v>#REF!</v>
      </c>
    </row>
    <row r="15" spans="1:29" ht="15" customHeight="1" x14ac:dyDescent="0.2">
      <c r="D15" s="4"/>
      <c r="E15" s="59" t="s">
        <v>5921</v>
      </c>
      <c r="F15" s="47" t="str">
        <f>IFERROR(MEDIAN(Vertices!C:C),NoMetricMessage)</f>
        <v>Not Available</v>
      </c>
      <c r="G15" s="101"/>
      <c r="I15" s="7">
        <f t="shared" si="1"/>
        <v>0</v>
      </c>
      <c r="J15" s="120">
        <f>COUNTIF(Vertices!C:C,("&gt;= "&amp;I15))-COUNTIF(Vertices!C:C,("&gt;="&amp;I16))</f>
        <v>0</v>
      </c>
      <c r="K15" s="130">
        <f t="shared" si="2"/>
        <v>0</v>
      </c>
      <c r="L15" s="63">
        <f>COUNTIF(Vertices!D:D,("&gt;= "&amp;K15))-COUNTIF(Vertices!D:D,("&gt;="&amp;K16))</f>
        <v>0</v>
      </c>
      <c r="M15" s="130">
        <f t="shared" si="3"/>
        <v>0</v>
      </c>
      <c r="N15" s="63">
        <f>COUNTIF(Vertices!E:E,("&gt;= "&amp;M15))-COUNTIF(Vertices!E:E,("&gt;="&amp;M16))</f>
        <v>0</v>
      </c>
      <c r="O15" s="130">
        <f t="shared" si="4"/>
        <v>0</v>
      </c>
      <c r="P15" s="63">
        <f>COUNTIF(Vertices!F:F,("&gt;= "&amp;O15))-COUNTIF(Vertices!F:F,("&gt;="&amp;O16))</f>
        <v>0</v>
      </c>
      <c r="Q15" s="130" t="e">
        <f t="shared" si="5"/>
        <v>#REF!</v>
      </c>
      <c r="R15" s="126" t="e">
        <f>#REF!</f>
        <v>#REF!</v>
      </c>
      <c r="S15" s="130">
        <f t="shared" si="6"/>
        <v>0</v>
      </c>
      <c r="T15" s="63">
        <f>COUNTIF(Vertices!H:H,("&gt;= "&amp;S15))-COUNTIF(Vertices!H:H,("&gt;="&amp;S16))</f>
        <v>0</v>
      </c>
      <c r="U15" s="130">
        <f t="shared" si="7"/>
        <v>0</v>
      </c>
      <c r="V15" s="63">
        <f>COUNTIF(Vertices!G:G,("&gt;= "&amp;U15))-COUNTIF(Vertices!G:G,("&gt;="&amp;U16))</f>
        <v>0</v>
      </c>
      <c r="W15" s="130" t="e">
        <f t="shared" si="8"/>
        <v>#REF!</v>
      </c>
      <c r="X15" s="79" t="e">
        <f>#REF!</f>
        <v>#REF!</v>
      </c>
      <c r="Y15" s="70" t="e">
        <f t="shared" ca="1" si="9"/>
        <v>#REF!</v>
      </c>
      <c r="Z15" s="126" t="e">
        <f t="shared" ca="1" si="0"/>
        <v>#REF!</v>
      </c>
    </row>
    <row r="16" spans="1:29" ht="16.5" customHeight="1" x14ac:dyDescent="0.2">
      <c r="A16" s="193" t="s">
        <v>5922</v>
      </c>
      <c r="B16" s="193"/>
      <c r="E16" s="71"/>
      <c r="F16" s="71"/>
      <c r="I16" s="7">
        <f t="shared" si="1"/>
        <v>0</v>
      </c>
      <c r="J16" s="120">
        <f>COUNTIF(Vertices!C:C,("&gt;= "&amp;I16))-COUNTIF(Vertices!C:C,("&gt;="&amp;I17))</f>
        <v>0</v>
      </c>
      <c r="K16" s="27">
        <f t="shared" si="2"/>
        <v>0</v>
      </c>
      <c r="L16" s="63">
        <f>COUNTIF(Vertices!D:D,("&gt;= "&amp;K16))-COUNTIF(Vertices!D:D,("&gt;="&amp;K17))</f>
        <v>0</v>
      </c>
      <c r="M16" s="27">
        <f t="shared" si="3"/>
        <v>0</v>
      </c>
      <c r="N16" s="63">
        <f>COUNTIF(Vertices!E:E,("&gt;= "&amp;M16))-COUNTIF(Vertices!E:E,("&gt;="&amp;M17))</f>
        <v>0</v>
      </c>
      <c r="O16" s="27">
        <f t="shared" si="4"/>
        <v>0</v>
      </c>
      <c r="P16" s="63">
        <f>COUNTIF(Vertices!F:F,("&gt;= "&amp;O16))-COUNTIF(Vertices!F:F,("&gt;="&amp;O17))</f>
        <v>0</v>
      </c>
      <c r="Q16" s="27" t="e">
        <f t="shared" si="5"/>
        <v>#REF!</v>
      </c>
      <c r="R16" s="63" t="e">
        <f>#REF!</f>
        <v>#REF!</v>
      </c>
      <c r="S16" s="27">
        <f t="shared" si="6"/>
        <v>0</v>
      </c>
      <c r="T16" s="63">
        <f>COUNTIF(Vertices!H:H,("&gt;= "&amp;S16))-COUNTIF(Vertices!H:H,("&gt;="&amp;S17))</f>
        <v>0</v>
      </c>
      <c r="U16" s="27">
        <f t="shared" si="7"/>
        <v>0</v>
      </c>
      <c r="V16" s="63">
        <f>COUNTIF(Vertices!G:G,("&gt;= "&amp;U16))-COUNTIF(Vertices!G:G,("&gt;="&amp;U17))</f>
        <v>0</v>
      </c>
      <c r="W16" s="27" t="e">
        <f t="shared" si="8"/>
        <v>#REF!</v>
      </c>
      <c r="X16" s="137" t="e">
        <f>#REF!</f>
        <v>#REF!</v>
      </c>
      <c r="Y16" s="78" t="e">
        <f t="shared" ca="1" si="9"/>
        <v>#REF!</v>
      </c>
      <c r="Z16" s="63" t="e">
        <f t="shared" ca="1" si="0"/>
        <v>#REF!</v>
      </c>
    </row>
    <row r="17" spans="1:26" ht="15" customHeight="1" x14ac:dyDescent="0.2">
      <c r="C17">
        <v>2</v>
      </c>
      <c r="I17" s="7">
        <f t="shared" si="1"/>
        <v>0</v>
      </c>
      <c r="J17" s="120">
        <f>COUNTIF(Vertices!C:C,("&gt;= "&amp;I17))-COUNTIF(Vertices!C:C,("&gt;="&amp;I18))</f>
        <v>0</v>
      </c>
      <c r="K17" s="130">
        <f t="shared" si="2"/>
        <v>0</v>
      </c>
      <c r="L17" s="63">
        <f>COUNTIF(Vertices!D:D,("&gt;= "&amp;K17))-COUNTIF(Vertices!D:D,("&gt;="&amp;K18))</f>
        <v>0</v>
      </c>
      <c r="M17" s="130">
        <f t="shared" si="3"/>
        <v>0</v>
      </c>
      <c r="N17" s="63">
        <f>COUNTIF(Vertices!E:E,("&gt;= "&amp;M17))-COUNTIF(Vertices!E:E,("&gt;="&amp;M18))</f>
        <v>0</v>
      </c>
      <c r="O17" s="130">
        <f t="shared" si="4"/>
        <v>0</v>
      </c>
      <c r="P17" s="63">
        <f>COUNTIF(Vertices!F:F,("&gt;= "&amp;O17))-COUNTIF(Vertices!F:F,("&gt;="&amp;O18))</f>
        <v>0</v>
      </c>
      <c r="Q17" s="130" t="e">
        <f t="shared" si="5"/>
        <v>#REF!</v>
      </c>
      <c r="R17" s="126" t="e">
        <f>#REF!</f>
        <v>#REF!</v>
      </c>
      <c r="S17" s="130">
        <f t="shared" si="6"/>
        <v>0</v>
      </c>
      <c r="T17" s="63">
        <f>COUNTIF(Vertices!H:H,("&gt;= "&amp;S17))-COUNTIF(Vertices!H:H,("&gt;="&amp;S18))</f>
        <v>0</v>
      </c>
      <c r="U17" s="130">
        <f t="shared" si="7"/>
        <v>0</v>
      </c>
      <c r="V17" s="63">
        <f>COUNTIF(Vertices!G:G,("&gt;= "&amp;U17))-COUNTIF(Vertices!G:G,("&gt;="&amp;U18))</f>
        <v>0</v>
      </c>
      <c r="W17" s="130" t="e">
        <f t="shared" si="8"/>
        <v>#REF!</v>
      </c>
      <c r="X17" s="79" t="e">
        <f>#REF!</f>
        <v>#REF!</v>
      </c>
      <c r="Y17" s="70" t="e">
        <f t="shared" ca="1" si="9"/>
        <v>#REF!</v>
      </c>
      <c r="Z17" s="126" t="e">
        <f t="shared" ca="1" si="0"/>
        <v>#REF!</v>
      </c>
    </row>
    <row r="18" spans="1:26" ht="15" customHeight="1" x14ac:dyDescent="0.2">
      <c r="C18">
        <v>2</v>
      </c>
      <c r="I18" s="7">
        <f t="shared" si="1"/>
        <v>0</v>
      </c>
      <c r="J18" s="120">
        <f>COUNTIF(Vertices!C:C,("&gt;= "&amp;I18))-COUNTIF(Vertices!C:C,("&gt;="&amp;I19))</f>
        <v>0</v>
      </c>
      <c r="K18" s="27">
        <f t="shared" si="2"/>
        <v>0</v>
      </c>
      <c r="L18" s="63">
        <f>COUNTIF(Vertices!D:D,("&gt;= "&amp;K18))-COUNTIF(Vertices!D:D,("&gt;="&amp;K19))</f>
        <v>0</v>
      </c>
      <c r="M18" s="27">
        <f t="shared" si="3"/>
        <v>0</v>
      </c>
      <c r="N18" s="63">
        <f>COUNTIF(Vertices!E:E,("&gt;= "&amp;M18))-COUNTIF(Vertices!E:E,("&gt;="&amp;M19))</f>
        <v>0</v>
      </c>
      <c r="O18" s="27">
        <f t="shared" si="4"/>
        <v>0</v>
      </c>
      <c r="P18" s="63">
        <f>COUNTIF(Vertices!F:F,("&gt;= "&amp;O18))-COUNTIF(Vertices!F:F,("&gt;="&amp;O19))</f>
        <v>0</v>
      </c>
      <c r="Q18" s="27" t="e">
        <f t="shared" si="5"/>
        <v>#REF!</v>
      </c>
      <c r="R18" s="63" t="e">
        <f>#REF!</f>
        <v>#REF!</v>
      </c>
      <c r="S18" s="27">
        <f t="shared" si="6"/>
        <v>0</v>
      </c>
      <c r="T18" s="63">
        <f>COUNTIF(Vertices!H:H,("&gt;= "&amp;S18))-COUNTIF(Vertices!H:H,("&gt;="&amp;S19))</f>
        <v>0</v>
      </c>
      <c r="U18" s="27">
        <f t="shared" si="7"/>
        <v>0</v>
      </c>
      <c r="V18" s="63">
        <f>COUNTIF(Vertices!G:G,("&gt;= "&amp;U18))-COUNTIF(Vertices!G:G,("&gt;="&amp;U19))</f>
        <v>0</v>
      </c>
      <c r="W18" s="27" t="e">
        <f t="shared" si="8"/>
        <v>#REF!</v>
      </c>
      <c r="X18" s="137" t="e">
        <f>#REF!</f>
        <v>#REF!</v>
      </c>
      <c r="Y18" s="78" t="e">
        <f t="shared" ca="1" si="9"/>
        <v>#REF!</v>
      </c>
      <c r="Z18" s="63" t="e">
        <f t="shared" ca="1" si="0"/>
        <v>#REF!</v>
      </c>
    </row>
    <row r="19" spans="1:26" ht="15" customHeight="1" x14ac:dyDescent="0.2">
      <c r="C19">
        <v>2</v>
      </c>
      <c r="I19" s="7">
        <f t="shared" si="1"/>
        <v>0</v>
      </c>
      <c r="J19" s="120">
        <f>COUNTIF(Vertices!C:C,("&gt;= "&amp;I19))-COUNTIF(Vertices!C:C,("&gt;="&amp;I20))</f>
        <v>0</v>
      </c>
      <c r="K19" s="130">
        <f t="shared" si="2"/>
        <v>0</v>
      </c>
      <c r="L19" s="63">
        <f>COUNTIF(Vertices!D:D,("&gt;= "&amp;K19))-COUNTIF(Vertices!D:D,("&gt;="&amp;K20))</f>
        <v>0</v>
      </c>
      <c r="M19" s="130">
        <f t="shared" si="3"/>
        <v>0</v>
      </c>
      <c r="N19" s="63">
        <f>COUNTIF(Vertices!E:E,("&gt;= "&amp;M19))-COUNTIF(Vertices!E:E,("&gt;="&amp;M20))</f>
        <v>0</v>
      </c>
      <c r="O19" s="130">
        <f t="shared" si="4"/>
        <v>0</v>
      </c>
      <c r="P19" s="63">
        <f>COUNTIF(Vertices!F:F,("&gt;= "&amp;O19))-COUNTIF(Vertices!F:F,("&gt;="&amp;O20))</f>
        <v>0</v>
      </c>
      <c r="Q19" s="130" t="e">
        <f t="shared" si="5"/>
        <v>#REF!</v>
      </c>
      <c r="R19" s="126" t="e">
        <f>#REF!</f>
        <v>#REF!</v>
      </c>
      <c r="S19" s="130">
        <f t="shared" si="6"/>
        <v>0</v>
      </c>
      <c r="T19" s="63">
        <f>COUNTIF(Vertices!H:H,("&gt;= "&amp;S19))-COUNTIF(Vertices!H:H,("&gt;="&amp;S20))</f>
        <v>0</v>
      </c>
      <c r="U19" s="130">
        <f t="shared" si="7"/>
        <v>0</v>
      </c>
      <c r="V19" s="63">
        <f>COUNTIF(Vertices!G:G,("&gt;= "&amp;U19))-COUNTIF(Vertices!G:G,("&gt;="&amp;U20))</f>
        <v>0</v>
      </c>
      <c r="W19" s="130" t="e">
        <f t="shared" si="8"/>
        <v>#REF!</v>
      </c>
      <c r="X19" s="79" t="e">
        <f>#REF!</f>
        <v>#REF!</v>
      </c>
      <c r="Y19" s="70" t="e">
        <f t="shared" ca="1" si="9"/>
        <v>#REF!</v>
      </c>
      <c r="Z19" s="126" t="e">
        <f t="shared" ca="1" si="0"/>
        <v>#REF!</v>
      </c>
    </row>
    <row r="20" spans="1:26" ht="15" customHeight="1" x14ac:dyDescent="0.2">
      <c r="C20">
        <v>2</v>
      </c>
      <c r="I20" s="7">
        <f t="shared" si="1"/>
        <v>0</v>
      </c>
      <c r="J20" s="120">
        <f>COUNTIF(Vertices!C:C,("&gt;= "&amp;I20))-COUNTIF(Vertices!C:C,("&gt;="&amp;I21))</f>
        <v>0</v>
      </c>
      <c r="K20" s="27">
        <f t="shared" si="2"/>
        <v>0</v>
      </c>
      <c r="L20" s="63">
        <f>COUNTIF(Vertices!D:D,("&gt;= "&amp;K20))-COUNTIF(Vertices!D:D,("&gt;="&amp;K21))</f>
        <v>0</v>
      </c>
      <c r="M20" s="27">
        <f t="shared" si="3"/>
        <v>0</v>
      </c>
      <c r="N20" s="63">
        <f>COUNTIF(Vertices!E:E,("&gt;= "&amp;M20))-COUNTIF(Vertices!E:E,("&gt;="&amp;M21))</f>
        <v>0</v>
      </c>
      <c r="O20" s="27">
        <f t="shared" si="4"/>
        <v>0</v>
      </c>
      <c r="P20" s="63">
        <f>COUNTIF(Vertices!F:F,("&gt;= "&amp;O20))-COUNTIF(Vertices!F:F,("&gt;="&amp;O21))</f>
        <v>0</v>
      </c>
      <c r="Q20" s="27" t="e">
        <f t="shared" si="5"/>
        <v>#REF!</v>
      </c>
      <c r="R20" s="63" t="e">
        <f>#REF!</f>
        <v>#REF!</v>
      </c>
      <c r="S20" s="27">
        <f t="shared" si="6"/>
        <v>0</v>
      </c>
      <c r="T20" s="63">
        <f>COUNTIF(Vertices!H:H,("&gt;= "&amp;S20))-COUNTIF(Vertices!H:H,("&gt;="&amp;S21))</f>
        <v>0</v>
      </c>
      <c r="U20" s="27">
        <f t="shared" si="7"/>
        <v>0</v>
      </c>
      <c r="V20" s="63">
        <f>COUNTIF(Vertices!G:G,("&gt;= "&amp;U20))-COUNTIF(Vertices!G:G,("&gt;="&amp;U21))</f>
        <v>0</v>
      </c>
      <c r="W20" s="27" t="e">
        <f t="shared" si="8"/>
        <v>#REF!</v>
      </c>
      <c r="X20" s="137" t="e">
        <f>#REF!</f>
        <v>#REF!</v>
      </c>
      <c r="Y20" s="78" t="e">
        <f t="shared" ca="1" si="9"/>
        <v>#REF!</v>
      </c>
      <c r="Z20" s="63" t="e">
        <f t="shared" ca="1" si="0"/>
        <v>#REF!</v>
      </c>
    </row>
    <row r="21" spans="1:26" ht="15" customHeight="1" x14ac:dyDescent="0.2">
      <c r="C21">
        <v>2</v>
      </c>
      <c r="I21" s="7">
        <f t="shared" si="1"/>
        <v>0</v>
      </c>
      <c r="J21" s="120">
        <f>COUNTIF(Vertices!C:C,("&gt;= "&amp;I21))-COUNTIF(Vertices!C:C,("&gt;="&amp;I22))</f>
        <v>0</v>
      </c>
      <c r="K21" s="130">
        <f t="shared" si="2"/>
        <v>0</v>
      </c>
      <c r="L21" s="63">
        <f>COUNTIF(Vertices!D:D,("&gt;= "&amp;K21))-COUNTIF(Vertices!D:D,("&gt;="&amp;K22))</f>
        <v>0</v>
      </c>
      <c r="M21" s="130">
        <f t="shared" si="3"/>
        <v>0</v>
      </c>
      <c r="N21" s="63">
        <f>COUNTIF(Vertices!E:E,("&gt;= "&amp;M21))-COUNTIF(Vertices!E:E,("&gt;="&amp;M22))</f>
        <v>0</v>
      </c>
      <c r="O21" s="130">
        <f t="shared" si="4"/>
        <v>0</v>
      </c>
      <c r="P21" s="63">
        <f>COUNTIF(Vertices!F:F,("&gt;= "&amp;O21))-COUNTIF(Vertices!F:F,("&gt;="&amp;O22))</f>
        <v>0</v>
      </c>
      <c r="Q21" s="130" t="e">
        <f t="shared" si="5"/>
        <v>#REF!</v>
      </c>
      <c r="R21" s="126" t="e">
        <f>#REF!</f>
        <v>#REF!</v>
      </c>
      <c r="S21" s="130">
        <f t="shared" si="6"/>
        <v>0</v>
      </c>
      <c r="T21" s="63">
        <f>COUNTIF(Vertices!H:H,("&gt;= "&amp;S21))-COUNTIF(Vertices!H:H,("&gt;="&amp;S22))</f>
        <v>0</v>
      </c>
      <c r="U21" s="130">
        <f t="shared" si="7"/>
        <v>0</v>
      </c>
      <c r="V21" s="63">
        <f>COUNTIF(Vertices!G:G,("&gt;= "&amp;U21))-COUNTIF(Vertices!G:G,("&gt;="&amp;U22))</f>
        <v>0</v>
      </c>
      <c r="W21" s="130" t="e">
        <f t="shared" si="8"/>
        <v>#REF!</v>
      </c>
      <c r="X21" s="79" t="e">
        <f>#REF!</f>
        <v>#REF!</v>
      </c>
      <c r="Y21" s="70" t="e">
        <f t="shared" ca="1" si="9"/>
        <v>#REF!</v>
      </c>
      <c r="Z21" s="126" t="e">
        <f t="shared" ca="1" si="0"/>
        <v>#REF!</v>
      </c>
    </row>
    <row r="22" spans="1:26" ht="15" customHeight="1" x14ac:dyDescent="0.2">
      <c r="C22">
        <v>2</v>
      </c>
      <c r="I22" s="7">
        <f t="shared" si="1"/>
        <v>0</v>
      </c>
      <c r="J22" s="120">
        <f>COUNTIF(Vertices!C:C,("&gt;= "&amp;I22))-COUNTIF(Vertices!C:C,("&gt;="&amp;I23))</f>
        <v>0</v>
      </c>
      <c r="K22" s="27">
        <f t="shared" si="2"/>
        <v>0</v>
      </c>
      <c r="L22" s="63">
        <f>COUNTIF(Vertices!D:D,("&gt;= "&amp;K22))-COUNTIF(Vertices!D:D,("&gt;="&amp;K23))</f>
        <v>0</v>
      </c>
      <c r="M22" s="27">
        <f t="shared" si="3"/>
        <v>0</v>
      </c>
      <c r="N22" s="63">
        <f>COUNTIF(Vertices!E:E,("&gt;= "&amp;M22))-COUNTIF(Vertices!E:E,("&gt;="&amp;M23))</f>
        <v>0</v>
      </c>
      <c r="O22" s="27">
        <f t="shared" si="4"/>
        <v>0</v>
      </c>
      <c r="P22" s="63">
        <f>COUNTIF(Vertices!F:F,("&gt;= "&amp;O22))-COUNTIF(Vertices!F:F,("&gt;="&amp;O23))</f>
        <v>0</v>
      </c>
      <c r="Q22" s="27" t="e">
        <f t="shared" si="5"/>
        <v>#REF!</v>
      </c>
      <c r="R22" s="63" t="e">
        <f>#REF!</f>
        <v>#REF!</v>
      </c>
      <c r="S22" s="27">
        <f t="shared" si="6"/>
        <v>0</v>
      </c>
      <c r="T22" s="63">
        <f>COUNTIF(Vertices!H:H,("&gt;= "&amp;S22))-COUNTIF(Vertices!H:H,("&gt;="&amp;S23))</f>
        <v>0</v>
      </c>
      <c r="U22" s="27">
        <f t="shared" si="7"/>
        <v>0</v>
      </c>
      <c r="V22" s="63">
        <f>COUNTIF(Vertices!G:G,("&gt;= "&amp;U22))-COUNTIF(Vertices!G:G,("&gt;="&amp;U23))</f>
        <v>0</v>
      </c>
      <c r="W22" s="27" t="e">
        <f t="shared" si="8"/>
        <v>#REF!</v>
      </c>
      <c r="X22" s="137" t="e">
        <f>#REF!</f>
        <v>#REF!</v>
      </c>
      <c r="Y22" s="78" t="e">
        <f t="shared" ca="1" si="9"/>
        <v>#REF!</v>
      </c>
      <c r="Z22" s="63" t="e">
        <f t="shared" ca="1" si="0"/>
        <v>#REF!</v>
      </c>
    </row>
    <row r="23" spans="1:26" ht="15" customHeight="1" x14ac:dyDescent="0.2">
      <c r="C23">
        <v>2</v>
      </c>
      <c r="I23" s="7">
        <f t="shared" si="1"/>
        <v>0</v>
      </c>
      <c r="J23" s="120">
        <f>COUNTIF(Vertices!C:C,("&gt;= "&amp;I23))-COUNTIF(Vertices!C:C,("&gt;="&amp;I24))</f>
        <v>0</v>
      </c>
      <c r="K23" s="130">
        <f t="shared" si="2"/>
        <v>0</v>
      </c>
      <c r="L23" s="63">
        <f>COUNTIF(Vertices!D:D,("&gt;= "&amp;K23))-COUNTIF(Vertices!D:D,("&gt;="&amp;K24))</f>
        <v>0</v>
      </c>
      <c r="M23" s="130">
        <f t="shared" si="3"/>
        <v>0</v>
      </c>
      <c r="N23" s="63">
        <f>COUNTIF(Vertices!E:E,("&gt;= "&amp;M23))-COUNTIF(Vertices!E:E,("&gt;="&amp;M24))</f>
        <v>0</v>
      </c>
      <c r="O23" s="130">
        <f t="shared" si="4"/>
        <v>0</v>
      </c>
      <c r="P23" s="63">
        <f>COUNTIF(Vertices!F:F,("&gt;= "&amp;O23))-COUNTIF(Vertices!F:F,("&gt;="&amp;O24))</f>
        <v>0</v>
      </c>
      <c r="Q23" s="130" t="e">
        <f t="shared" si="5"/>
        <v>#REF!</v>
      </c>
      <c r="R23" s="126" t="e">
        <f>#REF!</f>
        <v>#REF!</v>
      </c>
      <c r="S23" s="130">
        <f t="shared" si="6"/>
        <v>0</v>
      </c>
      <c r="T23" s="63">
        <f>COUNTIF(Vertices!H:H,("&gt;= "&amp;S23))-COUNTIF(Vertices!H:H,("&gt;="&amp;S24))</f>
        <v>0</v>
      </c>
      <c r="U23" s="130">
        <f t="shared" si="7"/>
        <v>0</v>
      </c>
      <c r="V23" s="63">
        <f>COUNTIF(Vertices!G:G,("&gt;= "&amp;U23))-COUNTIF(Vertices!G:G,("&gt;="&amp;U24))</f>
        <v>0</v>
      </c>
      <c r="W23" s="130" t="e">
        <f t="shared" si="8"/>
        <v>#REF!</v>
      </c>
      <c r="X23" s="79" t="e">
        <f>#REF!</f>
        <v>#REF!</v>
      </c>
      <c r="Y23" s="70" t="e">
        <f t="shared" ca="1" si="9"/>
        <v>#REF!</v>
      </c>
      <c r="Z23" s="126" t="e">
        <f t="shared" ca="1" si="0"/>
        <v>#REF!</v>
      </c>
    </row>
    <row r="24" spans="1:26" ht="15" customHeight="1" x14ac:dyDescent="0.2">
      <c r="C24">
        <v>2</v>
      </c>
      <c r="E24" s="23"/>
      <c r="F24" s="23"/>
      <c r="I24" s="7">
        <f t="shared" si="1"/>
        <v>0</v>
      </c>
      <c r="J24" s="120">
        <f>COUNTIF(Vertices!C:C,("&gt;= "&amp;I24))-COUNTIF(Vertices!C:C,("&gt;="&amp;I25))</f>
        <v>0</v>
      </c>
      <c r="K24" s="27">
        <f t="shared" si="2"/>
        <v>0</v>
      </c>
      <c r="L24" s="63">
        <f>COUNTIF(Vertices!D:D,("&gt;= "&amp;K24))-COUNTIF(Vertices!D:D,("&gt;="&amp;K25))</f>
        <v>0</v>
      </c>
      <c r="M24" s="27">
        <f t="shared" si="3"/>
        <v>0</v>
      </c>
      <c r="N24" s="63">
        <f>COUNTIF(Vertices!E:E,("&gt;= "&amp;M24))-COUNTIF(Vertices!E:E,("&gt;="&amp;M25))</f>
        <v>0</v>
      </c>
      <c r="O24" s="27">
        <f t="shared" si="4"/>
        <v>0</v>
      </c>
      <c r="P24" s="63">
        <f>COUNTIF(Vertices!F:F,("&gt;= "&amp;O24))-COUNTIF(Vertices!F:F,("&gt;="&amp;O25))</f>
        <v>0</v>
      </c>
      <c r="Q24" s="27" t="e">
        <f t="shared" si="5"/>
        <v>#REF!</v>
      </c>
      <c r="R24" s="63" t="e">
        <f>#REF!</f>
        <v>#REF!</v>
      </c>
      <c r="S24" s="27">
        <f t="shared" si="6"/>
        <v>0</v>
      </c>
      <c r="T24" s="63">
        <f>COUNTIF(Vertices!H:H,("&gt;= "&amp;S24))-COUNTIF(Vertices!H:H,("&gt;="&amp;S25))</f>
        <v>0</v>
      </c>
      <c r="U24" s="27">
        <f t="shared" si="7"/>
        <v>0</v>
      </c>
      <c r="V24" s="63">
        <f>COUNTIF(Vertices!G:G,("&gt;= "&amp;U24))-COUNTIF(Vertices!G:G,("&gt;="&amp;U25))</f>
        <v>0</v>
      </c>
      <c r="W24" s="27" t="e">
        <f t="shared" si="8"/>
        <v>#REF!</v>
      </c>
      <c r="X24" s="137" t="e">
        <f>#REF!</f>
        <v>#REF!</v>
      </c>
      <c r="Y24" s="78" t="e">
        <f t="shared" ca="1" si="9"/>
        <v>#REF!</v>
      </c>
      <c r="Z24" s="63" t="e">
        <f t="shared" ca="1" si="0"/>
        <v>#REF!</v>
      </c>
    </row>
    <row r="25" spans="1:26" ht="15" customHeight="1" x14ac:dyDescent="0.2">
      <c r="C25">
        <v>2</v>
      </c>
      <c r="D25" s="4"/>
      <c r="E25" s="59" t="s">
        <v>5923</v>
      </c>
      <c r="F25" s="18" t="str">
        <f>IF((COUNT(Vertices!D:D)&gt;0),K2,NoMetricMessage)</f>
        <v>Not Available</v>
      </c>
      <c r="G25" s="101"/>
      <c r="I25" s="7">
        <f t="shared" si="1"/>
        <v>0</v>
      </c>
      <c r="J25" s="120">
        <f>COUNTIF(Vertices!C:C,("&gt;= "&amp;I25))-COUNTIF(Vertices!C:C,("&gt;="&amp;I26))</f>
        <v>0</v>
      </c>
      <c r="K25" s="130">
        <f t="shared" si="2"/>
        <v>0</v>
      </c>
      <c r="L25" s="63">
        <f>COUNTIF(Vertices!D:D,("&gt;= "&amp;K25))-COUNTIF(Vertices!D:D,("&gt;="&amp;K26))</f>
        <v>0</v>
      </c>
      <c r="M25" s="130">
        <f t="shared" si="3"/>
        <v>0</v>
      </c>
      <c r="N25" s="63">
        <f>COUNTIF(Vertices!E:E,("&gt;= "&amp;M25))-COUNTIF(Vertices!E:E,("&gt;="&amp;M26))</f>
        <v>0</v>
      </c>
      <c r="O25" s="130">
        <f t="shared" si="4"/>
        <v>0</v>
      </c>
      <c r="P25" s="63">
        <f>COUNTIF(Vertices!F:F,("&gt;= "&amp;O25))-COUNTIF(Vertices!F:F,("&gt;="&amp;O26))</f>
        <v>0</v>
      </c>
      <c r="Q25" s="130" t="e">
        <f t="shared" si="5"/>
        <v>#REF!</v>
      </c>
      <c r="R25" s="126" t="e">
        <f>#REF!</f>
        <v>#REF!</v>
      </c>
      <c r="S25" s="130">
        <f t="shared" si="6"/>
        <v>0</v>
      </c>
      <c r="T25" s="63">
        <f>COUNTIF(Vertices!H:H,("&gt;= "&amp;S25))-COUNTIF(Vertices!H:H,("&gt;="&amp;S26))</f>
        <v>0</v>
      </c>
      <c r="U25" s="130">
        <f t="shared" si="7"/>
        <v>0</v>
      </c>
      <c r="V25" s="63">
        <f>COUNTIF(Vertices!G:G,("&gt;= "&amp;U25))-COUNTIF(Vertices!G:G,("&gt;="&amp;U26))</f>
        <v>0</v>
      </c>
      <c r="W25" s="130" t="e">
        <f t="shared" si="8"/>
        <v>#REF!</v>
      </c>
      <c r="X25" s="79" t="e">
        <f>#REF!</f>
        <v>#REF!</v>
      </c>
      <c r="Y25" s="70" t="e">
        <f t="shared" ca="1" si="9"/>
        <v>#REF!</v>
      </c>
      <c r="Z25" s="126" t="e">
        <f t="shared" ca="1" si="0"/>
        <v>#REF!</v>
      </c>
    </row>
    <row r="26" spans="1:26" ht="15" customHeight="1" x14ac:dyDescent="0.2">
      <c r="C26">
        <v>2</v>
      </c>
      <c r="D26" s="4"/>
      <c r="E26" s="59" t="s">
        <v>5924</v>
      </c>
      <c r="F26" s="18" t="str">
        <f>IF((COUNT(Vertices!D:D)&gt;0),K45,NoMetricMessage)</f>
        <v>Not Available</v>
      </c>
      <c r="G26" s="101"/>
      <c r="I26" s="7">
        <f t="shared" si="1"/>
        <v>0</v>
      </c>
      <c r="J26" s="120">
        <f>COUNTIF(Vertices!C:C,("&gt;= "&amp;I26))-COUNTIF(Vertices!C:C,("&gt;="&amp;I27))</f>
        <v>0</v>
      </c>
      <c r="K26" s="27">
        <f t="shared" si="2"/>
        <v>0</v>
      </c>
      <c r="L26" s="63">
        <f>COUNTIF(Vertices!D:D,("&gt;= "&amp;K26))-COUNTIF(Vertices!D:D,("&gt;="&amp;K27))</f>
        <v>0</v>
      </c>
      <c r="M26" s="27">
        <f t="shared" si="3"/>
        <v>0</v>
      </c>
      <c r="N26" s="63">
        <f>COUNTIF(Vertices!E:E,("&gt;= "&amp;M26))-COUNTIF(Vertices!E:E,("&gt;="&amp;M27))</f>
        <v>0</v>
      </c>
      <c r="O26" s="27">
        <f t="shared" si="4"/>
        <v>0</v>
      </c>
      <c r="P26" s="63">
        <f>COUNTIF(Vertices!F:F,("&gt;= "&amp;O26))-COUNTIF(Vertices!F:F,("&gt;="&amp;O27))</f>
        <v>0</v>
      </c>
      <c r="Q26" s="27" t="e">
        <f t="shared" si="5"/>
        <v>#REF!</v>
      </c>
      <c r="R26" s="63" t="e">
        <f>#REF!</f>
        <v>#REF!</v>
      </c>
      <c r="S26" s="27">
        <f t="shared" si="6"/>
        <v>0</v>
      </c>
      <c r="T26" s="63">
        <f>COUNTIF(Vertices!H:H,("&gt;= "&amp;S26))-COUNTIF(Vertices!H:H,("&gt;="&amp;S27))</f>
        <v>0</v>
      </c>
      <c r="U26" s="27">
        <f t="shared" si="7"/>
        <v>0</v>
      </c>
      <c r="V26" s="63">
        <f>COUNTIF(Vertices!G:G,("&gt;= "&amp;U26))-COUNTIF(Vertices!G:G,("&gt;="&amp;U27))</f>
        <v>0</v>
      </c>
      <c r="W26" s="27" t="e">
        <f t="shared" si="8"/>
        <v>#REF!</v>
      </c>
      <c r="X26" s="137" t="e">
        <f>#REF!</f>
        <v>#REF!</v>
      </c>
      <c r="Y26" s="78" t="e">
        <f t="shared" ca="1" si="9"/>
        <v>#REF!</v>
      </c>
      <c r="Z26" s="63" t="e">
        <f t="shared" ca="1" si="0"/>
        <v>#REF!</v>
      </c>
    </row>
    <row r="27" spans="1:26" ht="15" customHeight="1" x14ac:dyDescent="0.2">
      <c r="D27" s="4"/>
      <c r="E27" s="59" t="s">
        <v>5925</v>
      </c>
      <c r="F27" s="47" t="str">
        <f>IFERROR(AVERAGE(Vertices!D:D),NoMetricMessage)</f>
        <v>Not Available</v>
      </c>
      <c r="G27" s="101"/>
      <c r="I27" s="7">
        <f t="shared" si="1"/>
        <v>0</v>
      </c>
      <c r="J27" s="120">
        <f>COUNTIF(Vertices!C:C,("&gt;= "&amp;I27))-COUNTIF(Vertices!C:C,("&gt;="&amp;I28))</f>
        <v>0</v>
      </c>
      <c r="K27" s="130">
        <f t="shared" si="2"/>
        <v>0</v>
      </c>
      <c r="L27" s="63">
        <f>COUNTIF(Vertices!D:D,("&gt;= "&amp;K27))-COUNTIF(Vertices!D:D,("&gt;="&amp;K28))</f>
        <v>0</v>
      </c>
      <c r="M27" s="130">
        <f t="shared" si="3"/>
        <v>0</v>
      </c>
      <c r="N27" s="63">
        <f>COUNTIF(Vertices!E:E,("&gt;= "&amp;M27))-COUNTIF(Vertices!E:E,("&gt;="&amp;M28))</f>
        <v>0</v>
      </c>
      <c r="O27" s="130">
        <f t="shared" si="4"/>
        <v>0</v>
      </c>
      <c r="P27" s="63">
        <f>COUNTIF(Vertices!F:F,("&gt;= "&amp;O27))-COUNTIF(Vertices!F:F,("&gt;="&amp;O28))</f>
        <v>0</v>
      </c>
      <c r="Q27" s="130" t="e">
        <f t="shared" si="5"/>
        <v>#REF!</v>
      </c>
      <c r="R27" s="126" t="e">
        <f>#REF!</f>
        <v>#REF!</v>
      </c>
      <c r="S27" s="130">
        <f t="shared" si="6"/>
        <v>0</v>
      </c>
      <c r="T27" s="63">
        <f>COUNTIF(Vertices!H:H,("&gt;= "&amp;S27))-COUNTIF(Vertices!H:H,("&gt;="&amp;S28))</f>
        <v>0</v>
      </c>
      <c r="U27" s="130">
        <f t="shared" si="7"/>
        <v>0</v>
      </c>
      <c r="V27" s="63">
        <f>COUNTIF(Vertices!G:G,("&gt;= "&amp;U27))-COUNTIF(Vertices!G:G,("&gt;="&amp;U28))</f>
        <v>0</v>
      </c>
      <c r="W27" s="130" t="e">
        <f t="shared" si="8"/>
        <v>#REF!</v>
      </c>
      <c r="X27" s="79" t="e">
        <f>#REF!</f>
        <v>#REF!</v>
      </c>
      <c r="Y27" s="70" t="e">
        <f t="shared" ca="1" si="9"/>
        <v>#REF!</v>
      </c>
      <c r="Z27" s="126" t="e">
        <f t="shared" ca="1" si="0"/>
        <v>#REF!</v>
      </c>
    </row>
    <row r="28" spans="1:26" ht="15" customHeight="1" x14ac:dyDescent="0.2">
      <c r="D28" s="4"/>
      <c r="E28" s="59" t="s">
        <v>5926</v>
      </c>
      <c r="F28" s="47" t="str">
        <f>IFERROR(MEDIAN(Vertices!D:D),NoMetricMessage)</f>
        <v>Not Available</v>
      </c>
      <c r="G28" s="101"/>
      <c r="I28" s="7">
        <f t="shared" si="1"/>
        <v>0</v>
      </c>
      <c r="J28" s="120">
        <f>COUNTIF(Vertices!C:C,("&gt;= "&amp;I28))-COUNTIF(Vertices!C:C,("&gt;="&amp;I29))</f>
        <v>0</v>
      </c>
      <c r="K28" s="27">
        <f t="shared" si="2"/>
        <v>0</v>
      </c>
      <c r="L28" s="63">
        <f>COUNTIF(Vertices!D:D,("&gt;= "&amp;K28))-COUNTIF(Vertices!D:D,("&gt;="&amp;K29))</f>
        <v>0</v>
      </c>
      <c r="M28" s="27">
        <f t="shared" si="3"/>
        <v>0</v>
      </c>
      <c r="N28" s="63">
        <f>COUNTIF(Vertices!E:E,("&gt;= "&amp;M28))-COUNTIF(Vertices!E:E,("&gt;="&amp;M29))</f>
        <v>0</v>
      </c>
      <c r="O28" s="27">
        <f t="shared" si="4"/>
        <v>0</v>
      </c>
      <c r="P28" s="63">
        <f>COUNTIF(Vertices!F:F,("&gt;= "&amp;O28))-COUNTIF(Vertices!F:F,("&gt;="&amp;O29))</f>
        <v>0</v>
      </c>
      <c r="Q28" s="27" t="e">
        <f t="shared" si="5"/>
        <v>#REF!</v>
      </c>
      <c r="R28" s="63" t="e">
        <f>#REF!</f>
        <v>#REF!</v>
      </c>
      <c r="S28" s="27">
        <f t="shared" si="6"/>
        <v>0</v>
      </c>
      <c r="T28" s="63">
        <f>COUNTIF(Vertices!H:H,("&gt;= "&amp;S28))-COUNTIF(Vertices!H:H,("&gt;="&amp;S29))</f>
        <v>0</v>
      </c>
      <c r="U28" s="27">
        <f t="shared" si="7"/>
        <v>0</v>
      </c>
      <c r="V28" s="63">
        <f>COUNTIF(Vertices!G:G,("&gt;= "&amp;U28))-COUNTIF(Vertices!G:G,("&gt;="&amp;U29))</f>
        <v>0</v>
      </c>
      <c r="W28" s="27" t="e">
        <f t="shared" si="8"/>
        <v>#REF!</v>
      </c>
      <c r="X28" s="137" t="e">
        <f>#REF!</f>
        <v>#REF!</v>
      </c>
      <c r="Y28" s="78" t="e">
        <f t="shared" ca="1" si="9"/>
        <v>#REF!</v>
      </c>
      <c r="Z28" s="63" t="e">
        <f t="shared" ca="1" si="0"/>
        <v>#REF!</v>
      </c>
    </row>
    <row r="29" spans="1:26" ht="15" customHeight="1" x14ac:dyDescent="0.2">
      <c r="A29" s="193" t="s">
        <v>5927</v>
      </c>
      <c r="B29" s="193"/>
      <c r="E29" s="71"/>
      <c r="F29" s="71"/>
      <c r="I29" s="7">
        <f t="shared" si="1"/>
        <v>0</v>
      </c>
      <c r="J29" s="120">
        <f>COUNTIF(Vertices!C:C,("&gt;= "&amp;I29))-COUNTIF(Vertices!C:C,("&gt;="&amp;I30))</f>
        <v>0</v>
      </c>
      <c r="K29" s="130">
        <f t="shared" si="2"/>
        <v>0</v>
      </c>
      <c r="L29" s="63">
        <f>COUNTIF(Vertices!D:D,("&gt;= "&amp;K29))-COUNTIF(Vertices!D:D,("&gt;="&amp;K30))</f>
        <v>0</v>
      </c>
      <c r="M29" s="130">
        <f t="shared" si="3"/>
        <v>0</v>
      </c>
      <c r="N29" s="63">
        <f>COUNTIF(Vertices!E:E,("&gt;= "&amp;M29))-COUNTIF(Vertices!E:E,("&gt;="&amp;M30))</f>
        <v>0</v>
      </c>
      <c r="O29" s="130">
        <f t="shared" si="4"/>
        <v>0</v>
      </c>
      <c r="P29" s="63">
        <f>COUNTIF(Vertices!F:F,("&gt;= "&amp;O29))-COUNTIF(Vertices!F:F,("&gt;="&amp;O30))</f>
        <v>0</v>
      </c>
      <c r="Q29" s="130" t="e">
        <f t="shared" si="5"/>
        <v>#REF!</v>
      </c>
      <c r="R29" s="126" t="e">
        <f>#REF!</f>
        <v>#REF!</v>
      </c>
      <c r="S29" s="130">
        <f t="shared" si="6"/>
        <v>0</v>
      </c>
      <c r="T29" s="63">
        <f>COUNTIF(Vertices!H:H,("&gt;= "&amp;S29))-COUNTIF(Vertices!H:H,("&gt;="&amp;S30))</f>
        <v>0</v>
      </c>
      <c r="U29" s="130">
        <f t="shared" si="7"/>
        <v>0</v>
      </c>
      <c r="V29" s="63">
        <f>COUNTIF(Vertices!G:G,("&gt;= "&amp;U29))-COUNTIF(Vertices!G:G,("&gt;="&amp;U30))</f>
        <v>0</v>
      </c>
      <c r="W29" s="130" t="e">
        <f t="shared" si="8"/>
        <v>#REF!</v>
      </c>
      <c r="X29" s="79" t="e">
        <f>#REF!</f>
        <v>#REF!</v>
      </c>
      <c r="Y29" s="70" t="e">
        <f t="shared" ca="1" si="9"/>
        <v>#REF!</v>
      </c>
      <c r="Z29" s="126" t="e">
        <f t="shared" ca="1" si="0"/>
        <v>#REF!</v>
      </c>
    </row>
    <row r="30" spans="1:26" ht="15" customHeight="1" x14ac:dyDescent="0.2">
      <c r="C30">
        <v>3</v>
      </c>
      <c r="I30" s="7">
        <f t="shared" si="1"/>
        <v>0</v>
      </c>
      <c r="J30" s="120">
        <f>COUNTIF(Vertices!C:C,("&gt;= "&amp;I30))-COUNTIF(Vertices!C:C,("&gt;="&amp;I31))</f>
        <v>0</v>
      </c>
      <c r="K30" s="27">
        <f t="shared" si="2"/>
        <v>0</v>
      </c>
      <c r="L30" s="63">
        <f>COUNTIF(Vertices!D:D,("&gt;= "&amp;K30))-COUNTIF(Vertices!D:D,("&gt;="&amp;K31))</f>
        <v>0</v>
      </c>
      <c r="M30" s="27">
        <f t="shared" si="3"/>
        <v>0</v>
      </c>
      <c r="N30" s="63">
        <f>COUNTIF(Vertices!E:E,("&gt;= "&amp;M30))-COUNTIF(Vertices!E:E,("&gt;="&amp;M31))</f>
        <v>0</v>
      </c>
      <c r="O30" s="27">
        <f t="shared" si="4"/>
        <v>0</v>
      </c>
      <c r="P30" s="63">
        <f>COUNTIF(Vertices!F:F,("&gt;= "&amp;O30))-COUNTIF(Vertices!F:F,("&gt;="&amp;O31))</f>
        <v>0</v>
      </c>
      <c r="Q30" s="27" t="e">
        <f t="shared" si="5"/>
        <v>#REF!</v>
      </c>
      <c r="R30" s="63" t="e">
        <f>#REF!</f>
        <v>#REF!</v>
      </c>
      <c r="S30" s="27">
        <f t="shared" si="6"/>
        <v>0</v>
      </c>
      <c r="T30" s="63">
        <f>COUNTIF(Vertices!H:H,("&gt;= "&amp;S30))-COUNTIF(Vertices!H:H,("&gt;="&amp;S31))</f>
        <v>0</v>
      </c>
      <c r="U30" s="27">
        <f t="shared" si="7"/>
        <v>0</v>
      </c>
      <c r="V30" s="63">
        <f>COUNTIF(Vertices!G:G,("&gt;= "&amp;U30))-COUNTIF(Vertices!G:G,("&gt;="&amp;U31))</f>
        <v>0</v>
      </c>
      <c r="W30" s="27" t="e">
        <f t="shared" si="8"/>
        <v>#REF!</v>
      </c>
      <c r="X30" s="137" t="e">
        <f>#REF!</f>
        <v>#REF!</v>
      </c>
      <c r="Y30" s="78" t="e">
        <f t="shared" ca="1" si="9"/>
        <v>#REF!</v>
      </c>
      <c r="Z30" s="63" t="e">
        <f t="shared" ca="1" si="0"/>
        <v>#REF!</v>
      </c>
    </row>
    <row r="31" spans="1:26" ht="15" customHeight="1" x14ac:dyDescent="0.2">
      <c r="C31">
        <v>3</v>
      </c>
      <c r="I31" s="7">
        <f t="shared" si="1"/>
        <v>0</v>
      </c>
      <c r="J31" s="120">
        <f>COUNTIF(Vertices!C:C,("&gt;= "&amp;I31))-COUNTIF(Vertices!C:C,("&gt;="&amp;I32))</f>
        <v>0</v>
      </c>
      <c r="K31" s="130">
        <f t="shared" si="2"/>
        <v>0</v>
      </c>
      <c r="L31" s="63">
        <f>COUNTIF(Vertices!D:D,("&gt;= "&amp;K31))-COUNTIF(Vertices!D:D,("&gt;="&amp;K32))</f>
        <v>0</v>
      </c>
      <c r="M31" s="130">
        <f t="shared" si="3"/>
        <v>0</v>
      </c>
      <c r="N31" s="63">
        <f>COUNTIF(Vertices!E:E,("&gt;= "&amp;M31))-COUNTIF(Vertices!E:E,("&gt;="&amp;M32))</f>
        <v>0</v>
      </c>
      <c r="O31" s="130">
        <f t="shared" si="4"/>
        <v>0</v>
      </c>
      <c r="P31" s="63">
        <f>COUNTIF(Vertices!F:F,("&gt;= "&amp;O31))-COUNTIF(Vertices!F:F,("&gt;="&amp;O32))</f>
        <v>0</v>
      </c>
      <c r="Q31" s="130" t="e">
        <f t="shared" si="5"/>
        <v>#REF!</v>
      </c>
      <c r="R31" s="126" t="e">
        <f>#REF!</f>
        <v>#REF!</v>
      </c>
      <c r="S31" s="130">
        <f t="shared" si="6"/>
        <v>0</v>
      </c>
      <c r="T31" s="63">
        <f>COUNTIF(Vertices!H:H,("&gt;= "&amp;S31))-COUNTIF(Vertices!H:H,("&gt;="&amp;S32))</f>
        <v>0</v>
      </c>
      <c r="U31" s="130">
        <f t="shared" si="7"/>
        <v>0</v>
      </c>
      <c r="V31" s="63">
        <f>COUNTIF(Vertices!G:G,("&gt;= "&amp;U31))-COUNTIF(Vertices!G:G,("&gt;="&amp;U32))</f>
        <v>0</v>
      </c>
      <c r="W31" s="130" t="e">
        <f t="shared" si="8"/>
        <v>#REF!</v>
      </c>
      <c r="X31" s="79" t="e">
        <f>#REF!</f>
        <v>#REF!</v>
      </c>
      <c r="Y31" s="70" t="e">
        <f t="shared" ca="1" si="9"/>
        <v>#REF!</v>
      </c>
      <c r="Z31" s="126" t="e">
        <f t="shared" ca="1" si="0"/>
        <v>#REF!</v>
      </c>
    </row>
    <row r="32" spans="1:26" ht="15" customHeight="1" x14ac:dyDescent="0.2">
      <c r="C32">
        <v>3</v>
      </c>
      <c r="I32" s="7">
        <f t="shared" si="1"/>
        <v>0</v>
      </c>
      <c r="J32" s="120">
        <f>COUNTIF(Vertices!C:C,("&gt;= "&amp;I32))-COUNTIF(Vertices!C:C,("&gt;="&amp;I33))</f>
        <v>0</v>
      </c>
      <c r="K32" s="27">
        <f t="shared" si="2"/>
        <v>0</v>
      </c>
      <c r="L32" s="63">
        <f>COUNTIF(Vertices!D:D,("&gt;= "&amp;K32))-COUNTIF(Vertices!D:D,("&gt;="&amp;K33))</f>
        <v>0</v>
      </c>
      <c r="M32" s="27">
        <f t="shared" si="3"/>
        <v>0</v>
      </c>
      <c r="N32" s="63">
        <f>COUNTIF(Vertices!E:E,("&gt;= "&amp;M32))-COUNTIF(Vertices!E:E,("&gt;="&amp;M33))</f>
        <v>0</v>
      </c>
      <c r="O32" s="27">
        <f t="shared" si="4"/>
        <v>0</v>
      </c>
      <c r="P32" s="63">
        <f>COUNTIF(Vertices!F:F,("&gt;= "&amp;O32))-COUNTIF(Vertices!F:F,("&gt;="&amp;O33))</f>
        <v>0</v>
      </c>
      <c r="Q32" s="27" t="e">
        <f t="shared" si="5"/>
        <v>#REF!</v>
      </c>
      <c r="R32" s="63" t="e">
        <f>#REF!</f>
        <v>#REF!</v>
      </c>
      <c r="S32" s="27">
        <f t="shared" si="6"/>
        <v>0</v>
      </c>
      <c r="T32" s="63">
        <f>COUNTIF(Vertices!H:H,("&gt;= "&amp;S32))-COUNTIF(Vertices!H:H,("&gt;="&amp;S33))</f>
        <v>0</v>
      </c>
      <c r="U32" s="27">
        <f t="shared" si="7"/>
        <v>0</v>
      </c>
      <c r="V32" s="63">
        <f>COUNTIF(Vertices!G:G,("&gt;= "&amp;U32))-COUNTIF(Vertices!G:G,("&gt;="&amp;U33))</f>
        <v>0</v>
      </c>
      <c r="W32" s="27" t="e">
        <f t="shared" si="8"/>
        <v>#REF!</v>
      </c>
      <c r="X32" s="137" t="e">
        <f>#REF!</f>
        <v>#REF!</v>
      </c>
      <c r="Y32" s="78" t="e">
        <f t="shared" ca="1" si="9"/>
        <v>#REF!</v>
      </c>
      <c r="Z32" s="63" t="e">
        <f t="shared" ca="1" si="0"/>
        <v>#REF!</v>
      </c>
    </row>
    <row r="33" spans="1:26" ht="15" customHeight="1" x14ac:dyDescent="0.2">
      <c r="C33">
        <v>3</v>
      </c>
      <c r="I33" s="7">
        <f t="shared" si="1"/>
        <v>0</v>
      </c>
      <c r="J33" s="120">
        <f>COUNTIF(Vertices!C:C,("&gt;= "&amp;I33))-COUNTIF(Vertices!C:C,("&gt;="&amp;I34))</f>
        <v>0</v>
      </c>
      <c r="K33" s="130">
        <f t="shared" si="2"/>
        <v>0</v>
      </c>
      <c r="L33" s="63">
        <f>COUNTIF(Vertices!D:D,("&gt;= "&amp;K33))-COUNTIF(Vertices!D:D,("&gt;="&amp;K34))</f>
        <v>0</v>
      </c>
      <c r="M33" s="130">
        <f t="shared" si="3"/>
        <v>0</v>
      </c>
      <c r="N33" s="63">
        <f>COUNTIF(Vertices!E:E,("&gt;= "&amp;M33))-COUNTIF(Vertices!E:E,("&gt;="&amp;M34))</f>
        <v>0</v>
      </c>
      <c r="O33" s="130">
        <f t="shared" si="4"/>
        <v>0</v>
      </c>
      <c r="P33" s="63">
        <f>COUNTIF(Vertices!F:F,("&gt;= "&amp;O33))-COUNTIF(Vertices!F:F,("&gt;="&amp;O34))</f>
        <v>0</v>
      </c>
      <c r="Q33" s="130" t="e">
        <f t="shared" si="5"/>
        <v>#REF!</v>
      </c>
      <c r="R33" s="126" t="e">
        <f>#REF!</f>
        <v>#REF!</v>
      </c>
      <c r="S33" s="130">
        <f t="shared" si="6"/>
        <v>0</v>
      </c>
      <c r="T33" s="63">
        <f>COUNTIF(Vertices!H:H,("&gt;= "&amp;S33))-COUNTIF(Vertices!H:H,("&gt;="&amp;S34))</f>
        <v>0</v>
      </c>
      <c r="U33" s="130">
        <f t="shared" si="7"/>
        <v>0</v>
      </c>
      <c r="V33" s="63">
        <f>COUNTIF(Vertices!G:G,("&gt;= "&amp;U33))-COUNTIF(Vertices!G:G,("&gt;="&amp;U34))</f>
        <v>0</v>
      </c>
      <c r="W33" s="130" t="e">
        <f t="shared" si="8"/>
        <v>#REF!</v>
      </c>
      <c r="X33" s="79" t="e">
        <f>#REF!</f>
        <v>#REF!</v>
      </c>
      <c r="Y33" s="70" t="e">
        <f t="shared" ca="1" si="9"/>
        <v>#REF!</v>
      </c>
      <c r="Z33" s="126" t="e">
        <f t="shared" ca="1" si="0"/>
        <v>#REF!</v>
      </c>
    </row>
    <row r="34" spans="1:26" ht="15" customHeight="1" x14ac:dyDescent="0.2">
      <c r="C34">
        <v>3</v>
      </c>
      <c r="I34" s="7">
        <f t="shared" si="1"/>
        <v>0</v>
      </c>
      <c r="J34" s="120">
        <f>COUNTIF(Vertices!C:C,("&gt;= "&amp;I34))-COUNTIF(Vertices!C:C,("&gt;="&amp;I35))</f>
        <v>0</v>
      </c>
      <c r="K34" s="27">
        <f t="shared" si="2"/>
        <v>0</v>
      </c>
      <c r="L34" s="63">
        <f>COUNTIF(Vertices!D:D,("&gt;= "&amp;K34))-COUNTIF(Vertices!D:D,("&gt;="&amp;K35))</f>
        <v>0</v>
      </c>
      <c r="M34" s="27">
        <f t="shared" si="3"/>
        <v>0</v>
      </c>
      <c r="N34" s="63">
        <f>COUNTIF(Vertices!E:E,("&gt;= "&amp;M34))-COUNTIF(Vertices!E:E,("&gt;="&amp;M35))</f>
        <v>0</v>
      </c>
      <c r="O34" s="27">
        <f t="shared" si="4"/>
        <v>0</v>
      </c>
      <c r="P34" s="63">
        <f>COUNTIF(Vertices!F:F,("&gt;= "&amp;O34))-COUNTIF(Vertices!F:F,("&gt;="&amp;O35))</f>
        <v>0</v>
      </c>
      <c r="Q34" s="27" t="e">
        <f t="shared" si="5"/>
        <v>#REF!</v>
      </c>
      <c r="R34" s="63" t="e">
        <f>#REF!</f>
        <v>#REF!</v>
      </c>
      <c r="S34" s="27">
        <f t="shared" si="6"/>
        <v>0</v>
      </c>
      <c r="T34" s="63">
        <f>COUNTIF(Vertices!H:H,("&gt;= "&amp;S34))-COUNTIF(Vertices!H:H,("&gt;="&amp;S35))</f>
        <v>0</v>
      </c>
      <c r="U34" s="27">
        <f t="shared" si="7"/>
        <v>0</v>
      </c>
      <c r="V34" s="63">
        <f>COUNTIF(Vertices!G:G,("&gt;= "&amp;U34))-COUNTIF(Vertices!G:G,("&gt;="&amp;U35))</f>
        <v>0</v>
      </c>
      <c r="W34" s="27" t="e">
        <f t="shared" si="8"/>
        <v>#REF!</v>
      </c>
      <c r="X34" s="137" t="e">
        <f>#REF!</f>
        <v>#REF!</v>
      </c>
      <c r="Y34" s="78" t="e">
        <f t="shared" ca="1" si="9"/>
        <v>#REF!</v>
      </c>
      <c r="Z34" s="63" t="e">
        <f t="shared" ca="1" si="0"/>
        <v>#REF!</v>
      </c>
    </row>
    <row r="35" spans="1:26" ht="15" customHeight="1" x14ac:dyDescent="0.2">
      <c r="C35">
        <v>3</v>
      </c>
      <c r="I35" s="7">
        <f t="shared" si="1"/>
        <v>0</v>
      </c>
      <c r="J35" s="120">
        <f>COUNTIF(Vertices!C:C,("&gt;= "&amp;I35))-COUNTIF(Vertices!C:C,("&gt;="&amp;I36))</f>
        <v>0</v>
      </c>
      <c r="K35" s="130">
        <f t="shared" si="2"/>
        <v>0</v>
      </c>
      <c r="L35" s="63">
        <f>COUNTIF(Vertices!D:D,("&gt;= "&amp;K35))-COUNTIF(Vertices!D:D,("&gt;="&amp;K36))</f>
        <v>0</v>
      </c>
      <c r="M35" s="130">
        <f t="shared" si="3"/>
        <v>0</v>
      </c>
      <c r="N35" s="63">
        <f>COUNTIF(Vertices!E:E,("&gt;= "&amp;M35))-COUNTIF(Vertices!E:E,("&gt;="&amp;M36))</f>
        <v>0</v>
      </c>
      <c r="O35" s="130">
        <f t="shared" si="4"/>
        <v>0</v>
      </c>
      <c r="P35" s="63">
        <f>COUNTIF(Vertices!F:F,("&gt;= "&amp;O35))-COUNTIF(Vertices!F:F,("&gt;="&amp;O36))</f>
        <v>0</v>
      </c>
      <c r="Q35" s="130" t="e">
        <f t="shared" si="5"/>
        <v>#REF!</v>
      </c>
      <c r="R35" s="126" t="e">
        <f>#REF!</f>
        <v>#REF!</v>
      </c>
      <c r="S35" s="130">
        <f t="shared" si="6"/>
        <v>0</v>
      </c>
      <c r="T35" s="63">
        <f>COUNTIF(Vertices!H:H,("&gt;= "&amp;S35))-COUNTIF(Vertices!H:H,("&gt;="&amp;S36))</f>
        <v>0</v>
      </c>
      <c r="U35" s="130">
        <f t="shared" si="7"/>
        <v>0</v>
      </c>
      <c r="V35" s="63">
        <f>COUNTIF(Vertices!G:G,("&gt;= "&amp;U35))-COUNTIF(Vertices!G:G,("&gt;="&amp;U36))</f>
        <v>0</v>
      </c>
      <c r="W35" s="130" t="e">
        <f t="shared" si="8"/>
        <v>#REF!</v>
      </c>
      <c r="X35" s="79" t="e">
        <f>#REF!</f>
        <v>#REF!</v>
      </c>
      <c r="Y35" s="70" t="e">
        <f t="shared" ca="1" si="9"/>
        <v>#REF!</v>
      </c>
      <c r="Z35" s="126" t="e">
        <f t="shared" ca="1" si="0"/>
        <v>#REF!</v>
      </c>
    </row>
    <row r="36" spans="1:26" ht="15" customHeight="1" x14ac:dyDescent="0.2">
      <c r="C36">
        <v>3</v>
      </c>
      <c r="I36" s="7">
        <f t="shared" si="1"/>
        <v>0</v>
      </c>
      <c r="J36" s="120">
        <f>COUNTIF(Vertices!C:C,("&gt;= "&amp;I36))-COUNTIF(Vertices!C:C,("&gt;="&amp;I37))</f>
        <v>0</v>
      </c>
      <c r="K36" s="27">
        <f t="shared" si="2"/>
        <v>0</v>
      </c>
      <c r="L36" s="63">
        <f>COUNTIF(Vertices!D:D,("&gt;= "&amp;K36))-COUNTIF(Vertices!D:D,("&gt;="&amp;K37))</f>
        <v>0</v>
      </c>
      <c r="M36" s="27">
        <f t="shared" si="3"/>
        <v>0</v>
      </c>
      <c r="N36" s="63">
        <f>COUNTIF(Vertices!E:E,("&gt;= "&amp;M36))-COUNTIF(Vertices!E:E,("&gt;="&amp;M37))</f>
        <v>0</v>
      </c>
      <c r="O36" s="27">
        <f t="shared" si="4"/>
        <v>0</v>
      </c>
      <c r="P36" s="63">
        <f>COUNTIF(Vertices!F:F,("&gt;= "&amp;O36))-COUNTIF(Vertices!F:F,("&gt;="&amp;O37))</f>
        <v>0</v>
      </c>
      <c r="Q36" s="27" t="e">
        <f t="shared" si="5"/>
        <v>#REF!</v>
      </c>
      <c r="R36" s="63" t="e">
        <f>#REF!</f>
        <v>#REF!</v>
      </c>
      <c r="S36" s="27">
        <f t="shared" si="6"/>
        <v>0</v>
      </c>
      <c r="T36" s="63">
        <f>COUNTIF(Vertices!H:H,("&gt;= "&amp;S36))-COUNTIF(Vertices!H:H,("&gt;="&amp;S37))</f>
        <v>0</v>
      </c>
      <c r="U36" s="27">
        <f t="shared" si="7"/>
        <v>0</v>
      </c>
      <c r="V36" s="63">
        <f>COUNTIF(Vertices!G:G,("&gt;= "&amp;U36))-COUNTIF(Vertices!G:G,("&gt;="&amp;U37))</f>
        <v>0</v>
      </c>
      <c r="W36" s="27" t="e">
        <f t="shared" si="8"/>
        <v>#REF!</v>
      </c>
      <c r="X36" s="137" t="e">
        <f>#REF!</f>
        <v>#REF!</v>
      </c>
      <c r="Y36" s="78" t="e">
        <f t="shared" ca="1" si="9"/>
        <v>#REF!</v>
      </c>
      <c r="Z36" s="63" t="e">
        <f t="shared" ca="1" si="0"/>
        <v>#REF!</v>
      </c>
    </row>
    <row r="37" spans="1:26" ht="15" customHeight="1" x14ac:dyDescent="0.2">
      <c r="C37">
        <v>3</v>
      </c>
      <c r="E37" s="23"/>
      <c r="F37" s="23"/>
      <c r="I37" s="7">
        <f t="shared" si="1"/>
        <v>0</v>
      </c>
      <c r="J37" s="120">
        <f>COUNTIF(Vertices!C:C,("&gt;= "&amp;I37))-COUNTIF(Vertices!C:C,("&gt;="&amp;I38))</f>
        <v>0</v>
      </c>
      <c r="K37" s="130">
        <f t="shared" si="2"/>
        <v>0</v>
      </c>
      <c r="L37" s="63">
        <f>COUNTIF(Vertices!D:D,("&gt;= "&amp;K37))-COUNTIF(Vertices!D:D,("&gt;="&amp;K38))</f>
        <v>0</v>
      </c>
      <c r="M37" s="130">
        <f t="shared" si="3"/>
        <v>0</v>
      </c>
      <c r="N37" s="63">
        <f>COUNTIF(Vertices!E:E,("&gt;= "&amp;M37))-COUNTIF(Vertices!E:E,("&gt;="&amp;M38))</f>
        <v>0</v>
      </c>
      <c r="O37" s="130">
        <f t="shared" si="4"/>
        <v>0</v>
      </c>
      <c r="P37" s="63">
        <f>COUNTIF(Vertices!F:F,("&gt;= "&amp;O37))-COUNTIF(Vertices!F:F,("&gt;="&amp;O38))</f>
        <v>0</v>
      </c>
      <c r="Q37" s="130" t="e">
        <f t="shared" si="5"/>
        <v>#REF!</v>
      </c>
      <c r="R37" s="126" t="e">
        <f>#REF!</f>
        <v>#REF!</v>
      </c>
      <c r="S37" s="130">
        <f t="shared" si="6"/>
        <v>0</v>
      </c>
      <c r="T37" s="63">
        <f>COUNTIF(Vertices!H:H,("&gt;= "&amp;S37))-COUNTIF(Vertices!H:H,("&gt;="&amp;S38))</f>
        <v>0</v>
      </c>
      <c r="U37" s="130">
        <f t="shared" si="7"/>
        <v>0</v>
      </c>
      <c r="V37" s="63">
        <f>COUNTIF(Vertices!G:G,("&gt;= "&amp;U37))-COUNTIF(Vertices!G:G,("&gt;="&amp;U38))</f>
        <v>0</v>
      </c>
      <c r="W37" s="130" t="e">
        <f t="shared" si="8"/>
        <v>#REF!</v>
      </c>
      <c r="X37" s="79" t="e">
        <f>#REF!</f>
        <v>#REF!</v>
      </c>
      <c r="Y37" s="70" t="e">
        <f t="shared" ca="1" si="9"/>
        <v>#REF!</v>
      </c>
      <c r="Z37" s="126" t="e">
        <f t="shared" ca="1" si="0"/>
        <v>#REF!</v>
      </c>
    </row>
    <row r="38" spans="1:26" ht="15" customHeight="1" x14ac:dyDescent="0.2">
      <c r="C38">
        <v>3</v>
      </c>
      <c r="D38" s="4"/>
      <c r="E38" s="59" t="s">
        <v>5928</v>
      </c>
      <c r="F38" s="18" t="str">
        <f>IF((COUNT(Vertices!E:E)&gt;0),M2,NoMetricMessage)</f>
        <v>Not Available</v>
      </c>
      <c r="G38" s="101"/>
      <c r="I38" s="7">
        <f t="shared" si="1"/>
        <v>0</v>
      </c>
      <c r="J38" s="120">
        <f>COUNTIF(Vertices!C:C,("&gt;= "&amp;I38))-COUNTIF(Vertices!C:C,("&gt;="&amp;I39))</f>
        <v>0</v>
      </c>
      <c r="K38" s="27">
        <f t="shared" si="2"/>
        <v>0</v>
      </c>
      <c r="L38" s="63">
        <f>COUNTIF(Vertices!D:D,("&gt;= "&amp;K38))-COUNTIF(Vertices!D:D,("&gt;="&amp;K39))</f>
        <v>0</v>
      </c>
      <c r="M38" s="27">
        <f t="shared" si="3"/>
        <v>0</v>
      </c>
      <c r="N38" s="63">
        <f>COUNTIF(Vertices!E:E,("&gt;= "&amp;M38))-COUNTIF(Vertices!E:E,("&gt;="&amp;M39))</f>
        <v>0</v>
      </c>
      <c r="O38" s="27">
        <f t="shared" si="4"/>
        <v>0</v>
      </c>
      <c r="P38" s="63">
        <f>COUNTIF(Vertices!F:F,("&gt;= "&amp;O38))-COUNTIF(Vertices!F:F,("&gt;="&amp;O39))</f>
        <v>0</v>
      </c>
      <c r="Q38" s="27" t="e">
        <f t="shared" si="5"/>
        <v>#REF!</v>
      </c>
      <c r="R38" s="63" t="e">
        <f>#REF!</f>
        <v>#REF!</v>
      </c>
      <c r="S38" s="27">
        <f t="shared" si="6"/>
        <v>0</v>
      </c>
      <c r="T38" s="63">
        <f>COUNTIF(Vertices!H:H,("&gt;= "&amp;S38))-COUNTIF(Vertices!H:H,("&gt;="&amp;S39))</f>
        <v>0</v>
      </c>
      <c r="U38" s="27">
        <f t="shared" si="7"/>
        <v>0</v>
      </c>
      <c r="V38" s="63">
        <f>COUNTIF(Vertices!G:G,("&gt;= "&amp;U38))-COUNTIF(Vertices!G:G,("&gt;="&amp;U39))</f>
        <v>0</v>
      </c>
      <c r="W38" s="27" t="e">
        <f t="shared" si="8"/>
        <v>#REF!</v>
      </c>
      <c r="X38" s="137" t="e">
        <f>#REF!</f>
        <v>#REF!</v>
      </c>
      <c r="Y38" s="78" t="e">
        <f t="shared" ca="1" si="9"/>
        <v>#REF!</v>
      </c>
      <c r="Z38" s="63" t="e">
        <f t="shared" ca="1" si="0"/>
        <v>#REF!</v>
      </c>
    </row>
    <row r="39" spans="1:26" ht="15" customHeight="1" x14ac:dyDescent="0.2">
      <c r="C39">
        <v>3</v>
      </c>
      <c r="D39" s="4"/>
      <c r="E39" s="59" t="s">
        <v>5929</v>
      </c>
      <c r="F39" s="18" t="str">
        <f>IF((COUNT(Vertices!E:E)&gt;0),M45,NoMetricMessage)</f>
        <v>Not Available</v>
      </c>
      <c r="G39" s="101"/>
      <c r="I39" s="7">
        <f t="shared" si="1"/>
        <v>0</v>
      </c>
      <c r="J39" s="120">
        <f>COUNTIF(Vertices!C:C,("&gt;= "&amp;I39))-COUNTIF(Vertices!C:C,("&gt;="&amp;I40))</f>
        <v>0</v>
      </c>
      <c r="K39" s="130">
        <f t="shared" si="2"/>
        <v>0</v>
      </c>
      <c r="L39" s="63">
        <f>COUNTIF(Vertices!D:D,("&gt;= "&amp;K39))-COUNTIF(Vertices!D:D,("&gt;="&amp;K40))</f>
        <v>0</v>
      </c>
      <c r="M39" s="130">
        <f t="shared" si="3"/>
        <v>0</v>
      </c>
      <c r="N39" s="63">
        <f>COUNTIF(Vertices!E:E,("&gt;= "&amp;M39))-COUNTIF(Vertices!E:E,("&gt;="&amp;M40))</f>
        <v>0</v>
      </c>
      <c r="O39" s="130">
        <f t="shared" si="4"/>
        <v>0</v>
      </c>
      <c r="P39" s="63">
        <f>COUNTIF(Vertices!F:F,("&gt;= "&amp;O39))-COUNTIF(Vertices!F:F,("&gt;="&amp;O40))</f>
        <v>0</v>
      </c>
      <c r="Q39" s="130" t="e">
        <f t="shared" si="5"/>
        <v>#REF!</v>
      </c>
      <c r="R39" s="126" t="e">
        <f>#REF!</f>
        <v>#REF!</v>
      </c>
      <c r="S39" s="130">
        <f t="shared" si="6"/>
        <v>0</v>
      </c>
      <c r="T39" s="63">
        <f>COUNTIF(Vertices!H:H,("&gt;= "&amp;S39))-COUNTIF(Vertices!H:H,("&gt;="&amp;S40))</f>
        <v>0</v>
      </c>
      <c r="U39" s="130">
        <f t="shared" si="7"/>
        <v>0</v>
      </c>
      <c r="V39" s="63">
        <f>COUNTIF(Vertices!G:G,("&gt;= "&amp;U39))-COUNTIF(Vertices!G:G,("&gt;="&amp;U40))</f>
        <v>0</v>
      </c>
      <c r="W39" s="130" t="e">
        <f t="shared" si="8"/>
        <v>#REF!</v>
      </c>
      <c r="X39" s="79" t="e">
        <f>#REF!</f>
        <v>#REF!</v>
      </c>
      <c r="Y39" s="70" t="e">
        <f t="shared" ca="1" si="9"/>
        <v>#REF!</v>
      </c>
      <c r="Z39" s="126" t="e">
        <f t="shared" ca="1" si="0"/>
        <v>#REF!</v>
      </c>
    </row>
    <row r="40" spans="1:26" ht="15" customHeight="1" x14ac:dyDescent="0.2">
      <c r="D40" s="4"/>
      <c r="E40" s="59" t="s">
        <v>5930</v>
      </c>
      <c r="F40" s="47" t="str">
        <f>IFERROR(AVERAGE(Vertices!E:E),NoMetricMessage)</f>
        <v>Not Available</v>
      </c>
      <c r="G40" s="101"/>
      <c r="I40" s="7">
        <f t="shared" si="1"/>
        <v>0</v>
      </c>
      <c r="J40" s="120">
        <f>COUNTIF(Vertices!C:C,("&gt;= "&amp;I40))-COUNTIF(Vertices!C:C,("&gt;="&amp;I41))</f>
        <v>0</v>
      </c>
      <c r="K40" s="27">
        <f t="shared" si="2"/>
        <v>0</v>
      </c>
      <c r="L40" s="63">
        <f>COUNTIF(Vertices!D:D,("&gt;= "&amp;K40))-COUNTIF(Vertices!D:D,("&gt;="&amp;K41))</f>
        <v>0</v>
      </c>
      <c r="M40" s="27">
        <f t="shared" si="3"/>
        <v>0</v>
      </c>
      <c r="N40" s="63">
        <f>COUNTIF(Vertices!E:E,("&gt;= "&amp;M40))-COUNTIF(Vertices!E:E,("&gt;="&amp;M41))</f>
        <v>0</v>
      </c>
      <c r="O40" s="27">
        <f t="shared" si="4"/>
        <v>0</v>
      </c>
      <c r="P40" s="63">
        <f>COUNTIF(Vertices!F:F,("&gt;= "&amp;O40))-COUNTIF(Vertices!F:F,("&gt;="&amp;O41))</f>
        <v>0</v>
      </c>
      <c r="Q40" s="27" t="e">
        <f t="shared" si="5"/>
        <v>#REF!</v>
      </c>
      <c r="R40" s="63" t="e">
        <f>#REF!</f>
        <v>#REF!</v>
      </c>
      <c r="S40" s="27">
        <f t="shared" si="6"/>
        <v>0</v>
      </c>
      <c r="T40" s="63">
        <f>COUNTIF(Vertices!H:H,("&gt;= "&amp;S40))-COUNTIF(Vertices!H:H,("&gt;="&amp;S41))</f>
        <v>0</v>
      </c>
      <c r="U40" s="27">
        <f t="shared" si="7"/>
        <v>0</v>
      </c>
      <c r="V40" s="63">
        <f>COUNTIF(Vertices!G:G,("&gt;= "&amp;U40))-COUNTIF(Vertices!G:G,("&gt;="&amp;U41))</f>
        <v>0</v>
      </c>
      <c r="W40" s="27" t="e">
        <f t="shared" si="8"/>
        <v>#REF!</v>
      </c>
      <c r="X40" s="137" t="e">
        <f>#REF!</f>
        <v>#REF!</v>
      </c>
      <c r="Y40" s="78" t="e">
        <f t="shared" ca="1" si="9"/>
        <v>#REF!</v>
      </c>
      <c r="Z40" s="63" t="e">
        <f t="shared" ca="1" si="0"/>
        <v>#REF!</v>
      </c>
    </row>
    <row r="41" spans="1:26" ht="15" customHeight="1" x14ac:dyDescent="0.2">
      <c r="D41" s="4"/>
      <c r="E41" s="59" t="s">
        <v>5931</v>
      </c>
      <c r="F41" s="47" t="str">
        <f>IFERROR(MEDIAN(Vertices!E:E),NoMetricMessage)</f>
        <v>Not Available</v>
      </c>
      <c r="G41" s="101"/>
      <c r="I41" s="7">
        <f t="shared" si="1"/>
        <v>0</v>
      </c>
      <c r="J41" s="120">
        <f>COUNTIF(Vertices!C:C,("&gt;= "&amp;I41))-COUNTIF(Vertices!C:C,("&gt;="&amp;I42))</f>
        <v>0</v>
      </c>
      <c r="K41" s="130">
        <f t="shared" si="2"/>
        <v>0</v>
      </c>
      <c r="L41" s="63">
        <f>COUNTIF(Vertices!D:D,("&gt;= "&amp;K41))-COUNTIF(Vertices!D:D,("&gt;="&amp;K42))</f>
        <v>0</v>
      </c>
      <c r="M41" s="130">
        <f t="shared" si="3"/>
        <v>0</v>
      </c>
      <c r="N41" s="63">
        <f>COUNTIF(Vertices!E:E,("&gt;= "&amp;M41))-COUNTIF(Vertices!E:E,("&gt;="&amp;M42))</f>
        <v>0</v>
      </c>
      <c r="O41" s="130">
        <f t="shared" si="4"/>
        <v>0</v>
      </c>
      <c r="P41" s="63">
        <f>COUNTIF(Vertices!F:F,("&gt;= "&amp;O41))-COUNTIF(Vertices!F:F,("&gt;="&amp;O42))</f>
        <v>0</v>
      </c>
      <c r="Q41" s="130" t="e">
        <f t="shared" si="5"/>
        <v>#REF!</v>
      </c>
      <c r="R41" s="126" t="e">
        <f>#REF!</f>
        <v>#REF!</v>
      </c>
      <c r="S41" s="130">
        <f t="shared" si="6"/>
        <v>0</v>
      </c>
      <c r="T41" s="63">
        <f>COUNTIF(Vertices!H:H,("&gt;= "&amp;S41))-COUNTIF(Vertices!H:H,("&gt;="&amp;S42))</f>
        <v>0</v>
      </c>
      <c r="U41" s="130">
        <f t="shared" si="7"/>
        <v>0</v>
      </c>
      <c r="V41" s="63">
        <f>COUNTIF(Vertices!G:G,("&gt;= "&amp;U41))-COUNTIF(Vertices!G:G,("&gt;="&amp;U42))</f>
        <v>0</v>
      </c>
      <c r="W41" s="130" t="e">
        <f t="shared" si="8"/>
        <v>#REF!</v>
      </c>
      <c r="X41" s="79" t="e">
        <f>#REF!</f>
        <v>#REF!</v>
      </c>
      <c r="Y41" s="70" t="e">
        <f t="shared" ca="1" si="9"/>
        <v>#REF!</v>
      </c>
      <c r="Z41" s="126" t="e">
        <f t="shared" ca="1" si="0"/>
        <v>#REF!</v>
      </c>
    </row>
    <row r="42" spans="1:26" ht="15" customHeight="1" x14ac:dyDescent="0.2">
      <c r="A42" s="193" t="s">
        <v>5932</v>
      </c>
      <c r="B42" s="193"/>
      <c r="E42" s="71"/>
      <c r="F42" s="71"/>
      <c r="I42" s="7">
        <f t="shared" si="1"/>
        <v>0</v>
      </c>
      <c r="J42" s="120">
        <f>COUNTIF(Vertices!C:C,("&gt;= "&amp;I42))-COUNTIF(Vertices!C:C,("&gt;="&amp;I43))</f>
        <v>0</v>
      </c>
      <c r="K42" s="27">
        <f t="shared" si="2"/>
        <v>0</v>
      </c>
      <c r="L42" s="63">
        <f>COUNTIF(Vertices!D:D,("&gt;= "&amp;K42))-COUNTIF(Vertices!D:D,("&gt;="&amp;K43))</f>
        <v>0</v>
      </c>
      <c r="M42" s="27">
        <f t="shared" si="3"/>
        <v>0</v>
      </c>
      <c r="N42" s="63">
        <f>COUNTIF(Vertices!E:E,("&gt;= "&amp;M42))-COUNTIF(Vertices!E:E,("&gt;="&amp;M43))</f>
        <v>0</v>
      </c>
      <c r="O42" s="27">
        <f t="shared" si="4"/>
        <v>0</v>
      </c>
      <c r="P42" s="63">
        <f>COUNTIF(Vertices!F:F,("&gt;= "&amp;O42))-COUNTIF(Vertices!F:F,("&gt;="&amp;O43))</f>
        <v>0</v>
      </c>
      <c r="Q42" s="27" t="e">
        <f t="shared" si="5"/>
        <v>#REF!</v>
      </c>
      <c r="R42" s="63" t="e">
        <f>#REF!</f>
        <v>#REF!</v>
      </c>
      <c r="S42" s="27">
        <f t="shared" si="6"/>
        <v>0</v>
      </c>
      <c r="T42" s="63">
        <f>COUNTIF(Vertices!H:H,("&gt;= "&amp;S42))-COUNTIF(Vertices!H:H,("&gt;="&amp;S43))</f>
        <v>0</v>
      </c>
      <c r="U42" s="27">
        <f t="shared" si="7"/>
        <v>0</v>
      </c>
      <c r="V42" s="63">
        <f>COUNTIF(Vertices!G:G,("&gt;= "&amp;U42))-COUNTIF(Vertices!G:G,("&gt;="&amp;U43))</f>
        <v>0</v>
      </c>
      <c r="W42" s="27" t="e">
        <f t="shared" si="8"/>
        <v>#REF!</v>
      </c>
      <c r="X42" s="137" t="e">
        <f>#REF!</f>
        <v>#REF!</v>
      </c>
      <c r="Y42" s="78" t="e">
        <f t="shared" ca="1" si="9"/>
        <v>#REF!</v>
      </c>
      <c r="Z42" s="63" t="e">
        <f t="shared" ca="1" si="0"/>
        <v>#REF!</v>
      </c>
    </row>
    <row r="43" spans="1:26" ht="15" customHeight="1" x14ac:dyDescent="0.2">
      <c r="C43">
        <v>4</v>
      </c>
      <c r="I43" s="7">
        <f t="shared" si="1"/>
        <v>0</v>
      </c>
      <c r="J43" s="120">
        <f>COUNTIF(Vertices!C:C,("&gt;= "&amp;I43))-COUNTIF(Vertices!C:C,("&gt;="&amp;I44))</f>
        <v>0</v>
      </c>
      <c r="K43" s="130">
        <f t="shared" si="2"/>
        <v>0</v>
      </c>
      <c r="L43" s="63">
        <f>COUNTIF(Vertices!D:D,("&gt;= "&amp;K43))-COUNTIF(Vertices!D:D,("&gt;="&amp;K44))</f>
        <v>0</v>
      </c>
      <c r="M43" s="130">
        <f t="shared" si="3"/>
        <v>0</v>
      </c>
      <c r="N43" s="63">
        <f>COUNTIF(Vertices!E:E,("&gt;= "&amp;M43))-COUNTIF(Vertices!E:E,("&gt;="&amp;M44))</f>
        <v>0</v>
      </c>
      <c r="O43" s="130">
        <f t="shared" si="4"/>
        <v>0</v>
      </c>
      <c r="P43" s="63">
        <f>COUNTIF(Vertices!F:F,("&gt;= "&amp;O43))-COUNTIF(Vertices!F:F,("&gt;="&amp;O44))</f>
        <v>0</v>
      </c>
      <c r="Q43" s="130" t="e">
        <f t="shared" si="5"/>
        <v>#REF!</v>
      </c>
      <c r="R43" s="126" t="e">
        <f>#REF!</f>
        <v>#REF!</v>
      </c>
      <c r="S43" s="130">
        <f t="shared" si="6"/>
        <v>0</v>
      </c>
      <c r="T43" s="63">
        <f>COUNTIF(Vertices!H:H,("&gt;= "&amp;S43))-COUNTIF(Vertices!H:H,("&gt;="&amp;S44))</f>
        <v>0</v>
      </c>
      <c r="U43" s="130">
        <f t="shared" si="7"/>
        <v>0</v>
      </c>
      <c r="V43" s="63">
        <f>COUNTIF(Vertices!G:G,("&gt;= "&amp;U43))-COUNTIF(Vertices!G:G,("&gt;="&amp;U44))</f>
        <v>0</v>
      </c>
      <c r="W43" s="130" t="e">
        <f t="shared" si="8"/>
        <v>#REF!</v>
      </c>
      <c r="X43" s="79" t="e">
        <f>#REF!</f>
        <v>#REF!</v>
      </c>
      <c r="Y43" s="70" t="e">
        <f t="shared" ca="1" si="9"/>
        <v>#REF!</v>
      </c>
      <c r="Z43" s="126" t="e">
        <f t="shared" ca="1" si="0"/>
        <v>#REF!</v>
      </c>
    </row>
    <row r="44" spans="1:26" ht="15" customHeight="1" x14ac:dyDescent="0.2">
      <c r="C44">
        <v>4</v>
      </c>
      <c r="I44" s="7">
        <f t="shared" si="1"/>
        <v>0</v>
      </c>
      <c r="J44" s="120">
        <f>COUNTIF(Vertices!C:C,("&gt;= "&amp;I44))-COUNTIF(Vertices!C:C,("&gt;="&amp;I45))</f>
        <v>0</v>
      </c>
      <c r="K44" s="27">
        <f t="shared" si="2"/>
        <v>0</v>
      </c>
      <c r="L44" s="63">
        <f>COUNTIF(Vertices!D:D,("&gt;= "&amp;K44))-COUNTIF(Vertices!D:D,("&gt;="&amp;K45))</f>
        <v>0</v>
      </c>
      <c r="M44" s="27">
        <f t="shared" si="3"/>
        <v>0</v>
      </c>
      <c r="N44" s="63">
        <f>COUNTIF(Vertices!E:E,("&gt;= "&amp;M44))-COUNTIF(Vertices!E:E,("&gt;="&amp;M45))</f>
        <v>0</v>
      </c>
      <c r="O44" s="27">
        <f t="shared" si="4"/>
        <v>0</v>
      </c>
      <c r="P44" s="63">
        <f>COUNTIF(Vertices!F:F,("&gt;= "&amp;O44))-COUNTIF(Vertices!F:F,("&gt;="&amp;O45))</f>
        <v>0</v>
      </c>
      <c r="Q44" s="27" t="e">
        <f t="shared" si="5"/>
        <v>#REF!</v>
      </c>
      <c r="R44" s="63" t="e">
        <f>#REF!</f>
        <v>#REF!</v>
      </c>
      <c r="S44" s="27">
        <f t="shared" si="6"/>
        <v>0</v>
      </c>
      <c r="T44" s="63">
        <f>COUNTIF(Vertices!H:H,("&gt;= "&amp;S44))-COUNTIF(Vertices!H:H,("&gt;="&amp;S45))</f>
        <v>0</v>
      </c>
      <c r="U44" s="27">
        <f t="shared" si="7"/>
        <v>0</v>
      </c>
      <c r="V44" s="63">
        <f>COUNTIF(Vertices!G:G,("&gt;= "&amp;U44))-COUNTIF(Vertices!G:G,("&gt;="&amp;U45))</f>
        <v>0</v>
      </c>
      <c r="W44" s="27" t="e">
        <f t="shared" si="8"/>
        <v>#REF!</v>
      </c>
      <c r="X44" s="137" t="e">
        <f>#REF!</f>
        <v>#REF!</v>
      </c>
      <c r="Y44" s="78" t="e">
        <f t="shared" ca="1" si="9"/>
        <v>#REF!</v>
      </c>
      <c r="Z44" s="63" t="e">
        <f t="shared" ca="1" si="0"/>
        <v>#REF!</v>
      </c>
    </row>
    <row r="45" spans="1:26" ht="15" customHeight="1" x14ac:dyDescent="0.2">
      <c r="C45">
        <v>4</v>
      </c>
      <c r="I45" s="7">
        <f>MAX(Vertices!C:C)</f>
        <v>0</v>
      </c>
      <c r="J45" s="120" t="e">
        <f>#REF!</f>
        <v>#REF!</v>
      </c>
      <c r="K45" s="65">
        <f>MAX(Vertices!D:D)</f>
        <v>0</v>
      </c>
      <c r="L45" s="63">
        <f>COUNTIF(Vertices!D:D,("&gt;= "&amp;K45))-COUNTIF(Vertices!D:D,("&gt;="&amp;J46))</f>
        <v>0</v>
      </c>
      <c r="M45" s="65">
        <f>MAX(Vertices!E:E)</f>
        <v>0</v>
      </c>
      <c r="N45" s="63">
        <f>COUNTIF(Vertices!E:E,("&gt;= "&amp;M45))-COUNTIF(Vertices!E:E,("&gt;="&amp;L46))</f>
        <v>0</v>
      </c>
      <c r="O45" s="65">
        <f>MAX(Vertices!F:F)</f>
        <v>0</v>
      </c>
      <c r="P45" s="63">
        <f>COUNTIF(Vertices!F:F,("&gt;= "&amp;O45))-COUNTIF(Vertices!F:F,("&gt;="&amp;N46))</f>
        <v>0</v>
      </c>
      <c r="Q45" s="65" t="e">
        <f>#REF!</f>
        <v>#REF!</v>
      </c>
      <c r="R45" s="82" t="e">
        <f>#REF!</f>
        <v>#REF!</v>
      </c>
      <c r="S45" s="65">
        <f>MAX(Vertices!H:H)</f>
        <v>0</v>
      </c>
      <c r="T45" s="63">
        <f>COUNTIF(Vertices!H:H,("&gt;= "&amp;S45))-COUNTIF(Vertices!H:H,("&gt;="&amp;R46))</f>
        <v>0</v>
      </c>
      <c r="U45" s="65">
        <f>MAX(Vertices!G:G)</f>
        <v>0</v>
      </c>
      <c r="V45" s="63">
        <f>COUNTIF(Vertices!G:G,("&gt;= "&amp;U45))-COUNTIF(Vertices!G:G,("&gt;="&amp;T46))</f>
        <v>0</v>
      </c>
      <c r="W45" s="65" t="e">
        <f>#REF!</f>
        <v>#REF!</v>
      </c>
      <c r="X45" s="121" t="e">
        <f>#REF!</f>
        <v>#REF!</v>
      </c>
      <c r="Y45" s="124" t="e">
        <f ca="1">MAX(INDIRECT(DynamicFilterSourceColumnRange))</f>
        <v>#REF!</v>
      </c>
      <c r="Z45" s="82" t="e">
        <f ca="1">COUNTIF(INDIRECT(DynamicFilterSourceColumnRange),("&gt;= "&amp;Y45))-COUNTIF(INDIRECT(DynamicFilterSourceColumnRange),("&gt;="&amp;X46))</f>
        <v>#REF!</v>
      </c>
    </row>
    <row r="46" spans="1:26" ht="15" customHeight="1" x14ac:dyDescent="0.2">
      <c r="C46">
        <v>4</v>
      </c>
      <c r="L46" s="71"/>
      <c r="N46" s="71"/>
      <c r="P46" s="71"/>
      <c r="T46" s="71"/>
      <c r="V46" s="71"/>
    </row>
    <row r="47" spans="1:26" ht="15" customHeight="1" x14ac:dyDescent="0.2">
      <c r="C47">
        <v>4</v>
      </c>
    </row>
    <row r="48" spans="1:26" ht="15" customHeight="1" x14ac:dyDescent="0.2">
      <c r="C48">
        <v>4</v>
      </c>
    </row>
    <row r="49" spans="1:7" ht="15" customHeight="1" x14ac:dyDescent="0.2">
      <c r="C49">
        <v>4</v>
      </c>
    </row>
    <row r="50" spans="1:7" ht="15" customHeight="1" x14ac:dyDescent="0.2">
      <c r="C50">
        <v>4</v>
      </c>
      <c r="E50" s="23"/>
      <c r="F50" s="23"/>
    </row>
    <row r="51" spans="1:7" ht="15" customHeight="1" x14ac:dyDescent="0.2">
      <c r="C51">
        <v>4</v>
      </c>
      <c r="D51" s="4"/>
      <c r="E51" s="59" t="s">
        <v>5933</v>
      </c>
      <c r="F51" s="47" t="str">
        <f>IF((COUNT(Vertices!F:F)&gt;0),O2,NoMetricMessage)</f>
        <v>Not Available</v>
      </c>
      <c r="G51" s="101"/>
    </row>
    <row r="52" spans="1:7" ht="15" customHeight="1" x14ac:dyDescent="0.2">
      <c r="C52">
        <v>4</v>
      </c>
      <c r="D52" s="4"/>
      <c r="E52" s="59" t="s">
        <v>5934</v>
      </c>
      <c r="F52" s="47" t="str">
        <f>IF((COUNT(Vertices!F:F)&gt;0),O45,NoMetricMessage)</f>
        <v>Not Available</v>
      </c>
      <c r="G52" s="101"/>
    </row>
    <row r="53" spans="1:7" ht="15" customHeight="1" x14ac:dyDescent="0.2">
      <c r="D53" s="4"/>
      <c r="E53" s="59" t="s">
        <v>5935</v>
      </c>
      <c r="F53" s="47" t="str">
        <f>IFERROR(AVERAGE(Vertices!F:F),NoMetricMessage)</f>
        <v>Not Available</v>
      </c>
      <c r="G53" s="101"/>
    </row>
    <row r="54" spans="1:7" ht="15" customHeight="1" x14ac:dyDescent="0.2">
      <c r="D54" s="4"/>
      <c r="E54" s="59" t="s">
        <v>5936</v>
      </c>
      <c r="F54" s="47" t="str">
        <f>IFERROR(MEDIAN(Vertices!F:F),NoMetricMessage)</f>
        <v>Not Available</v>
      </c>
      <c r="G54" s="101"/>
    </row>
    <row r="55" spans="1:7" ht="15" customHeight="1" x14ac:dyDescent="0.2">
      <c r="A55" s="193" t="s">
        <v>5937</v>
      </c>
      <c r="B55" s="193"/>
      <c r="E55" s="71"/>
      <c r="F55" s="71"/>
    </row>
    <row r="56" spans="1:7" ht="15" customHeight="1" x14ac:dyDescent="0.2">
      <c r="C56">
        <v>5</v>
      </c>
    </row>
    <row r="57" spans="1:7" ht="15" customHeight="1" x14ac:dyDescent="0.2">
      <c r="C57">
        <v>5</v>
      </c>
    </row>
    <row r="58" spans="1:7" ht="15" customHeight="1" x14ac:dyDescent="0.2">
      <c r="C58">
        <v>5</v>
      </c>
    </row>
    <row r="59" spans="1:7" ht="15" customHeight="1" x14ac:dyDescent="0.2">
      <c r="C59">
        <v>5</v>
      </c>
    </row>
    <row r="60" spans="1:7" ht="15" customHeight="1" x14ac:dyDescent="0.2">
      <c r="C60">
        <v>5</v>
      </c>
    </row>
    <row r="61" spans="1:7" ht="15" customHeight="1" x14ac:dyDescent="0.2">
      <c r="C61">
        <v>5</v>
      </c>
    </row>
    <row r="62" spans="1:7" ht="15" customHeight="1" x14ac:dyDescent="0.2">
      <c r="C62">
        <v>5</v>
      </c>
    </row>
    <row r="63" spans="1:7" ht="15" customHeight="1" x14ac:dyDescent="0.2">
      <c r="C63">
        <v>5</v>
      </c>
      <c r="E63" s="107"/>
      <c r="F63" s="23"/>
    </row>
    <row r="64" spans="1:7" ht="15" customHeight="1" x14ac:dyDescent="0.2">
      <c r="C64">
        <v>5</v>
      </c>
      <c r="D64" s="38"/>
      <c r="E64" s="95" t="s">
        <v>5938</v>
      </c>
      <c r="F64" s="47" t="str">
        <f>IF((COUNT(Vertices!F:F)&gt;0),S2,NoMetricMessage)</f>
        <v>Not Available</v>
      </c>
      <c r="G64" s="101"/>
    </row>
    <row r="65" spans="1:7" ht="1.5" customHeight="1" x14ac:dyDescent="0.2">
      <c r="C65">
        <v>5</v>
      </c>
      <c r="D65" s="38"/>
      <c r="E65" s="95" t="s">
        <v>5939</v>
      </c>
      <c r="F65" s="47" t="str">
        <f>IF((COUNT(Vertices!F:F)&gt;0),S45,NoMetricMessage)</f>
        <v>Not Available</v>
      </c>
      <c r="G65" s="101"/>
    </row>
    <row r="66" spans="1:7" ht="15" customHeight="1" x14ac:dyDescent="0.2">
      <c r="D66" s="38"/>
      <c r="E66" s="95" t="s">
        <v>5940</v>
      </c>
      <c r="F66" s="47" t="str">
        <f>IFERROR(AVERAGE(Vertices!H:H),NoMetricMessage)</f>
        <v>Not Available</v>
      </c>
      <c r="G66" s="101"/>
    </row>
    <row r="67" spans="1:7" ht="15" customHeight="1" x14ac:dyDescent="0.2">
      <c r="D67" s="38"/>
      <c r="E67" s="95" t="s">
        <v>5941</v>
      </c>
      <c r="F67" s="47" t="str">
        <f>IFERROR(MEDIAN(Vertices!H:H),NoMetricMessage)</f>
        <v>Not Available</v>
      </c>
      <c r="G67" s="101"/>
    </row>
    <row r="68" spans="1:7" ht="15" customHeight="1" x14ac:dyDescent="0.2">
      <c r="A68" s="193" t="s">
        <v>5942</v>
      </c>
      <c r="B68" s="193"/>
      <c r="E68" s="91"/>
      <c r="F68" s="71"/>
    </row>
    <row r="69" spans="1:7" ht="15" customHeight="1" x14ac:dyDescent="0.2">
      <c r="C69">
        <v>6</v>
      </c>
    </row>
    <row r="70" spans="1:7" ht="15" customHeight="1" x14ac:dyDescent="0.2">
      <c r="C70">
        <v>6</v>
      </c>
    </row>
    <row r="71" spans="1:7" ht="15" customHeight="1" x14ac:dyDescent="0.2">
      <c r="C71">
        <v>6</v>
      </c>
    </row>
    <row r="72" spans="1:7" ht="15" customHeight="1" x14ac:dyDescent="0.2">
      <c r="C72">
        <v>6</v>
      </c>
    </row>
    <row r="73" spans="1:7" ht="15" customHeight="1" x14ac:dyDescent="0.2">
      <c r="C73">
        <v>6</v>
      </c>
    </row>
    <row r="74" spans="1:7" ht="15" customHeight="1" x14ac:dyDescent="0.2">
      <c r="C74">
        <v>6</v>
      </c>
    </row>
    <row r="75" spans="1:7" ht="15" customHeight="1" x14ac:dyDescent="0.2">
      <c r="C75">
        <v>6</v>
      </c>
    </row>
    <row r="76" spans="1:7" ht="15" customHeight="1" x14ac:dyDescent="0.2">
      <c r="C76">
        <v>6</v>
      </c>
      <c r="E76" s="23"/>
      <c r="F76" s="23"/>
    </row>
    <row r="77" spans="1:7" ht="15" customHeight="1" x14ac:dyDescent="0.2">
      <c r="C77">
        <v>6</v>
      </c>
      <c r="D77" s="4"/>
      <c r="E77" s="59" t="s">
        <v>5943</v>
      </c>
      <c r="F77" s="47" t="str">
        <f>IF((COUNT(Vertices!G:G)&gt;0),U2,NoMetricMessage)</f>
        <v>Not Available</v>
      </c>
      <c r="G77" s="101"/>
    </row>
    <row r="78" spans="1:7" ht="15" customHeight="1" x14ac:dyDescent="0.2">
      <c r="C78">
        <v>6</v>
      </c>
      <c r="D78" s="4"/>
      <c r="E78" s="59" t="s">
        <v>5944</v>
      </c>
      <c r="F78" s="47" t="str">
        <f>IF((COUNT(Vertices!G:G)&gt;0),U45,NoMetricMessage)</f>
        <v>Not Available</v>
      </c>
      <c r="G78" s="101"/>
    </row>
    <row r="79" spans="1:7" ht="15" customHeight="1" x14ac:dyDescent="0.2">
      <c r="D79" s="4"/>
      <c r="E79" s="59" t="s">
        <v>5945</v>
      </c>
      <c r="F79" s="47" t="str">
        <f>IFERROR(AVERAGE(Vertices!G:G),NoMetricMessage)</f>
        <v>Not Available</v>
      </c>
      <c r="G79" s="101"/>
    </row>
    <row r="80" spans="1:7" ht="15" customHeight="1" x14ac:dyDescent="0.2">
      <c r="D80" s="4"/>
      <c r="E80" s="59" t="s">
        <v>5946</v>
      </c>
      <c r="F80" s="47" t="str">
        <f>IFERROR(MEDIAN(Vertices!G:G),NoMetricMessage)</f>
        <v>Not Available</v>
      </c>
      <c r="G80" s="101"/>
    </row>
    <row r="81" spans="1:6" ht="15" customHeight="1" x14ac:dyDescent="0.2">
      <c r="E81" s="71"/>
      <c r="F81" s="71"/>
    </row>
    <row r="82" spans="1:6" ht="15" hidden="1" customHeight="1" x14ac:dyDescent="0.2"/>
    <row r="83" spans="1:6" ht="15" hidden="1" customHeight="1" x14ac:dyDescent="0.2"/>
    <row r="84" spans="1:6" ht="15" hidden="1" customHeight="1" x14ac:dyDescent="0.2"/>
    <row r="85" spans="1:6" ht="15" hidden="1" customHeight="1" x14ac:dyDescent="0.2"/>
    <row r="86" spans="1:6" ht="15" hidden="1" customHeight="1" x14ac:dyDescent="0.2"/>
    <row r="87" spans="1:6" ht="15" hidden="1" customHeight="1" x14ac:dyDescent="0.2"/>
    <row r="88" spans="1:6" ht="15" hidden="1" customHeight="1" x14ac:dyDescent="0.2"/>
    <row r="89" spans="1:6" ht="15" hidden="1" customHeight="1" x14ac:dyDescent="0.2"/>
    <row r="90" spans="1:6" ht="15" hidden="1" customHeight="1" x14ac:dyDescent="0.2"/>
    <row r="91" spans="1:6" ht="15" hidden="1" customHeight="1" x14ac:dyDescent="0.2">
      <c r="A91" s="23"/>
      <c r="B91" s="23"/>
    </row>
    <row r="92" spans="1:6" ht="15" hidden="1" customHeight="1" x14ac:dyDescent="0.2">
      <c r="A92" s="59" t="s">
        <v>5947</v>
      </c>
      <c r="B92" s="47" t="e">
        <f>#REF!</f>
        <v>#REF!</v>
      </c>
      <c r="C92" s="101"/>
    </row>
    <row r="93" spans="1:6" ht="15" hidden="1" customHeight="1" x14ac:dyDescent="0.2">
      <c r="A93" s="59" t="s">
        <v>5948</v>
      </c>
      <c r="B93" s="47" t="e">
        <f>#REF!</f>
        <v>#REF!</v>
      </c>
      <c r="C93" s="101"/>
    </row>
    <row r="94" spans="1:6" ht="15" hidden="1" customHeight="1" x14ac:dyDescent="0.2">
      <c r="A94" s="59" t="s">
        <v>5949</v>
      </c>
      <c r="B94" s="47" t="e">
        <f>#REF!</f>
        <v>#REF!</v>
      </c>
      <c r="C94" s="101"/>
    </row>
    <row r="95" spans="1:6" ht="15" hidden="1" customHeight="1" x14ac:dyDescent="0.2">
      <c r="A95" s="59" t="s">
        <v>5950</v>
      </c>
      <c r="B95" s="47" t="e">
        <f>#REF!</f>
        <v>#REF!</v>
      </c>
      <c r="C95" s="101"/>
    </row>
  </sheetData>
  <mergeCells count="8">
    <mergeCell ref="A42:B42"/>
    <mergeCell ref="A55:B55"/>
    <mergeCell ref="A68:B68"/>
    <mergeCell ref="A1:G1"/>
    <mergeCell ref="A2:G2"/>
    <mergeCell ref="A3:B3"/>
    <mergeCell ref="A16:B16"/>
    <mergeCell ref="A29:B29"/>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
  <sheetViews>
    <sheetView workbookViewId="0">
      <pane ySplit="1" topLeftCell="A2" activePane="bottomLeft" state="frozen"/>
      <selection pane="bottomLeft" activeCell="A2" sqref="A2"/>
    </sheetView>
  </sheetViews>
  <sheetFormatPr defaultColWidth="17.140625" defaultRowHeight="12.75" customHeight="1" x14ac:dyDescent="0.2"/>
  <cols>
    <col min="1" max="1" width="4" customWidth="1"/>
    <col min="3" max="3" width="51.42578125" customWidth="1"/>
    <col min="5" max="5" width="10.5703125" customWidth="1"/>
    <col min="6" max="6" width="5.85546875" customWidth="1"/>
    <col min="7" max="7" width="5.5703125" customWidth="1"/>
    <col min="8" max="8" width="10.42578125" customWidth="1"/>
    <col min="9" max="9" width="12.28515625" customWidth="1"/>
    <col min="10" max="10" width="7.85546875" customWidth="1"/>
    <col min="13" max="13" width="33.5703125" customWidth="1"/>
  </cols>
  <sheetData>
    <row r="1" spans="1:13" ht="12.75" customHeight="1" x14ac:dyDescent="0.2">
      <c r="A1" s="104" t="s">
        <v>0</v>
      </c>
      <c r="B1" s="75" t="s">
        <v>1</v>
      </c>
      <c r="C1" s="75" t="s">
        <v>2</v>
      </c>
      <c r="D1" s="75" t="s">
        <v>3</v>
      </c>
      <c r="E1" s="75" t="s">
        <v>4</v>
      </c>
      <c r="F1" s="87" t="s">
        <v>5</v>
      </c>
      <c r="G1" s="75" t="s">
        <v>5951</v>
      </c>
      <c r="H1" s="75" t="s">
        <v>5952</v>
      </c>
      <c r="I1" s="75" t="s">
        <v>9</v>
      </c>
      <c r="J1" s="29" t="s">
        <v>11</v>
      </c>
      <c r="K1" s="29" t="s">
        <v>12</v>
      </c>
      <c r="L1" s="29" t="s">
        <v>16</v>
      </c>
      <c r="M1" s="29" t="s">
        <v>17</v>
      </c>
    </row>
    <row r="2" spans="1:13" ht="12.75" customHeight="1" x14ac:dyDescent="0.2">
      <c r="A2" s="144"/>
      <c r="B2" s="149"/>
      <c r="C2" s="149"/>
      <c r="D2" s="149"/>
      <c r="E2" s="149"/>
      <c r="F2" s="149"/>
      <c r="G2" s="149"/>
      <c r="H2" s="149"/>
      <c r="I2" s="149"/>
      <c r="J2" s="10"/>
      <c r="K2" s="10"/>
      <c r="L2" s="10"/>
      <c r="M2" s="10"/>
    </row>
  </sheetData>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6</vt:i4>
      </vt:variant>
    </vt:vector>
  </HeadingPairs>
  <TitlesOfParts>
    <vt:vector size="17" baseType="lpstr">
      <vt:lpstr>Archive</vt:lpstr>
      <vt:lpstr>Summary</vt:lpstr>
      <vt:lpstr>Dashboard</vt:lpstr>
      <vt:lpstr>Readme_Settings</vt:lpstr>
      <vt:lpstr>Pivot Table</vt:lpstr>
      <vt:lpstr>Vertices</vt:lpstr>
      <vt:lpstr>QuestionsFilter</vt:lpstr>
      <vt:lpstr>TopDistributors</vt:lpstr>
      <vt:lpstr>Edges</vt:lpstr>
      <vt:lpstr>SNA Metrics</vt:lpstr>
      <vt:lpstr>TMP</vt:lpstr>
      <vt:lpstr>'SNA Metrics'!BinDivisor</vt:lpstr>
      <vt:lpstr>'SNA Metrics'!DynamicFilterForceCalculationRange</vt:lpstr>
      <vt:lpstr>'SNA Metrics'!DynamicFilterSourceColumnRange</vt:lpstr>
      <vt:lpstr>'SNA Metrics'!NoMetricMessage</vt:lpstr>
      <vt:lpstr>'SNA Metrics'!NotAvailable</vt:lpstr>
      <vt:lpstr>searchTerm</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CONLEY</dc:creator>
  <cp:lastModifiedBy>Chris Conley</cp:lastModifiedBy>
  <dcterms:created xsi:type="dcterms:W3CDTF">2014-02-21T00:08:04Z</dcterms:created>
  <dcterms:modified xsi:type="dcterms:W3CDTF">2014-02-21T00:40:16Z</dcterms:modified>
</cp:coreProperties>
</file>